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1.2025年三亚市一般公共预算收支表  " sheetId="2" r:id="rId1"/>
    <sheet name="2.2025年三亚市政府性基金预算收支表 " sheetId="3" r:id="rId2"/>
    <sheet name="3.2025年三亚市市本级一般公共预算收支表" sheetId="4" r:id="rId3"/>
    <sheet name="4.2025年三亚市市本级政府性基金预算收支表" sheetId="5" r:id="rId4"/>
    <sheet name="5.提前批一般债项目调整明细表" sheetId="1" r:id="rId5"/>
    <sheet name="6.第二批一般债项目调整明细表" sheetId="6" r:id="rId6"/>
    <sheet name="7.提前批专项债项目调整明细表" sheetId="7" r:id="rId7"/>
    <sheet name="8.第二批专项债项目调整明细表" sheetId="8" r:id="rId8"/>
    <sheet name="9.从化债奖补资金和公共预留中安排的项目经费统计表" sheetId="9" r:id="rId9"/>
  </sheets>
  <externalReferences>
    <externalReference r:id="rId10"/>
    <externalReference r:id="rId11"/>
    <externalReference r:id="rId12"/>
  </externalReferences>
  <definedNames>
    <definedName name="__xlfn.COUNTIFS" hidden="1">#NAME?</definedName>
    <definedName name="_xlnm._FilterDatabase" localSheetId="0" hidden="1">'1.2025年三亚市一般公共预算收支表  '!$A$6:$H$68</definedName>
    <definedName name="_xlnm._FilterDatabase" localSheetId="1" hidden="1">'2.2025年三亚市政府性基金预算收支表 '!$A$6:$H$72</definedName>
    <definedName name="_xlnm._FilterDatabase" localSheetId="2" hidden="1">'3.2025年三亚市市本级一般公共预算收支表'!$A$6:$H$71</definedName>
    <definedName name="_xlnm._FilterDatabase" localSheetId="3" hidden="1">'4.2025年三亚市市本级政府性基金预算收支表'!$A$6:$H$79</definedName>
    <definedName name="_xlnm._FilterDatabase" localSheetId="4" hidden="1">'5.提前批一般债项目调整明细表'!$A$9:$XFC$9</definedName>
    <definedName name="_xlnm._FilterDatabase" localSheetId="5" hidden="1">'6.第二批一般债项目调整明细表'!$16:$36</definedName>
    <definedName name="_xlnm._FilterDatabase" localSheetId="6" hidden="1">'7.提前批专项债项目调整明细表'!$61:$97</definedName>
    <definedName name="_xlnm._FilterDatabase" localSheetId="7" hidden="1">'8.第二批专项债项目调整明细表'!$41:$84</definedName>
    <definedName name="_xlnm._FilterDatabase" localSheetId="8" hidden="1">'9.从化债奖补资金和公共预留中安排的项目经费统计表'!$A$5:$XFB$5</definedName>
    <definedName name="A" localSheetId="0">#REF!</definedName>
    <definedName name="A" localSheetId="1">#REF!</definedName>
    <definedName name="A" localSheetId="2">#REF!</definedName>
    <definedName name="A" localSheetId="3">#REF!</definedName>
    <definedName name="AAA">#N/A</definedName>
    <definedName name="Database" localSheetId="0" hidden="1">#REF!</definedName>
    <definedName name="Database" localSheetId="1" hidden="1">#REF!</definedName>
    <definedName name="Database" localSheetId="2" hidden="1">#REF!</definedName>
    <definedName name="Database" localSheetId="3" hidden="1">#REF!</definedName>
    <definedName name="mhj">#N/A</definedName>
    <definedName name="_xlnm.Print_Area" hidden="1">#N/A</definedName>
    <definedName name="Print_Area_MI" localSheetId="0">#REF!</definedName>
    <definedName name="Print_Area_MI" localSheetId="1">#REF!</definedName>
    <definedName name="Print_Area_MI" localSheetId="2">#REF!</definedName>
    <definedName name="Print_Area_MI" localSheetId="3">#REF!</definedName>
    <definedName name="_xlnm.Print_Titles" localSheetId="0">'1.2025年三亚市一般公共预算收支表  '!$1:$6</definedName>
    <definedName name="_xlnm.Print_Titles" localSheetId="1">'2.2025年三亚市政府性基金预算收支表 '!$1:$6</definedName>
    <definedName name="_xlnm.Print_Titles" localSheetId="2">'3.2025年三亚市市本级一般公共预算收支表'!$1:$6</definedName>
    <definedName name="_xlnm.Print_Titles" localSheetId="3">'4.2025年三亚市市本级政府性基金预算收支表'!$1:$6</definedName>
    <definedName name="_xlnm.Print_Titles" localSheetId="5">'6.第二批一般债项目调整明细表'!$4:$4</definedName>
    <definedName name="_xlnm.Print_Titles" localSheetId="6">'7.提前批专项债项目调整明细表'!$4:$4</definedName>
    <definedName name="_xlnm.Print_Titles" localSheetId="7">'8.第二批专项债项目调整明细表'!$4:$4</definedName>
    <definedName name="S" localSheetId="0">#REF!</definedName>
    <definedName name="S" localSheetId="1">#REF!</definedName>
    <definedName name="S" localSheetId="2">#REF!</definedName>
    <definedName name="S" localSheetId="3">#REF!</definedName>
    <definedName name="大多数">'[1]13 铁路配件'!$A$15</definedName>
    <definedName name="地区名称" localSheetId="0">#REF!</definedName>
    <definedName name="地区名称" localSheetId="1">#REF!</definedName>
    <definedName name="地区名称" localSheetId="2">#REF!</definedName>
    <definedName name="地区名称" localSheetId="3">#REF!</definedName>
    <definedName name="饿" localSheetId="0">#REF!</definedName>
    <definedName name="饿" localSheetId="1">#REF!</definedName>
    <definedName name="饿" localSheetId="2">#REF!</definedName>
    <definedName name="饿" localSheetId="3">#REF!</definedName>
    <definedName name="飞过海">'[2]20 运输公司'!$C$4</definedName>
    <definedName name="吗" localSheetId="0">#REF!</definedName>
    <definedName name="吗" localSheetId="1">#REF!</definedName>
    <definedName name="吗" localSheetId="2">#REF!</definedName>
    <definedName name="吗" localSheetId="3">#REF!</definedName>
    <definedName name="任务分类">[3]任务!$A$1:$A$10</definedName>
    <definedName name="我">#N/A</definedName>
    <definedName name="洋10" localSheetId="0">#REF!</definedName>
    <definedName name="洋10" localSheetId="1">#REF!</definedName>
    <definedName name="洋10" localSheetId="2">#REF!</definedName>
    <definedName name="洋10" localSheetId="3">#REF!</definedName>
    <definedName name="주택사업본부" localSheetId="0">#REF!</definedName>
    <definedName name="주택사업본부" localSheetId="1">#REF!</definedName>
    <definedName name="주택사업본부" localSheetId="2">#REF!</definedName>
    <definedName name="주택사업본부" localSheetId="3">#REF!</definedName>
    <definedName name="철구사업본부" localSheetId="0">#REF!</definedName>
    <definedName name="철구사업본부" localSheetId="1">#REF!</definedName>
    <definedName name="철구사업본부" localSheetId="2">#REF!</definedName>
    <definedName name="철구사업본부" localSheetId="3">#REF!</definedName>
    <definedName name="_xlnm.Print_Area" localSheetId="3">'4.2025年三亚市市本级政府性基金预算收支表'!$A$1:$P$81</definedName>
    <definedName name="_xlnm.Print_Titles" localSheetId="8">'9.从化债奖补资金和公共预留中安排的项目经费统计表'!$4:$4</definedName>
  </definedNames>
  <calcPr calcId="144525"/>
</workbook>
</file>

<file path=xl/sharedStrings.xml><?xml version="1.0" encoding="utf-8"?>
<sst xmlns="http://schemas.openxmlformats.org/spreadsheetml/2006/main" count="1432" uniqueCount="532">
  <si>
    <t>附件1</t>
  </si>
  <si>
    <t>2025年三亚市一般公共预算收支调整表</t>
  </si>
  <si>
    <t>金额单位：万元</t>
  </si>
  <si>
    <t>收                            入</t>
  </si>
  <si>
    <t>支                       出</t>
  </si>
  <si>
    <t>项              目</t>
  </si>
  <si>
    <t>2024年预算数</t>
  </si>
  <si>
    <t>2024年预算调整数</t>
  </si>
  <si>
    <t>2024年执行数</t>
  </si>
  <si>
    <t>2025年预算数</t>
  </si>
  <si>
    <t>2025年调整预算数</t>
  </si>
  <si>
    <t>调整后比年度预算增减额</t>
  </si>
  <si>
    <t>调整后完成年度预算%</t>
  </si>
  <si>
    <t>项        目</t>
  </si>
  <si>
    <t>一、地方一般公共预算收入</t>
  </si>
  <si>
    <t>一、地方一般公共预算支出</t>
  </si>
  <si>
    <t>（一）税收收入</t>
  </si>
  <si>
    <t>（一）一般公共服务支出</t>
  </si>
  <si>
    <t>1.增值税</t>
  </si>
  <si>
    <t>（二）外交支出</t>
  </si>
  <si>
    <t>2.企业所得税</t>
  </si>
  <si>
    <t>（三）国防支出</t>
  </si>
  <si>
    <t>3.个人所得税</t>
  </si>
  <si>
    <t>（四）公共安全支出</t>
  </si>
  <si>
    <t>4.资源税</t>
  </si>
  <si>
    <t>（五）教育支出</t>
  </si>
  <si>
    <t>5.城市维护建设税</t>
  </si>
  <si>
    <t>（六）科学技术支出</t>
  </si>
  <si>
    <t>6.房产税</t>
  </si>
  <si>
    <t>（七）文化旅游体育与传媒支出</t>
  </si>
  <si>
    <t>7.印花税</t>
  </si>
  <si>
    <t>（八）社会保障和就业支出</t>
  </si>
  <si>
    <t>8.城镇土地使用税</t>
  </si>
  <si>
    <t>（九）卫生健康支出</t>
  </si>
  <si>
    <t>9.土地增值税</t>
  </si>
  <si>
    <t>（十）节能环保支出</t>
  </si>
  <si>
    <t>10.车船税</t>
  </si>
  <si>
    <t>（十一）城乡社区支出</t>
  </si>
  <si>
    <t>11.耕地占用税</t>
  </si>
  <si>
    <t>（十二）农林水支出</t>
  </si>
  <si>
    <t>12.契税</t>
  </si>
  <si>
    <t>（十三）交通运输支出</t>
  </si>
  <si>
    <t>13.环境保护税</t>
  </si>
  <si>
    <t>（十四）资源勘探工业信息等支出</t>
  </si>
  <si>
    <t>14.其他税收</t>
  </si>
  <si>
    <t>（十五）商业服务业等支出</t>
  </si>
  <si>
    <t>（二）非税收入</t>
  </si>
  <si>
    <t>（十六）金融支出</t>
  </si>
  <si>
    <t>1.专项收入</t>
  </si>
  <si>
    <t>（十七）自然资源海洋气象等支出</t>
  </si>
  <si>
    <t>2.行政事业性收费收入</t>
  </si>
  <si>
    <t>（十八）住房保障支出</t>
  </si>
  <si>
    <t>3.罚没收入</t>
  </si>
  <si>
    <t>（十九）粮油物资储备支出</t>
  </si>
  <si>
    <t>4.国有资本经营收入</t>
  </si>
  <si>
    <t>（二十）灾害防治及应急管理支出</t>
  </si>
  <si>
    <t>5.国有资源(资产)有偿使用收入</t>
  </si>
  <si>
    <t>（二十一）其他支出</t>
  </si>
  <si>
    <t>6.捐赠收入</t>
  </si>
  <si>
    <t>（二十二）债务付息支出</t>
  </si>
  <si>
    <t>7.政府住房基金收入</t>
  </si>
  <si>
    <t>（二十三）债务发行费用支出</t>
  </si>
  <si>
    <t>8.其他收入</t>
  </si>
  <si>
    <t>二、预备费</t>
  </si>
  <si>
    <t>二、债务转贷收入</t>
  </si>
  <si>
    <t>三、债务还本支出</t>
  </si>
  <si>
    <t>（一）地方政府一般债券转贷收入</t>
  </si>
  <si>
    <t>（一）地方政府一般债券还本支出</t>
  </si>
  <si>
    <t>（二）地方政府向国际组织借款转贷收入</t>
  </si>
  <si>
    <t>（二）地方政府其他一般债务还本支出</t>
  </si>
  <si>
    <t>（三）地方政府其他一般债务转贷收入</t>
  </si>
  <si>
    <t>（四）地方政府再融资债券转贷收入</t>
  </si>
  <si>
    <t>三、转移性收入</t>
  </si>
  <si>
    <t>四、转移性支出</t>
  </si>
  <si>
    <t>（一）上级补助收入</t>
  </si>
  <si>
    <t>（一）上解上级支出</t>
  </si>
  <si>
    <t xml:space="preserve">1.返还性收入 </t>
  </si>
  <si>
    <t>1.体制上解支出</t>
  </si>
  <si>
    <t>（1）所得税基数返还收入</t>
  </si>
  <si>
    <t>2.专项上解支出</t>
  </si>
  <si>
    <t>（2）成品油税费改革税收返还收入</t>
  </si>
  <si>
    <t>（二）援助其他地区支出</t>
  </si>
  <si>
    <t xml:space="preserve">（3）增值税税收返还收入 </t>
  </si>
  <si>
    <t>（三）调出资金</t>
  </si>
  <si>
    <t xml:space="preserve">（4）消费税税收返还收入 </t>
  </si>
  <si>
    <t>（四）安排预算稳定调节基金</t>
  </si>
  <si>
    <t>（5）增值税“五五分享”税收返还收入</t>
  </si>
  <si>
    <t>（五）年终结余</t>
  </si>
  <si>
    <t>2.一般性转移支付收入</t>
  </si>
  <si>
    <t>（1）均衡性转移支付收入</t>
  </si>
  <si>
    <t>（2）县级基本财力保障机制奖补资金收入</t>
  </si>
  <si>
    <t>（3）结算补助收入</t>
  </si>
  <si>
    <t>（4）资源枯竭型城市转移支付补助收入</t>
  </si>
  <si>
    <t>（5）产粮（油）大县奖励资金收入</t>
  </si>
  <si>
    <t>（6）重点生态功能区转移支付收入</t>
  </si>
  <si>
    <t>（7）固定数额补助收入</t>
  </si>
  <si>
    <t>（8）革命老区转移支付收入</t>
  </si>
  <si>
    <t>（9）民族地区转移支付收入</t>
  </si>
  <si>
    <t>（10）边境地区转移支付收入</t>
  </si>
  <si>
    <t>（11）巩固脱贫攻坚成果衔接乡村振兴转移支付收入</t>
  </si>
  <si>
    <t>（12）共同财政事权转移支付收入</t>
  </si>
  <si>
    <t>（13）增值税留抵退税转移支付收入</t>
  </si>
  <si>
    <t>（14）其他退税减税降费转移支付收入</t>
  </si>
  <si>
    <t>（15）补充县区财力转移支付收入</t>
  </si>
  <si>
    <t>（16）其他一般性转移支付收入</t>
  </si>
  <si>
    <t>3.专项转移支付收入</t>
  </si>
  <si>
    <t>（二）上年结余收入</t>
  </si>
  <si>
    <t>（三）调入资金</t>
  </si>
  <si>
    <t>（四）动用预算稳定调节基金</t>
  </si>
  <si>
    <t>收  入  总  计</t>
  </si>
  <si>
    <t>支  出  总  计</t>
  </si>
  <si>
    <t>附件2</t>
  </si>
  <si>
    <t>2025年三亚市政府性基金预算收支调整表</t>
  </si>
  <si>
    <t>一、地方政府性基金预算收入</t>
  </si>
  <si>
    <t>一、地方政府性基金预算支出</t>
  </si>
  <si>
    <t>（一）海南省高等级公路车辆通行附加费收入</t>
  </si>
  <si>
    <t>（一）文化旅游体育与传媒支出</t>
  </si>
  <si>
    <t>（二）国家电影事业发展专项资金收入</t>
  </si>
  <si>
    <t xml:space="preserve">     国家电影事业发展专项资金安排的支出</t>
  </si>
  <si>
    <t>（三）国有土地收益基金收入</t>
  </si>
  <si>
    <t xml:space="preserve">     旅游发展基金支出</t>
  </si>
  <si>
    <t>（四）农业土地开发资金收入</t>
  </si>
  <si>
    <t>（二）城乡社区支出</t>
  </si>
  <si>
    <t>（五）国有土地使用权出让收入</t>
  </si>
  <si>
    <t xml:space="preserve">     国有土地使用权出让收入安排的支出</t>
  </si>
  <si>
    <t>（六）大中型水库库区基金收入</t>
  </si>
  <si>
    <t xml:space="preserve">     国有土地收益基金安排的支出</t>
  </si>
  <si>
    <t>（七）彩票公益金收入</t>
  </si>
  <si>
    <t xml:space="preserve">     农业土地开发资金安排的支出</t>
  </si>
  <si>
    <t>（八）城市基础设施配套费收入</t>
  </si>
  <si>
    <t xml:space="preserve">     城市基础设施配套费安排的支出</t>
  </si>
  <si>
    <t>（九）小型水库移民扶助基金收入</t>
  </si>
  <si>
    <t xml:space="preserve">     污水处理费安排的支出</t>
  </si>
  <si>
    <t>（十）国家重大水利工程建设基金收入</t>
  </si>
  <si>
    <t xml:space="preserve">     土地储备专项债券收入安排的支出</t>
  </si>
  <si>
    <t>（十一）污水处理费收入</t>
  </si>
  <si>
    <t xml:space="preserve">     棚户区改造专项债券收入安排的支出</t>
  </si>
  <si>
    <t>（十二）彩票发行机构和彩票销售机构的业务费用</t>
  </si>
  <si>
    <t xml:space="preserve">     污水处理费对应专项债务收入安排的支出</t>
  </si>
  <si>
    <t>（十三）其他政府性基金收入</t>
  </si>
  <si>
    <t xml:space="preserve">     国有土地使用权出让收入对应专项债务收入安排的支出</t>
  </si>
  <si>
    <t>（十四）专项债券对应项目专项收入</t>
  </si>
  <si>
    <t xml:space="preserve">     超长期特别国债安排的支出</t>
  </si>
  <si>
    <t>（三）农林水支出</t>
  </si>
  <si>
    <t xml:space="preserve">     大中型水库库区基金安排的支出</t>
  </si>
  <si>
    <t xml:space="preserve">     国家重大水利工程建设基金安排的支出</t>
  </si>
  <si>
    <t xml:space="preserve">     大中型水库移民后期扶持基金支出</t>
  </si>
  <si>
    <t xml:space="preserve">     小型水库移民扶助基金安排的支出</t>
  </si>
  <si>
    <t xml:space="preserve">     小型水库移民扶助基金对应专项债务收入安排的支出</t>
  </si>
  <si>
    <t>（四）交通运输支出</t>
  </si>
  <si>
    <t xml:space="preserve">     海南省高等级公路车辆通行附加费安排的支出</t>
  </si>
  <si>
    <t xml:space="preserve">     民航发展基金支出</t>
  </si>
  <si>
    <t xml:space="preserve">     海南省高等级公路车辆通行附加费对应专项债务收入安排的支出</t>
  </si>
  <si>
    <t>（五）资源勘探工业信息等支出</t>
  </si>
  <si>
    <t>（六）住房保障支出</t>
  </si>
  <si>
    <t>（七）其他支出</t>
  </si>
  <si>
    <t xml:space="preserve">     其他政府性基金及对应专项债务收入安排的支出</t>
  </si>
  <si>
    <t xml:space="preserve">     彩票发行销售机构业务费安排的支出</t>
  </si>
  <si>
    <t xml:space="preserve">     彩票公益金安排的支出</t>
  </si>
  <si>
    <t xml:space="preserve">     超长期特别国债安排的其他支出</t>
  </si>
  <si>
    <t xml:space="preserve">（八）地方政府专项债务付息支出  </t>
  </si>
  <si>
    <t xml:space="preserve">     海南省高等级公路车辆通行附加费债务付息支出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</si>
  <si>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</si>
  <si>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</si>
  <si>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</si>
  <si>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</si>
  <si>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</si>
  <si>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（九）地方政府专项债务发行费用支出</t>
  </si>
  <si>
    <t xml:space="preserve">     海南省高等级公路车辆通行附加费债务发行费用支出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</si>
  <si>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</si>
  <si>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</si>
  <si>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</si>
  <si>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</si>
  <si>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 xml:space="preserve">     其他政府性基金债务发行费用支出</t>
  </si>
  <si>
    <t>（九）抗疫特别国债安排的支出</t>
  </si>
  <si>
    <t xml:space="preserve">     基础设施建设</t>
  </si>
  <si>
    <t xml:space="preserve">     抗疫相关支出</t>
  </si>
  <si>
    <t>二、债务还本支出</t>
  </si>
  <si>
    <t>（一）海南省高等级公路车辆通行附加费债务收入</t>
  </si>
  <si>
    <t>（一）海南省高等级公路车辆通行附加费债务还本支出</t>
  </si>
  <si>
    <t>（二）国有土地使用权出让金债务收入</t>
  </si>
  <si>
    <t>（二）国有土地使用权出让金债务还本支出</t>
  </si>
  <si>
    <t>（三）土地储备专项债券收入</t>
  </si>
  <si>
    <t>（三）土地储备专项债券还本支出</t>
  </si>
  <si>
    <t>（四）棚户区改造专项债券收入</t>
  </si>
  <si>
    <t>（四）棚户区改造专项债券还本支出</t>
  </si>
  <si>
    <t>（五）其他地方自行试点项目收益专项债券收入</t>
  </si>
  <si>
    <t>（五）其他地方自行试点项目收益专项债券还本支出</t>
  </si>
  <si>
    <t>（六）地方政府再融资债券转贷收入</t>
  </si>
  <si>
    <t>（六）其他政府性基金债务还本支出</t>
  </si>
  <si>
    <t>三、转移性支出</t>
  </si>
  <si>
    <t>（一）政府性基金转移支付收入</t>
  </si>
  <si>
    <t>（一）政府性基金上解支出</t>
  </si>
  <si>
    <t>（二）调出资金</t>
  </si>
  <si>
    <t>（三）年终结余结转</t>
  </si>
  <si>
    <t>附件3</t>
  </si>
  <si>
    <t>2025年三亚市市本级一般公共预算收支调整表</t>
  </si>
  <si>
    <t>（一）补助区级支出</t>
  </si>
  <si>
    <t>1.返还性支出</t>
  </si>
  <si>
    <t>2.一般性转移支付</t>
  </si>
  <si>
    <t>（1）均衡性转移支付支出</t>
  </si>
  <si>
    <t>（2）县级基本财力保障机制奖补资金支出</t>
  </si>
  <si>
    <t>（3）结算补助支出</t>
  </si>
  <si>
    <t>（4）资源枯竭型城市转移支付补助支出</t>
  </si>
  <si>
    <t>（5）产粮（油）大县奖励资金支出</t>
  </si>
  <si>
    <t>（6）重点生态功能区转移支付支出</t>
  </si>
  <si>
    <t>（7）固定数额补助支出</t>
  </si>
  <si>
    <t>（8）革命老区转移支付支出</t>
  </si>
  <si>
    <t>（9）民族地区转移支付支出</t>
  </si>
  <si>
    <t>（10）边境地区转移支付支出</t>
  </si>
  <si>
    <t>（11）巩固脱贫攻坚成果衔接乡村振兴转移支付支出</t>
  </si>
  <si>
    <t>（12）共同财政事权转移支付支出</t>
  </si>
  <si>
    <t>（13）增值税留抵退税转移支付支出</t>
  </si>
  <si>
    <t>（14）其他退税减税降费转移支付支出</t>
  </si>
  <si>
    <t>（15）补充县区财力转移支付支出</t>
  </si>
  <si>
    <t>（16）其他一般性转移支付支出</t>
  </si>
  <si>
    <t>3.专项转移支付</t>
  </si>
  <si>
    <t>（二）上解省级支出</t>
  </si>
  <si>
    <t xml:space="preserve">  1.体制上解支出</t>
  </si>
  <si>
    <t xml:space="preserve">  2.专项上解支出</t>
  </si>
  <si>
    <t>（三 ）援助其他地区支出</t>
  </si>
  <si>
    <t>（四）调出资金</t>
  </si>
  <si>
    <t>（二）区级上解收入</t>
  </si>
  <si>
    <t>（五）安排预算稳定调节基金</t>
  </si>
  <si>
    <t xml:space="preserve">  1.体制上解收入</t>
  </si>
  <si>
    <t>（六）地方政府一般债务转贷支出</t>
  </si>
  <si>
    <t xml:space="preserve">  2.专项上解收入</t>
  </si>
  <si>
    <t>1.地方政府一般债券转贷支出</t>
  </si>
  <si>
    <t>（三）上年结余收入</t>
  </si>
  <si>
    <t>2.地方政府其他一般债务转贷支出</t>
  </si>
  <si>
    <t>（四）调入资金</t>
  </si>
  <si>
    <t>（七）年终结余</t>
  </si>
  <si>
    <t>（五）动用预算稳定调节基金</t>
  </si>
  <si>
    <t>附件4</t>
  </si>
  <si>
    <t>2025年三亚市市本级政府性基金预算收支调整表</t>
  </si>
  <si>
    <t>（一）政府性基金转移支付支出</t>
  </si>
  <si>
    <t>（二）市县上解收入</t>
  </si>
  <si>
    <t>（二）上解上级支出</t>
  </si>
  <si>
    <t>（四）债务转贷支出</t>
  </si>
  <si>
    <t>国有土地使用权出让金债务转贷支出</t>
  </si>
  <si>
    <t>土地储备专项债券转贷支出</t>
  </si>
  <si>
    <t>棚户区改造专项债券转贷支出</t>
  </si>
  <si>
    <t>其他地方自行试点项目收益专项债券转贷支出</t>
  </si>
  <si>
    <t>其他政府性基金债务还本转贷支出</t>
  </si>
  <si>
    <t>（五）年终结余结转</t>
  </si>
  <si>
    <t>附表5</t>
  </si>
  <si>
    <t>2025年提前批一般债项目调整明细表</t>
  </si>
  <si>
    <t>单位：万元</t>
  </si>
  <si>
    <t>序号</t>
  </si>
  <si>
    <t>区划</t>
  </si>
  <si>
    <t>业主单位</t>
  </si>
  <si>
    <t>项目名称</t>
  </si>
  <si>
    <t>安排金额</t>
  </si>
  <si>
    <t>支出功能分类</t>
  </si>
  <si>
    <t>合计</t>
  </si>
  <si>
    <t>市本级</t>
  </si>
  <si>
    <t>三亚市本级</t>
  </si>
  <si>
    <t>三亚市教育局</t>
  </si>
  <si>
    <t>三亚市迎宾路中段学校（三亚市迎宾路小学、三亚市第九中学）项目</t>
  </si>
  <si>
    <t>2050204-高中教育</t>
  </si>
  <si>
    <t>三亚市旅游和文化广电体育局</t>
  </si>
  <si>
    <t>三亚市文化中心（市博物馆、市综合档案馆）项目</t>
  </si>
  <si>
    <t>2079999-其他文化旅游体育与传媒支出</t>
  </si>
  <si>
    <t>区级合计</t>
  </si>
  <si>
    <t>吉阳区</t>
  </si>
  <si>
    <t>吉阳区教育局</t>
  </si>
  <si>
    <t>三亚市吉阳区荔枝沟中学教学楼项目</t>
  </si>
  <si>
    <t>2050203-初中教育</t>
  </si>
  <si>
    <t>天涯区</t>
  </si>
  <si>
    <t>三亚市天涯区交通运输局</t>
  </si>
  <si>
    <t>三亚红塘湾临空商贸区项目整改工程</t>
  </si>
  <si>
    <t>2120303-小城镇基础设施建设</t>
  </si>
  <si>
    <t>三亚市天涯区教育局</t>
  </si>
  <si>
    <t>三亚市天涯中学（三期）项目</t>
  </si>
  <si>
    <t>崖州区</t>
  </si>
  <si>
    <t>三亚市崖州区教育局</t>
  </si>
  <si>
    <t>三亚市崖州区梅山九年一贯制学校改造提升工程项目</t>
  </si>
  <si>
    <t>附表6</t>
  </si>
  <si>
    <t>2025年第二批一般债项目调整明细表</t>
  </si>
  <si>
    <t>管理单位</t>
  </si>
  <si>
    <t>三亚市立才学校新建综合楼项目</t>
  </si>
  <si>
    <t>三亚市育才生态区管理委员会</t>
  </si>
  <si>
    <t>三亚市育才生态区农村公路(立才片区)改扩建项目</t>
  </si>
  <si>
    <t>2140104-公路建设</t>
  </si>
  <si>
    <t>三亚市育才生态区农村公路(育才片区)改扩建项目</t>
  </si>
  <si>
    <t>三亚市交通运输局</t>
  </si>
  <si>
    <t>三亚市安游路改造工程项目</t>
  </si>
  <si>
    <t>三亚市水利水电技术服务中心</t>
  </si>
  <si>
    <t>三亚市大茅水综合治理工程（白水桥至入海口段）</t>
  </si>
  <si>
    <t>2130305-水利工程建设</t>
  </si>
  <si>
    <t>三亚市住房和城乡建设局</t>
  </si>
  <si>
    <t>三亚市荔枝沟出口路(春光路至迎宾路段)工程</t>
  </si>
  <si>
    <t>三亚市特殊教育学校新建康复综合楼等项目</t>
  </si>
  <si>
    <t>2050701-特殊学校教育</t>
  </si>
  <si>
    <t>上海外国语大学三亚附属中学小学部及幼儿园项目</t>
  </si>
  <si>
    <t>2050202-小学教育</t>
  </si>
  <si>
    <t>三亚绕城高速凤凰机场互通及连接线工程</t>
  </si>
  <si>
    <t>三亚城市投资建设集团有限公司</t>
  </si>
  <si>
    <t>三亚市2024年城市燃气管道设施老化更新改造项目</t>
  </si>
  <si>
    <t>三亚市2025年城市燃气管道设施老化更新改造项目</t>
  </si>
  <si>
    <t xml:space="preserve"> 2120303-小城镇基础设施建设</t>
  </si>
  <si>
    <t>三亚城投置业有限公司</t>
  </si>
  <si>
    <t>三亚市海罗安置区（一期）周边配套市政道路项目</t>
  </si>
  <si>
    <t>三亚市交通建设管理有限公司</t>
  </si>
  <si>
    <t>三亚市吉阳区颂和水库规划三号路工程项目</t>
  </si>
  <si>
    <t>三亚市龙坡路（榆红路-亚龙湾第二通道）道路工程项目</t>
  </si>
  <si>
    <t>三亚市榆亚路沿线架空电缆入地项目</t>
  </si>
  <si>
    <t>三亚市鹿城大道（学院路至森海路）市政道路工程项目（立项：三亚市三横路南丁段（一期）工程项目）</t>
  </si>
  <si>
    <t>三亚环通工程管理有限公司</t>
  </si>
  <si>
    <t>三亚市积水点改造（一期）工程</t>
  </si>
  <si>
    <t>三亚市亚龙溪（亚龙府末端箱涵至六盘小桥段）防洪整治工程</t>
  </si>
  <si>
    <t>吉阳区城投</t>
  </si>
  <si>
    <t>三亚市吉阳区半岭水库水源地一级保护区生态移民搬迁工程项目</t>
  </si>
  <si>
    <t>三亚市文化中心配套市政基础设施(文新北一街)项目</t>
  </si>
  <si>
    <t>三亚市森海路、南丁岭路市政道路工程项目</t>
  </si>
  <si>
    <t>三亚市龙岭北路市政工程（红沙隧道入口至春光路连接段）项目</t>
  </si>
  <si>
    <t>三亚市重点区域防洪工程</t>
  </si>
  <si>
    <t>三亚市防灾减灾实战实训基础设施建设项目</t>
  </si>
  <si>
    <t>三亚市天涯区住建局</t>
  </si>
  <si>
    <t>第三小学综合楼（原文体楼）改造工程</t>
  </si>
  <si>
    <t>三亚市崖州区城东小学改造提升项目</t>
  </si>
  <si>
    <t>三亚崖州湾科技城开发建设有限公司</t>
  </si>
  <si>
    <t>三亚崖州湾科技城南滨九年一贯制学校项目</t>
  </si>
  <si>
    <t>2050299-其他普通教育支出</t>
  </si>
  <si>
    <t>三亚崖州湾科技城宁远河综合治理（一期）工程项目</t>
  </si>
  <si>
    <t>附表7</t>
  </si>
  <si>
    <t>2025年提前批专项债项目调整明细表</t>
  </si>
  <si>
    <t>三亚崖州湾科技城综合医院</t>
  </si>
  <si>
    <t>2290402-其他地方自行试点项目收益专项债券收入安排的支出</t>
  </si>
  <si>
    <t>三亚崖州湾深海科技城棚户区安置项目（二期）</t>
  </si>
  <si>
    <t>三亚崖州湾科技城水系工程项目</t>
  </si>
  <si>
    <t>南京农业大学大豆园艺作物种质创新中心项目</t>
  </si>
  <si>
    <t>中国科学院深海科学与工程研究所深远海新型多功能科考船项目</t>
  </si>
  <si>
    <t>三亚崖州火车站站房改扩建及站前广场提升改造工程项目</t>
  </si>
  <si>
    <t>三亚南山热带优异果蔬资源保护基地项目</t>
  </si>
  <si>
    <t>三亚崖州湾科技城疏港大道项目</t>
  </si>
  <si>
    <t>三亚港南山港区货运码头二期工程项目</t>
  </si>
  <si>
    <t>三亚崖州湾科技城西北片区城西棚户区安置项目</t>
  </si>
  <si>
    <t>三亚崖州湾科技城城西片区路网项目</t>
  </si>
  <si>
    <t>三亚崖州湾科技城与保港组团跨宁远河连通通道工程项目</t>
  </si>
  <si>
    <t>三亚南山港公共科考码头工程项目</t>
  </si>
  <si>
    <t>三亚市崖州区古城北路贯通工程</t>
  </si>
  <si>
    <t>三亚崖州湾南繁科技城南部片区道路工程项目</t>
  </si>
  <si>
    <t>三亚崖州湾科技城南繁科技城片区防洪排涝工程项目</t>
  </si>
  <si>
    <t>三亚崖州湾科技城公共码头工程项目</t>
  </si>
  <si>
    <t>三亚遥感信息产业园片区路网项目</t>
  </si>
  <si>
    <t>南繁科技城综合服务保障区新增片区路网项目</t>
  </si>
  <si>
    <t>三亚市崖州中心渔港片区路网建设二期工程</t>
  </si>
  <si>
    <t>三亚市崖州区城东大道道路工程</t>
  </si>
  <si>
    <t>崖州果蔬综合批发市场（一期）项目</t>
  </si>
  <si>
    <t>三亚崖州湾科技城深海资源探测和开发利用实验室建设项目</t>
  </si>
  <si>
    <t>三亚崖州湾科技城3号路市政化改造工程项目</t>
  </si>
  <si>
    <t>三亚市崖州区图书馆、文化馆、体育馆工程项目</t>
  </si>
  <si>
    <t>三亚市崖州区河堤路（城东大桥~古城北路）道路工程</t>
  </si>
  <si>
    <t>三亚崖州湾科教城综合路网（一期）项目</t>
  </si>
  <si>
    <t>种业创新中心项目</t>
  </si>
  <si>
    <t>兴滨南路延长段道路工程项目</t>
  </si>
  <si>
    <t>三亚崖州湾科技城G98沿线横向交叉道路建设工程</t>
  </si>
  <si>
    <t>甘农北路（南滨段）道路工程项目</t>
  </si>
  <si>
    <t>深海科考及岸基保障能力提升—南海深海科考实验研究与保障平台</t>
  </si>
  <si>
    <t>三亚崖州湾科技城南繁育种科技服务中心项目</t>
  </si>
  <si>
    <t>国家耐盐碱水稻技术创新合作平台项目</t>
  </si>
  <si>
    <t>三亚市崖州中心渔港片区路网建设三期工程</t>
  </si>
  <si>
    <t>三亚崖州湾科技城郑和路（裕民路至宜居路段）及勇士路（驷马路至蛟龙路段）基础设施配套项目</t>
  </si>
  <si>
    <t>三亚崖州湾科技城生物谷外围道路一期</t>
  </si>
  <si>
    <t>马鹿溪三亚崖州湾科技城生物谷段内涝治理工程（一期）</t>
  </si>
  <si>
    <t>三亚崖州湾科技城深海综合服务中心项目</t>
  </si>
  <si>
    <t>三亚崖州湾科技城12号路B段道路工程项目</t>
  </si>
  <si>
    <t>三亚崖州湾科技城创新研学谷（二期）项目</t>
  </si>
  <si>
    <t>三亚市抱坡片区棚户区改造项目</t>
  </si>
  <si>
    <t>三亚市住房保障管理中心</t>
  </si>
  <si>
    <t>“同心家园”三十三期保障性住房项目</t>
  </si>
  <si>
    <t>三亚市中医院</t>
  </si>
  <si>
    <t>三亚市中医院改扩建项目（一期）医疗设备和后勤物资采购项目</t>
  </si>
  <si>
    <t>三亚市卫生健康委员会</t>
  </si>
  <si>
    <t>三亚市榆红医院项目</t>
  </si>
  <si>
    <t>三亚市公共卫生中心建设项目</t>
  </si>
  <si>
    <t>三亚市水务局</t>
  </si>
  <si>
    <t>三亚市西水中调工程（一期）</t>
  </si>
  <si>
    <t>三亚市人民医院丨四川大学华西三亚医院</t>
  </si>
  <si>
    <t>三亚市人民医院基础信息化建设项目（以五级电子病历建设为核心）</t>
  </si>
  <si>
    <t>三亚商务区开发建设有限公司</t>
  </si>
  <si>
    <t>三亚河口通道工程项目</t>
  </si>
  <si>
    <t>海南三亚国际邮轮港一期客运枢纽</t>
  </si>
  <si>
    <t>三亚总部经济中央商务启动区月川单元市政基础设施配套工程项目</t>
  </si>
  <si>
    <t>三亚东岸片区丹东西路和东岸西二路项目</t>
  </si>
  <si>
    <t>三亚口腔医学中心</t>
  </si>
  <si>
    <t>北京大学口腔医院三亚分院项目</t>
  </si>
  <si>
    <t>三亚市2023年农村饮水巩固提升工程</t>
  </si>
  <si>
    <t>海棠区</t>
  </si>
  <si>
    <t>三亚市海棠湾开发建设有限公司</t>
  </si>
  <si>
    <t>三亚市现代服务业产业园基础设施配套椰风路一期项目</t>
  </si>
  <si>
    <t>三亚市海棠湾林旺中安置区（一期）项目</t>
  </si>
  <si>
    <t>海棠湾A8片区路网市政道路工程三期</t>
  </si>
  <si>
    <t>三亚市海棠湾B1片区路网工程</t>
  </si>
  <si>
    <t>三亚环投再生水利用有限责任公司</t>
  </si>
  <si>
    <t>三亚市海棠湾片区中水管网工程</t>
  </si>
  <si>
    <t>三亚海棠湾投资控股有限公司</t>
  </si>
  <si>
    <t>三亚市海棠湾建筑垃圾资源化利用厂项目</t>
  </si>
  <si>
    <t>三亚市海棠区C10片区路网市政道路工程（二期）</t>
  </si>
  <si>
    <t>三亚市海棠区C10片区路网市政道路工程（三期）</t>
  </si>
  <si>
    <t>三亚市吉阳区住房和城乡建设局</t>
  </si>
  <si>
    <t>吉阳区商品街港门村片区弱电光缆下地整治项目</t>
  </si>
  <si>
    <t>三亚市吉阳区临春村安置区项目（一期）</t>
  </si>
  <si>
    <t>三亚市吉阳区海罗安置区（一期）项目</t>
  </si>
  <si>
    <t>三亚市体育产业园路网工程项目</t>
  </si>
  <si>
    <t>三亚交通建设管理有限公司</t>
  </si>
  <si>
    <t>三亚崖州湾科技城产业园区片区连通配套基础设施项目</t>
  </si>
  <si>
    <t>三亚市天涯区住房和城乡建设局</t>
  </si>
  <si>
    <t>三亚市天涯区妙林片区安置区项目（地块一）一期</t>
  </si>
  <si>
    <t>三亚市天涯区旅游和文化广电体育局</t>
  </si>
  <si>
    <t>三亚市天涯区文化多馆合一项目</t>
  </si>
  <si>
    <t>三亚梅村投资开发有限公司</t>
  </si>
  <si>
    <t>三亚崖州湾科技城综合物流园棚改安置区项目</t>
  </si>
  <si>
    <t>三亚崖州湾科技城综合物流园西区二期配套项目</t>
  </si>
  <si>
    <t>三亚梅村产业园一期市政配套工程</t>
  </si>
  <si>
    <t>三亚市天涯区节水能力提升工程（一期）</t>
  </si>
  <si>
    <t>三亚港务集团有限公司</t>
  </si>
  <si>
    <t>海南三亚国际邮轮港一期项目</t>
  </si>
  <si>
    <t>三亚市抱坡片区220kV崖吉甲乙线迁改工程</t>
  </si>
  <si>
    <t>三亚崖州湾科技城南滨棚户区安置项目</t>
  </si>
  <si>
    <t>三亚崖州湾科技城南山棚户区安置项目</t>
  </si>
  <si>
    <t>三亚崖州湾深海科技城棚户区安置项目</t>
  </si>
  <si>
    <t>三亚崖州湾科技城国家热带农业科学中心综合实验室项目</t>
  </si>
  <si>
    <t>三亚崖州湾科技城南海海岛空间开发技术创新与成果转化平台建设项目</t>
  </si>
  <si>
    <t>三亚市崖州中心渔港保障性住房项目</t>
  </si>
  <si>
    <t>三亚崖州湾科技城南海资源保护开发与利用产业创新平台</t>
  </si>
  <si>
    <t>三亚崖州湾科技城双创示范基地项目</t>
  </si>
  <si>
    <t>三亚崖州湾科技城南繁科技城园区北部发展片区路网工程项目</t>
  </si>
  <si>
    <t>三亚崖州湾科技城深海科技城片区地下综合管廊项目</t>
  </si>
  <si>
    <t>三亚崖州湾科技城南繁综合服务保障区兴滨三横路南部延长段项目</t>
  </si>
  <si>
    <t>三亚崖州湾科技城深海片区排水排涝基础设施一期</t>
  </si>
  <si>
    <t>三亚崖州湾科技城深海片区排水排涝基础设施二期</t>
  </si>
  <si>
    <t>三亚崖州湾科技城海小线（港口路—大小洞天）基础配套项目</t>
  </si>
  <si>
    <t>三亚琼崖农业发展有限公司</t>
  </si>
  <si>
    <t>三亚市崖州区公共保鲜冷藏库项目</t>
  </si>
  <si>
    <t>附表8</t>
  </si>
  <si>
    <t>2025年第二批专项债项目调整明细表</t>
  </si>
  <si>
    <t>行政区划</t>
  </si>
  <si>
    <t>三亚市人民医院</t>
  </si>
  <si>
    <t>三亚崖州湾科技城水声计量检测中心项目</t>
  </si>
  <si>
    <t>国家级非人灵长类种质资源与模型研发中心</t>
  </si>
  <si>
    <t>三亚市公共卫生中心信息化建设项目</t>
  </si>
  <si>
    <t>三亚崖州湾科技城先进技术与产业创新平台建设项目</t>
  </si>
  <si>
    <t>三亚崖州湾南繁科技城兴滨南路道路工程项目</t>
  </si>
  <si>
    <t>三亚市抱坡新城污水主干管网提升补齐工程</t>
  </si>
  <si>
    <t>三亚崖州湾科技城生物科技创新实验室共享平台项目</t>
  </si>
  <si>
    <t>三亚市崖州中心渔港片区路网建设一期工程</t>
  </si>
  <si>
    <t>三亚崖州湾科技城离岸科研综合楼项目</t>
  </si>
  <si>
    <t>三亚崖州湾深海科技城智慧综合能源服务项目</t>
  </si>
  <si>
    <t>三亚城市发展联合投资有限公司</t>
  </si>
  <si>
    <t>三亚市天涯区西瓜、芒果片区棚户区改造（二期）项目</t>
  </si>
  <si>
    <t>三亚崖州湾科技城晒经坡路及南繁路延伸基础设施配套工程</t>
  </si>
  <si>
    <t>三亚崖州湾科技城海洋科学观测网及岸基保障基地项目</t>
  </si>
  <si>
    <t>行政事业单位</t>
  </si>
  <si>
    <t>解决地方政府拖欠企业账款</t>
  </si>
  <si>
    <t>三亚美亚天涯投资开发有限公司</t>
  </si>
  <si>
    <t>专项用于海绵城市PPP项目签订终止合作开发协议清算资金</t>
  </si>
  <si>
    <t>三亚市现代服务业产业园基础设施配套河滨路项目</t>
  </si>
  <si>
    <t>三亚市海棠湾人大附中市政道路工程</t>
  </si>
  <si>
    <t>海棠区卫健委</t>
  </si>
  <si>
    <t>三亚市海棠区青田健康养护中心项目</t>
  </si>
  <si>
    <t>三亚市现代服务业产业园基础设施配套进士学校周边路网项目</t>
  </si>
  <si>
    <t>三亚环投供水有限公司</t>
  </si>
  <si>
    <t>三亚市海棠湾片区供水管网更新改造工程</t>
  </si>
  <si>
    <t>三亚市海棠湾学院路市政工程二期</t>
  </si>
  <si>
    <t>三亚市海棠区重点社区基础设施配套工程</t>
  </si>
  <si>
    <t>三亚市海棠区创业人才保障项目</t>
  </si>
  <si>
    <t>三亚市吉阳区高知园安置区项目</t>
  </si>
  <si>
    <t>天涯区住房和城乡建设局</t>
  </si>
  <si>
    <t>天涯区2024年城镇老旧小区改造项目（第六标段）</t>
  </si>
  <si>
    <t>天涯区2024年城镇老旧小区改造项目（第七标段）</t>
  </si>
  <si>
    <t>天涯区2024年城镇老旧小区改造项目（第四标段）</t>
  </si>
  <si>
    <t>天涯区2024年城镇老旧小区改造项目（第五标段）</t>
  </si>
  <si>
    <t>天涯区2024年城镇老旧小区改造项目（第三标段）</t>
  </si>
  <si>
    <t>天涯区2024年城镇老旧小区改造项目（第二标段）</t>
  </si>
  <si>
    <t>天涯区2024年城镇老旧小区改造项目（第一标段）</t>
  </si>
  <si>
    <t>崖州区排水管网更新改造工程（一期）</t>
  </si>
  <si>
    <t>崖州区教育局</t>
  </si>
  <si>
    <t>三亚市崖州区保平幼儿园建设项目</t>
  </si>
  <si>
    <t>附件9</t>
  </si>
  <si>
    <t>从化债奖补资金和公共预留中安排的项目经费统计表</t>
  </si>
  <si>
    <t>安排单位</t>
  </si>
  <si>
    <t>金额</t>
  </si>
  <si>
    <t>资金性质</t>
  </si>
  <si>
    <t>项目类型</t>
  </si>
  <si>
    <t>项目内容</t>
  </si>
  <si>
    <t>申请及审核依据</t>
  </si>
  <si>
    <t>总计：</t>
  </si>
  <si>
    <t>三亚市商务局</t>
  </si>
  <si>
    <t>2025年第二至第四季度三亚市促消费活动</t>
  </si>
  <si>
    <t>一般公共预算</t>
  </si>
  <si>
    <t>其他</t>
  </si>
  <si>
    <t>开展离岛免税购物促销、消费品以旧换新活动，开展常规零售餐饮消费券发放及配套活动，开展促消费宣传推广工作。</t>
  </si>
  <si>
    <t>1.三亚市人民政府办公室关于印发《2025年千方百计实现一季度扩消费保“开门红”行动方案》的通知。2.三亚市商务局关于印发《2025年第二至第四季度三亚市促消费活动方案》的通知。</t>
  </si>
  <si>
    <t>三亚市地下综合管廊PPP项目（胜利路段）</t>
  </si>
  <si>
    <t>基建项目</t>
  </si>
  <si>
    <t>三亚市地下综合管廊PPP项目（胜利路段）设计总长3.116km，项目建设内容包括管廊系统主体工程及管廊附属设施（消防、电气、通风、排水及监控等）工程，目前已完成1.457km管廊主体建设。</t>
  </si>
  <si>
    <t>三亚市人民政府专题会议纪要[2024]279号-2024年第五次两重一大会议纪要。</t>
  </si>
  <si>
    <t>第十二届全国少数民族传统体育运动会执行工作委员会</t>
  </si>
  <si>
    <t>第十二届全国少数民族传统体育运动会</t>
  </si>
  <si>
    <t>第十二届全国少数民族传统体育运动会赛后各类款项进度款及结算款。</t>
  </si>
  <si>
    <t>根据《中共海南省委办公厅海南省人民政府办公厅关于印发〈第十二届全国少数民族传统体育运动会筹备工作方案〉的通知》（琼厅字〔2021〕54号）和《第六次研究部署第十二届全国少数民族传统体育运动会筹备工作》（省政府专题会议纪要〔2022〕41号），运动会总体预算8.4亿元，按省市6:4的分担比例保障。截止目前，省承担的5.04亿元落实到位，并全部支出；市级承担的3.36亿元，已拨付16814.37万元。现执委会来文申请11561.25万元结算尾款，已从年初预算安排的“第十二届全国少数民族传统体育运动会”经费拨付了4571.52万元，现拟追加剩余7000万元。</t>
  </si>
  <si>
    <t>苏州中学附属三亚学校项目</t>
  </si>
  <si>
    <t>苏州中学附属三亚学校项目征地补偿款。</t>
  </si>
  <si>
    <t>按照区征地测算。</t>
  </si>
  <si>
    <t>上海外国语大学三亚附属中学小学部及幼儿园项目征地补偿款。</t>
  </si>
  <si>
    <t>《三亚市教育局关于安排上海外国语大学三亚附属中学小学部及幼儿园项目剩余征地补偿款的请示》（三教〔2025〕81号）</t>
  </si>
  <si>
    <t>总用地面积45929.98m2，总建筑面积为99367.14m2，拟建1栋博物馆(地上5层，地下1层)、1栋综合档案馆(地上6层，地下1层)和1条地下连接通道。</t>
  </si>
  <si>
    <t>2022年、2023年、2024年列为省重点项目，是市委市政府督办项目。</t>
  </si>
  <si>
    <t>吉阳区政府</t>
  </si>
  <si>
    <t>三亚市红沙隧道工程项目土地补偿款</t>
  </si>
  <si>
    <t>为修建红沙隧道公路工程，征收红郊公司所持有的三土房（1998）字第0058号6042.10平方米土地、三土房（2001）字第0566号（建筑面积358.79平方米，土地使用权面积301.51平方米）、三土房（2002）字第1869号638.74平方米土地，涉及土地补偿款2201.54万元、利息580.96万元。</t>
  </si>
  <si>
    <t>根据最高院2025年4月14日作出的（2025）最高法行赔再2号《行政赔偿判决书》，要求支付土地补偿款5938.29万元及利息给予红郊公司。因2019年三亚市中级人民法院来函已从吉阳区划转3736.7521万元至红郊公司指定账户，现吉阳区申请追加安排剩余的2782.50万元（其中土地补偿款2201.54万元、利息580.96万元）。</t>
  </si>
  <si>
    <t>天涯区政府</t>
  </si>
  <si>
    <t>三亚市胜利路综合管廊建设（南段）管线设备迁改项目</t>
  </si>
  <si>
    <t>对三亚市胜利路综合管廊（南段）管线设备进行迁改。</t>
  </si>
  <si>
    <t>根据三亚市中级人民法院判决，三亚市胜利路综合管廊建设（南段）管线设备迁改项目需天涯区支付费用20,403,224.79元，其中工程款19,419,698.59元、利息暂计499,751.31元（暂计算至2024年9月20日，实际应计算至付清之日）、一审案件受理费133,119.7元、鉴定费212,265元、二审案件受理费138,318.19元。</t>
  </si>
  <si>
    <t>大型活动经费</t>
  </si>
  <si>
    <t>根据《三亚市旅游文化体育大型活动资金管理办法》，发挥财政资金引导作用，通过财政补贴的形式扶持和培育可形成产业规模和具有发展潜力的大型活动品牌，拉动文旅消费。</t>
  </si>
  <si>
    <t>2025年财政预算安排市旅文局大型活动经费3000万元，现已使用完毕，考虑到2025 年经费一部分要用于支付上一年度跨年项目的扶持奖励金额共计约 2000 万元，实际可用于 2025 年举办的大型活动仅约 1000 万元，追加大型活动经费2000万元，用于扶持可形成产业规模和具有发展潜力的大型活动品牌，拉动文旅消费。并请市旅文局坚持“量入为出”，在2000万元经费额度内合理安排2025年度大型活动开支。</t>
  </si>
  <si>
    <t>三亚凤凰岛二期项目拆除工程</t>
  </si>
  <si>
    <t>环保督察</t>
  </si>
  <si>
    <t>将三亚凤凰岛二期项目全部拆除，原则上恢复建设前原状。拆除全部1610m码头及人工岛，填海面积由原49.41公顷缩减为0公顷，拆除比例为100%。</t>
  </si>
  <si>
    <t>中央环保督察项目，项目已验收结算，目前结算资金缺口6247万元。</t>
  </si>
  <si>
    <t>市住建局</t>
  </si>
  <si>
    <t>中央和省级生态环保督察涉及项目</t>
  </si>
  <si>
    <t>中央环保督察涉及项目。</t>
  </si>
  <si>
    <t>为贯彻落实中央和省级生态环保督察整改要求，全力推进我市环保督察整改任务工作落地见效，2025年5月27日，市委常委、常务副市长陈景进组织召开市政府专题会议，市委常委、副市长薛永森出席，就环保督察整改项目资金保障工作进行专项研究部署，会议要求市住建局牵头，环农集团和吉阳区配合，再次梳理建设任务，倒排工期计划及资金需求，并积极争取上级资金；市财政局和市发改委根据工程进度合理安排资金计划和工程进度款，确保各项目快速有序推进。改项目年度需求10850万元，已从专项债安排3000万元，剩余部分从化债奖补中安排。</t>
  </si>
  <si>
    <t>三亚市红树林工程项目</t>
  </si>
  <si>
    <t>主要建设公园建筑配套设施、排水、照明、停车场、人行道、景观绿化等。</t>
  </si>
  <si>
    <t>根据三亚市中级人民法院审理判决，认定工程总造价为2960.33万元。截至目前，已支付工程款 2044万元，现仍需支付费用共计约 9,956,978.98元，其中：工程款 9,163,299.58元，利息暂计418,890.06元（暂计算至2025年4月9日），一审案件受理费70,163.05元，鉴定费225,185.28元，二审案件受理费79,441.01元。</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</si>
</sst>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Red]#,##0.00"/>
    <numFmt numFmtId="177" formatCode="0.0%"/>
    <numFmt numFmtId="178" formatCode="0.00_);[Red]\(0.00\)"/>
    <numFmt numFmtId="179" formatCode="0.00_ "/>
    <numFmt numFmtId="180" formatCode="#,##0_ "/>
    <numFmt numFmtId="181" formatCode="0_ "/>
    <numFmt numFmtId="182" formatCode="0.0_ "/>
  </numFmts>
  <fonts count="62">
    <font>
      <sz val="11"/>
      <color theme="1"/>
      <name val="宋体"/>
      <charset val="134"/>
      <scheme val="minor"/>
    </font>
    <font>
      <sz val="12"/>
      <name val="宋体"/>
      <charset val="134"/>
    </font>
    <font>
      <b/>
      <sz val="12"/>
      <name val="宋体"/>
      <charset val="134"/>
    </font>
    <font>
      <sz val="11"/>
      <name val="宋体"/>
      <charset val="134"/>
    </font>
    <font>
      <sz val="11"/>
      <color theme="1"/>
      <name val="宋体"/>
      <charset val="134"/>
    </font>
    <font>
      <sz val="11"/>
      <color indexed="8"/>
      <name val="宋体"/>
      <charset val="134"/>
      <scheme val="minor"/>
    </font>
    <font>
      <sz val="14"/>
      <name val="宋体"/>
      <charset val="134"/>
    </font>
    <font>
      <b/>
      <sz val="20"/>
      <name val="宋体"/>
      <charset val="134"/>
    </font>
    <font>
      <b/>
      <sz val="11"/>
      <name val="宋体"/>
      <charset val="134"/>
    </font>
    <font>
      <sz val="13"/>
      <color rgb="FF00B0F0"/>
      <name val="宋体"/>
      <charset val="134"/>
    </font>
    <font>
      <sz val="13"/>
      <name val="宋体"/>
      <charset val="134"/>
    </font>
    <font>
      <b/>
      <sz val="14"/>
      <name val="宋体"/>
      <charset val="134"/>
    </font>
    <font>
      <sz val="11"/>
      <color indexed="8"/>
      <name val="宋体"/>
      <charset val="134"/>
    </font>
    <font>
      <b/>
      <sz val="16"/>
      <name val="宋体"/>
      <charset val="134"/>
    </font>
    <font>
      <sz val="16"/>
      <name val="宋体"/>
      <charset val="134"/>
    </font>
    <font>
      <sz val="11"/>
      <color theme="1"/>
      <name val="微软雅黑"/>
      <charset val="134"/>
    </font>
    <font>
      <sz val="12"/>
      <color indexed="8"/>
      <name val="微软雅黑"/>
      <charset val="134"/>
    </font>
    <font>
      <sz val="14"/>
      <color indexed="8"/>
      <name val="微软雅黑"/>
      <charset val="134"/>
    </font>
    <font>
      <sz val="14"/>
      <name val="微软雅黑"/>
      <charset val="134"/>
    </font>
    <font>
      <sz val="14"/>
      <name val="宋体"/>
      <charset val="134"/>
      <scheme val="minor"/>
    </font>
    <font>
      <b/>
      <sz val="24"/>
      <name val="黑体"/>
      <charset val="134"/>
    </font>
    <font>
      <sz val="12"/>
      <name val="微软雅黑"/>
      <charset val="134"/>
    </font>
    <font>
      <sz val="14"/>
      <color theme="1"/>
      <name val="宋体"/>
      <charset val="134"/>
    </font>
    <font>
      <b/>
      <sz val="16"/>
      <name val="微软雅黑"/>
      <charset val="134"/>
    </font>
    <font>
      <b/>
      <sz val="18"/>
      <name val="宋体"/>
      <charset val="134"/>
    </font>
    <font>
      <b/>
      <sz val="11"/>
      <color theme="1"/>
      <name val="宋体"/>
      <charset val="134"/>
      <scheme val="minor"/>
    </font>
    <font>
      <sz val="16"/>
      <color indexed="8"/>
      <name val="宋体"/>
      <charset val="134"/>
    </font>
    <font>
      <sz val="12"/>
      <color theme="1"/>
      <name val="宋体"/>
      <charset val="134"/>
      <scheme val="minor"/>
    </font>
    <font>
      <sz val="16"/>
      <color theme="1"/>
      <name val="宋体"/>
      <charset val="134"/>
      <scheme val="minor"/>
    </font>
    <font>
      <b/>
      <sz val="24"/>
      <color indexed="8"/>
      <name val="黑体"/>
      <charset val="134"/>
    </font>
    <font>
      <sz val="16"/>
      <color rgb="FFFF0000"/>
      <name val="SimSun"/>
      <charset val="134"/>
    </font>
    <font>
      <sz val="16"/>
      <name val="SimSun"/>
      <charset val="134"/>
    </font>
    <font>
      <b/>
      <sz val="16"/>
      <name val="SimSun"/>
      <charset val="134"/>
    </font>
    <font>
      <b/>
      <sz val="16"/>
      <color theme="1"/>
      <name val="宋体"/>
      <charset val="134"/>
      <scheme val="minor"/>
    </font>
    <font>
      <sz val="16"/>
      <color rgb="FF000000"/>
      <name val="宋体"/>
      <charset val="134"/>
    </font>
    <font>
      <sz val="16"/>
      <color theme="1"/>
      <name val="宋体"/>
      <charset val="134"/>
    </font>
    <font>
      <sz val="11"/>
      <name val="宋体"/>
      <charset val="134"/>
      <scheme val="minor"/>
    </font>
    <font>
      <b/>
      <sz val="11"/>
      <name val="宋体"/>
      <charset val="134"/>
      <scheme val="minor"/>
    </font>
    <font>
      <b/>
      <sz val="24"/>
      <name val="宋体"/>
      <charset val="134"/>
      <scheme val="minor"/>
    </font>
    <font>
      <sz val="11"/>
      <name val="新宋体"/>
      <charset val="134"/>
    </font>
    <font>
      <b/>
      <sz val="26"/>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9"/>
      <name val="宋体"/>
      <charset val="134"/>
    </font>
    <font>
      <sz val="10"/>
      <name val="Arial"/>
      <charset val="134"/>
    </font>
    <font>
      <sz val="11"/>
      <color rgb="FF3F3F76"/>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2" fillId="10" borderId="0" applyNumberFormat="0" applyBorder="0" applyAlignment="0" applyProtection="0">
      <alignment vertical="center"/>
    </xf>
    <xf numFmtId="0" fontId="47" fillId="9" borderId="5" applyNumberFormat="0" applyAlignment="0" applyProtection="0">
      <alignment vertical="center"/>
    </xf>
    <xf numFmtId="44" fontId="0" fillId="0" borderId="0" applyFont="0" applyFill="0" applyBorder="0" applyAlignment="0" applyProtection="0">
      <alignment vertical="center"/>
    </xf>
    <xf numFmtId="0" fontId="1" fillId="0" borderId="0">
      <alignment vertical="center" wrapText="1"/>
    </xf>
    <xf numFmtId="41" fontId="0" fillId="0" borderId="0" applyFont="0" applyFill="0" applyBorder="0" applyAlignment="0" applyProtection="0">
      <alignment vertical="center"/>
    </xf>
    <xf numFmtId="0" fontId="42" fillId="7" borderId="0" applyNumberFormat="0" applyBorder="0" applyAlignment="0" applyProtection="0">
      <alignment vertical="center"/>
    </xf>
    <xf numFmtId="0" fontId="43" fillId="5"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41" fillId="13"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20" borderId="9" applyNumberFormat="0" applyFont="0" applyAlignment="0" applyProtection="0">
      <alignment vertical="center"/>
    </xf>
    <xf numFmtId="0" fontId="41" fillId="19" borderId="0" applyNumberFormat="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11" applyNumberFormat="0" applyFill="0" applyAlignment="0" applyProtection="0">
      <alignment vertical="center"/>
    </xf>
    <xf numFmtId="0" fontId="58" fillId="0" borderId="11" applyNumberFormat="0" applyFill="0" applyAlignment="0" applyProtection="0">
      <alignment vertical="center"/>
    </xf>
    <xf numFmtId="0" fontId="41" fillId="23" borderId="0" applyNumberFormat="0" applyBorder="0" applyAlignment="0" applyProtection="0">
      <alignment vertical="center"/>
    </xf>
    <xf numFmtId="0" fontId="44" fillId="0" borderId="10" applyNumberFormat="0" applyFill="0" applyAlignment="0" applyProtection="0">
      <alignment vertical="center"/>
    </xf>
    <xf numFmtId="0" fontId="1" fillId="0" borderId="0">
      <alignment vertical="center"/>
    </xf>
    <xf numFmtId="0" fontId="41" fillId="30" borderId="0" applyNumberFormat="0" applyBorder="0" applyAlignment="0" applyProtection="0">
      <alignment vertical="center"/>
    </xf>
    <xf numFmtId="0" fontId="49" fillId="12" borderId="7" applyNumberFormat="0" applyAlignment="0" applyProtection="0">
      <alignment vertical="center"/>
    </xf>
    <xf numFmtId="0" fontId="60" fillId="12" borderId="5" applyNumberFormat="0" applyAlignment="0" applyProtection="0">
      <alignment vertical="center"/>
    </xf>
    <xf numFmtId="0" fontId="52" fillId="16" borderId="8" applyNumberFormat="0" applyAlignment="0" applyProtection="0">
      <alignment vertical="center"/>
    </xf>
    <xf numFmtId="0" fontId="42" fillId="15" borderId="0" applyNumberFormat="0" applyBorder="0" applyAlignment="0" applyProtection="0">
      <alignment vertical="center"/>
    </xf>
    <xf numFmtId="0" fontId="41" fillId="4" borderId="0" applyNumberFormat="0" applyBorder="0" applyAlignment="0" applyProtection="0">
      <alignment vertical="center"/>
    </xf>
    <xf numFmtId="0" fontId="48" fillId="0" borderId="6" applyNumberFormat="0" applyFill="0" applyAlignment="0" applyProtection="0">
      <alignment vertical="center"/>
    </xf>
    <xf numFmtId="0" fontId="61" fillId="0" borderId="12" applyNumberFormat="0" applyFill="0" applyAlignment="0" applyProtection="0">
      <alignment vertical="center"/>
    </xf>
    <xf numFmtId="0" fontId="59" fillId="29" borderId="0" applyNumberFormat="0" applyBorder="0" applyAlignment="0" applyProtection="0">
      <alignment vertical="center"/>
    </xf>
    <xf numFmtId="0" fontId="54" fillId="18" borderId="0" applyNumberFormat="0" applyBorder="0" applyAlignment="0" applyProtection="0">
      <alignment vertical="center"/>
    </xf>
    <xf numFmtId="0" fontId="42" fillId="28" borderId="0" applyNumberFormat="0" applyBorder="0" applyAlignment="0" applyProtection="0">
      <alignment vertical="center"/>
    </xf>
    <xf numFmtId="0" fontId="41" fillId="32" borderId="0" applyNumberFormat="0" applyBorder="0" applyAlignment="0" applyProtection="0">
      <alignment vertical="center"/>
    </xf>
    <xf numFmtId="0" fontId="42" fillId="8" borderId="0" applyNumberFormat="0" applyBorder="0" applyAlignment="0" applyProtection="0">
      <alignment vertical="center"/>
    </xf>
    <xf numFmtId="0" fontId="42" fillId="27" borderId="0" applyNumberFormat="0" applyBorder="0" applyAlignment="0" applyProtection="0">
      <alignment vertical="center"/>
    </xf>
    <xf numFmtId="0" fontId="42" fillId="3" borderId="0" applyNumberFormat="0" applyBorder="0" applyAlignment="0" applyProtection="0">
      <alignment vertical="center"/>
    </xf>
    <xf numFmtId="0" fontId="42" fillId="26" borderId="0" applyNumberFormat="0" applyBorder="0" applyAlignment="0" applyProtection="0">
      <alignment vertical="center"/>
    </xf>
    <xf numFmtId="0" fontId="41" fillId="31" borderId="0" applyNumberFormat="0" applyBorder="0" applyAlignment="0" applyProtection="0">
      <alignment vertical="center"/>
    </xf>
    <xf numFmtId="0" fontId="41" fillId="11" borderId="0" applyNumberFormat="0" applyBorder="0" applyAlignment="0" applyProtection="0">
      <alignment vertical="center"/>
    </xf>
    <xf numFmtId="0" fontId="42" fillId="14" borderId="0" applyNumberFormat="0" applyBorder="0" applyAlignment="0" applyProtection="0">
      <alignment vertical="center"/>
    </xf>
    <xf numFmtId="0" fontId="42" fillId="22" borderId="0" applyNumberFormat="0" applyBorder="0" applyAlignment="0" applyProtection="0">
      <alignment vertical="center"/>
    </xf>
    <xf numFmtId="0" fontId="41" fillId="6" borderId="0" applyNumberFormat="0" applyBorder="0" applyAlignment="0" applyProtection="0">
      <alignment vertical="center"/>
    </xf>
    <xf numFmtId="0" fontId="42" fillId="17" borderId="0" applyNumberFormat="0" applyBorder="0" applyAlignment="0" applyProtection="0">
      <alignment vertical="center"/>
    </xf>
    <xf numFmtId="0" fontId="1" fillId="0" borderId="0">
      <alignment vertical="center"/>
    </xf>
    <xf numFmtId="0" fontId="41" fillId="25" borderId="0" applyNumberFormat="0" applyBorder="0" applyAlignment="0" applyProtection="0">
      <alignment vertical="center"/>
    </xf>
    <xf numFmtId="0" fontId="41" fillId="2" borderId="0" applyNumberFormat="0" applyBorder="0" applyAlignment="0" applyProtection="0">
      <alignment vertical="center"/>
    </xf>
    <xf numFmtId="0" fontId="42" fillId="21" borderId="0" applyNumberFormat="0" applyBorder="0" applyAlignment="0" applyProtection="0">
      <alignment vertical="center"/>
    </xf>
    <xf numFmtId="0" fontId="41" fillId="24" borderId="0" applyNumberFormat="0" applyBorder="0" applyAlignment="0" applyProtection="0">
      <alignment vertical="center"/>
    </xf>
    <xf numFmtId="0" fontId="45" fillId="0" borderId="0">
      <alignment vertical="center"/>
    </xf>
    <xf numFmtId="0" fontId="1" fillId="0" borderId="0">
      <alignment vertical="center"/>
    </xf>
    <xf numFmtId="0" fontId="46" fillId="0" borderId="0">
      <alignment vertical="center"/>
      <protection locked="0"/>
    </xf>
    <xf numFmtId="0" fontId="45" fillId="0" borderId="0">
      <alignment vertical="center"/>
    </xf>
    <xf numFmtId="0" fontId="1" fillId="0" borderId="0">
      <alignment vertical="center" wrapText="1"/>
    </xf>
    <xf numFmtId="0" fontId="1" fillId="0" borderId="0">
      <alignment vertical="center"/>
    </xf>
    <xf numFmtId="0" fontId="1" fillId="0" borderId="0">
      <alignment vertical="center" wrapText="1"/>
    </xf>
  </cellStyleXfs>
  <cellXfs count="184">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4" fillId="0" borderId="0" xfId="0" applyFont="1">
      <alignment vertical="center"/>
    </xf>
    <xf numFmtId="179" fontId="1" fillId="0" borderId="0" xfId="0" applyNumberFormat="1" applyFont="1" applyFill="1" applyBorder="1" applyAlignment="1">
      <alignment horizontal="left" vertical="center" wrapText="1"/>
    </xf>
    <xf numFmtId="0" fontId="1" fillId="0" borderId="0" xfId="0" applyFont="1" applyFill="1" applyBorder="1" applyAlignment="1">
      <alignment horizontal="left" wrapText="1"/>
    </xf>
    <xf numFmtId="178" fontId="1" fillId="0" borderId="0" xfId="0" applyNumberFormat="1" applyFont="1" applyFill="1" applyBorder="1" applyAlignment="1">
      <alignment horizontal="center"/>
    </xf>
    <xf numFmtId="178" fontId="1" fillId="0" borderId="0" xfId="0" applyNumberFormat="1" applyFont="1" applyFill="1" applyBorder="1" applyAlignment="1">
      <alignment horizontal="center" wrapText="1"/>
    </xf>
    <xf numFmtId="0" fontId="1" fillId="0" borderId="0" xfId="0" applyFont="1" applyFill="1" applyBorder="1" applyAlignment="1">
      <alignment horizontal="center" wrapText="1"/>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right" vertical="center"/>
    </xf>
    <xf numFmtId="17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left" vertical="center" wrapText="1"/>
    </xf>
    <xf numFmtId="178" fontId="9" fillId="0" borderId="0" xfId="0" applyNumberFormat="1" applyFont="1" applyFill="1" applyBorder="1" applyAlignment="1">
      <alignment horizontal="center"/>
    </xf>
    <xf numFmtId="178" fontId="10" fillId="0" borderId="0" xfId="0" applyNumberFormat="1" applyFont="1" applyFill="1" applyBorder="1" applyAlignment="1">
      <alignment horizontal="center" wrapText="1"/>
    </xf>
    <xf numFmtId="0" fontId="10" fillId="0" borderId="0" xfId="0" applyFont="1" applyFill="1" applyBorder="1" applyAlignment="1">
      <alignment horizontal="center" wrapText="1"/>
    </xf>
    <xf numFmtId="0" fontId="3" fillId="0" borderId="0" xfId="0" applyNumberFormat="1" applyFont="1" applyFill="1" applyBorder="1" applyAlignment="1">
      <alignment horizontal="right" vertical="center"/>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12" fillId="0" borderId="0" xfId="0" applyFont="1" applyFill="1" applyBorder="1" applyAlignment="1">
      <alignment vertical="center"/>
    </xf>
    <xf numFmtId="0" fontId="1" fillId="0" borderId="0" xfId="0" applyFont="1" applyFill="1" applyAlignment="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1"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Alignment="1" applyProtection="1">
      <alignment horizontal="center" vertical="center"/>
      <protection locked="0"/>
    </xf>
    <xf numFmtId="0" fontId="17" fillId="0" borderId="0" xfId="0" applyFont="1" applyFill="1" applyAlignment="1">
      <alignment vertical="center" wrapText="1"/>
    </xf>
    <xf numFmtId="0" fontId="18" fillId="0" borderId="0" xfId="0" applyFont="1" applyFill="1" applyAlignment="1">
      <alignment horizontal="left" vertical="center" wrapText="1"/>
    </xf>
    <xf numFmtId="41" fontId="17" fillId="0" borderId="0" xfId="0" applyNumberFormat="1" applyFont="1" applyFill="1" applyAlignment="1">
      <alignment horizontal="center" vertical="center"/>
    </xf>
    <xf numFmtId="0" fontId="1" fillId="0" borderId="0" xfId="0" applyFont="1" applyFill="1" applyAlignment="1">
      <alignment horizontal="left" vertical="center"/>
    </xf>
    <xf numFmtId="0" fontId="0" fillId="0" borderId="0" xfId="0" applyFill="1">
      <alignment vertical="center"/>
    </xf>
    <xf numFmtId="0" fontId="19" fillId="0" borderId="0" xfId="0" applyFont="1" applyFill="1" applyAlignment="1">
      <alignment vertical="center"/>
    </xf>
    <xf numFmtId="0" fontId="20" fillId="0" borderId="0" xfId="0" applyFont="1" applyFill="1" applyAlignment="1" applyProtection="1">
      <alignment horizontal="center" vertical="center" wrapText="1"/>
      <protection locked="0"/>
    </xf>
    <xf numFmtId="0" fontId="21" fillId="0" borderId="0" xfId="0" applyFont="1" applyFill="1" applyAlignment="1" applyProtection="1">
      <alignment horizontal="left" vertical="center" wrapText="1"/>
      <protection locked="0"/>
    </xf>
    <xf numFmtId="0" fontId="22" fillId="0" borderId="0" xfId="0" applyNumberFormat="1" applyFont="1" applyFill="1" applyAlignment="1">
      <alignment horizontal="right" vertical="center" wrapText="1"/>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41" fontId="2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14"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41" fontId="13" fillId="0" borderId="1" xfId="0" applyNumberFormat="1" applyFont="1" applyFill="1" applyBorder="1" applyAlignment="1">
      <alignment horizontal="center" vertical="center" wrapText="1"/>
    </xf>
    <xf numFmtId="41" fontId="1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1"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6" fillId="0" borderId="1" xfId="55" applyFont="1" applyFill="1" applyBorder="1" applyAlignment="1">
      <alignment horizontal="center" vertical="center" wrapText="1"/>
      <protection locked="0"/>
    </xf>
    <xf numFmtId="0" fontId="6" fillId="0" borderId="1" xfId="0" applyNumberFormat="1" applyFont="1" applyFill="1" applyBorder="1" applyAlignment="1">
      <alignment horizontal="left" vertical="center" wrapText="1"/>
    </xf>
    <xf numFmtId="41"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55" applyNumberFormat="1" applyFont="1" applyFill="1" applyBorder="1" applyAlignment="1">
      <alignment horizontal="center" vertical="center" wrapText="1"/>
      <protection locked="0"/>
    </xf>
    <xf numFmtId="0" fontId="25" fillId="0" borderId="0" xfId="0" applyFont="1" applyFill="1">
      <alignment vertical="center"/>
    </xf>
    <xf numFmtId="41" fontId="6"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41" fontId="22" fillId="0" borderId="1" xfId="0" applyNumberFormat="1" applyFont="1" applyFill="1" applyBorder="1" applyAlignment="1">
      <alignment horizontal="center" vertical="center" wrapText="1"/>
    </xf>
    <xf numFmtId="0" fontId="4" fillId="0" borderId="0" xfId="0" applyFont="1" applyFill="1">
      <alignment vertical="center"/>
    </xf>
    <xf numFmtId="41" fontId="11" fillId="0" borderId="1" xfId="0" applyNumberFormat="1" applyFont="1" applyFill="1" applyBorder="1" applyAlignment="1">
      <alignment horizontal="center" vertical="center"/>
    </xf>
    <xf numFmtId="181" fontId="6"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14"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Fill="1">
      <alignment vertical="center"/>
    </xf>
    <xf numFmtId="0" fontId="29" fillId="0" borderId="0" xfId="0"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30" fillId="0" borderId="0" xfId="53" applyFont="1" applyFill="1" applyBorder="1" applyAlignment="1">
      <alignment horizontal="center" vertical="center" wrapText="1"/>
    </xf>
    <xf numFmtId="0" fontId="31" fillId="0" borderId="0" xfId="53" applyFont="1" applyFill="1" applyAlignment="1">
      <alignment horizontal="center" vertical="center" wrapText="1"/>
    </xf>
    <xf numFmtId="0" fontId="32"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2" fillId="0" borderId="1" xfId="53"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181" fontId="13" fillId="0" borderId="1" xfId="53" applyNumberFormat="1" applyFont="1" applyFill="1" applyBorder="1" applyAlignment="1">
      <alignment horizontal="center" vertical="center" wrapText="1"/>
    </xf>
    <xf numFmtId="179" fontId="13" fillId="0" borderId="1" xfId="53"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6" fillId="0" borderId="0" xfId="0" applyFont="1" applyFill="1" applyBorder="1" applyAlignment="1">
      <alignment vertical="center"/>
    </xf>
    <xf numFmtId="0" fontId="37" fillId="0" borderId="0" xfId="0" applyFont="1" applyFill="1" applyAlignment="1">
      <alignment vertical="center"/>
    </xf>
    <xf numFmtId="0" fontId="36" fillId="0" borderId="0" xfId="0" applyFont="1" applyFill="1" applyAlignment="1">
      <alignment vertical="center"/>
    </xf>
    <xf numFmtId="0" fontId="38" fillId="0" borderId="0" xfId="0" applyFont="1" applyFill="1" applyAlignment="1">
      <alignment horizontal="center" vertical="center"/>
    </xf>
    <xf numFmtId="0" fontId="37" fillId="0" borderId="1" xfId="0" applyFont="1" applyFill="1" applyBorder="1" applyAlignment="1">
      <alignment horizontal="center" vertical="center"/>
    </xf>
    <xf numFmtId="49" fontId="37" fillId="0" borderId="1" xfId="48"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57" applyFont="1" applyFill="1" applyBorder="1" applyAlignment="1" applyProtection="1">
      <alignment horizontal="center" vertical="center"/>
      <protection locked="0"/>
    </xf>
    <xf numFmtId="181" fontId="37" fillId="0" borderId="1" xfId="0" applyNumberFormat="1" applyFont="1" applyFill="1" applyBorder="1" applyAlignment="1">
      <alignment vertical="center"/>
    </xf>
    <xf numFmtId="177" fontId="37" fillId="0" borderId="1" xfId="13" applyNumberFormat="1" applyFont="1" applyFill="1" applyBorder="1" applyAlignment="1">
      <alignment vertical="center"/>
    </xf>
    <xf numFmtId="0" fontId="36" fillId="0" borderId="1" xfId="57" applyFont="1" applyFill="1" applyBorder="1" applyAlignment="1" applyProtection="1">
      <alignment horizontal="left" vertical="center"/>
      <protection locked="0"/>
    </xf>
    <xf numFmtId="181" fontId="3" fillId="0" borderId="1" xfId="9" applyNumberFormat="1" applyFont="1" applyFill="1" applyBorder="1" applyAlignment="1" applyProtection="1">
      <alignment horizontal="right" vertical="center" wrapText="1"/>
    </xf>
    <xf numFmtId="182" fontId="36" fillId="0" borderId="1" xfId="13" applyNumberFormat="1" applyFont="1" applyFill="1" applyBorder="1">
      <alignment vertical="center"/>
    </xf>
    <xf numFmtId="177" fontId="36" fillId="0" borderId="1" xfId="13" applyNumberFormat="1" applyFont="1" applyFill="1" applyBorder="1" applyAlignment="1">
      <alignment vertical="center"/>
    </xf>
    <xf numFmtId="0" fontId="36" fillId="0" borderId="1" xfId="57" applyFont="1" applyFill="1" applyBorder="1">
      <alignment vertical="center" wrapText="1"/>
    </xf>
    <xf numFmtId="182" fontId="36" fillId="0" borderId="1" xfId="0" applyNumberFormat="1" applyFont="1" applyFill="1" applyBorder="1" applyAlignment="1">
      <alignment vertical="center"/>
    </xf>
    <xf numFmtId="181" fontId="36" fillId="0" borderId="1" xfId="0" applyNumberFormat="1" applyFont="1" applyFill="1" applyBorder="1" applyAlignment="1">
      <alignment vertical="center"/>
    </xf>
    <xf numFmtId="0" fontId="36" fillId="0" borderId="1" xfId="0" applyFont="1" applyFill="1" applyBorder="1" applyAlignment="1">
      <alignment vertical="center"/>
    </xf>
    <xf numFmtId="1" fontId="3" fillId="0" borderId="1" xfId="48" applyNumberFormat="1" applyFont="1" applyFill="1" applyBorder="1" applyAlignment="1" applyProtection="1">
      <alignment horizontal="left" vertical="center"/>
      <protection locked="0"/>
    </xf>
    <xf numFmtId="1" fontId="37" fillId="0" borderId="1" xfId="48" applyNumberFormat="1" applyFont="1" applyFill="1" applyBorder="1" applyAlignment="1" applyProtection="1">
      <alignment horizontal="left" vertical="center"/>
      <protection locked="0"/>
    </xf>
    <xf numFmtId="1" fontId="36" fillId="0" borderId="1" xfId="48" applyNumberFormat="1" applyFont="1" applyFill="1" applyBorder="1" applyAlignment="1" applyProtection="1">
      <alignment horizontal="left" vertical="center"/>
      <protection locked="0"/>
    </xf>
    <xf numFmtId="0" fontId="37" fillId="0" borderId="1" xfId="59" applyFont="1" applyFill="1" applyBorder="1" applyAlignment="1" applyProtection="1">
      <alignment horizontal="center" vertical="center"/>
      <protection locked="0"/>
    </xf>
    <xf numFmtId="0" fontId="36" fillId="0" borderId="1" xfId="56" applyFont="1" applyFill="1" applyBorder="1" applyAlignment="1">
      <alignment horizontal="left" vertical="center" wrapText="1"/>
    </xf>
    <xf numFmtId="181" fontId="3" fillId="0" borderId="1" xfId="48" applyNumberFormat="1" applyFont="1" applyFill="1" applyBorder="1" applyAlignment="1">
      <alignment horizontal="right" vertical="center"/>
    </xf>
    <xf numFmtId="0" fontId="36" fillId="0" borderId="1" xfId="5" applyFont="1" applyFill="1" applyBorder="1">
      <alignment vertical="center" wrapText="1"/>
    </xf>
    <xf numFmtId="181" fontId="3" fillId="0" borderId="1" xfId="5" applyNumberFormat="1" applyFont="1" applyFill="1" applyBorder="1" applyAlignment="1" applyProtection="1">
      <alignment horizontal="right" vertical="center" wrapText="1"/>
      <protection locked="0"/>
    </xf>
    <xf numFmtId="0" fontId="36" fillId="0" borderId="1" xfId="59" applyFont="1" applyFill="1" applyBorder="1">
      <alignment vertical="center" wrapText="1"/>
    </xf>
    <xf numFmtId="181" fontId="36" fillId="0" borderId="1" xfId="13" applyNumberFormat="1" applyFont="1" applyFill="1" applyBorder="1">
      <alignment vertical="center"/>
    </xf>
    <xf numFmtId="0" fontId="36" fillId="0" borderId="0" xfId="0" applyFont="1" applyFill="1" applyAlignment="1">
      <alignment horizontal="center" vertical="center"/>
    </xf>
    <xf numFmtId="177" fontId="37" fillId="0" borderId="1" xfId="48" applyNumberFormat="1" applyFont="1" applyFill="1" applyBorder="1" applyAlignment="1">
      <alignment horizontal="center" vertical="center" wrapText="1"/>
    </xf>
    <xf numFmtId="0" fontId="36" fillId="0" borderId="1" xfId="5" applyFont="1" applyFill="1" applyBorder="1" applyAlignment="1" applyProtection="1">
      <alignment vertical="center"/>
      <protection locked="0"/>
    </xf>
    <xf numFmtId="0" fontId="36" fillId="0" borderId="1" xfId="57" applyFont="1" applyFill="1" applyBorder="1" applyAlignment="1" applyProtection="1">
      <alignment vertical="center"/>
      <protection locked="0"/>
    </xf>
    <xf numFmtId="181" fontId="3" fillId="0" borderId="1" xfId="9" applyNumberFormat="1" applyFont="1" applyFill="1" applyBorder="1" applyAlignment="1" applyProtection="1">
      <alignment horizontal="right" vertical="center"/>
    </xf>
    <xf numFmtId="0" fontId="36" fillId="0" borderId="1" xfId="5" applyFont="1" applyFill="1" applyBorder="1" applyAlignment="1" applyProtection="1">
      <alignment vertical="center" wrapText="1"/>
      <protection locked="0"/>
    </xf>
    <xf numFmtId="181" fontId="3" fillId="0" borderId="1" xfId="57" applyNumberFormat="1" applyFont="1" applyFill="1" applyBorder="1" applyAlignment="1">
      <alignment horizontal="right" vertical="center" wrapText="1"/>
    </xf>
    <xf numFmtId="0" fontId="36" fillId="0" borderId="1" xfId="5" applyFont="1" applyFill="1" applyBorder="1" applyAlignment="1">
      <alignment vertical="center"/>
    </xf>
    <xf numFmtId="180" fontId="36" fillId="0" borderId="1" xfId="59" applyNumberFormat="1" applyFont="1" applyFill="1" applyBorder="1" applyAlignment="1" applyProtection="1">
      <alignment vertical="center"/>
      <protection locked="0"/>
    </xf>
    <xf numFmtId="0" fontId="36" fillId="0" borderId="1" xfId="5" applyFont="1" applyFill="1" applyBorder="1" applyAlignment="1">
      <alignment vertical="center" wrapText="1"/>
    </xf>
    <xf numFmtId="181" fontId="3" fillId="0" borderId="1" xfId="13" applyNumberFormat="1" applyFont="1" applyFill="1" applyBorder="1" applyAlignment="1" applyProtection="1">
      <alignment horizontal="right" vertical="center"/>
    </xf>
    <xf numFmtId="180" fontId="36" fillId="0" borderId="1" xfId="10" applyNumberFormat="1" applyFont="1" applyFill="1" applyBorder="1" applyAlignment="1">
      <alignment vertical="center"/>
    </xf>
    <xf numFmtId="180" fontId="36" fillId="0" borderId="1" xfId="10" applyNumberFormat="1" applyFont="1" applyFill="1" applyBorder="1" applyAlignment="1">
      <alignment vertical="center" wrapText="1"/>
    </xf>
    <xf numFmtId="182" fontId="37" fillId="0" borderId="1" xfId="13" applyNumberFormat="1" applyFont="1" applyFill="1" applyBorder="1">
      <alignment vertical="center"/>
    </xf>
    <xf numFmtId="0" fontId="36" fillId="0" borderId="1" xfId="56" applyFont="1" applyFill="1" applyBorder="1" applyAlignment="1">
      <alignment horizontal="left" vertical="center"/>
    </xf>
    <xf numFmtId="3" fontId="36" fillId="0" borderId="1" xfId="57" applyNumberFormat="1" applyFont="1" applyFill="1" applyBorder="1" applyAlignment="1" applyProtection="1">
      <alignment vertical="center"/>
    </xf>
    <xf numFmtId="181" fontId="3" fillId="0" borderId="3" xfId="48" applyNumberFormat="1" applyFont="1" applyFill="1" applyBorder="1" applyAlignment="1">
      <alignment horizontal="right" vertical="center"/>
    </xf>
    <xf numFmtId="181" fontId="3" fillId="0" borderId="1" xfId="58" applyNumberFormat="1" applyFont="1" applyFill="1" applyBorder="1" applyAlignment="1">
      <alignment horizontal="right" vertical="center" wrapText="1"/>
    </xf>
    <xf numFmtId="181" fontId="3" fillId="0" borderId="1" xfId="58" applyNumberFormat="1" applyFont="1" applyFill="1" applyBorder="1" applyAlignment="1">
      <alignment horizontal="right" vertical="center"/>
    </xf>
    <xf numFmtId="0" fontId="37" fillId="0" borderId="1" xfId="5" applyFont="1" applyFill="1" applyBorder="1" applyAlignment="1" applyProtection="1">
      <alignment horizontal="center" vertical="center"/>
      <protection locked="0"/>
    </xf>
    <xf numFmtId="181" fontId="37" fillId="0" borderId="1" xfId="13" applyNumberFormat="1" applyFont="1" applyFill="1" applyBorder="1">
      <alignment vertical="center"/>
    </xf>
    <xf numFmtId="180" fontId="36" fillId="0" borderId="1" xfId="10" applyNumberFormat="1" applyFont="1" applyFill="1" applyBorder="1" applyAlignment="1">
      <alignment horizontal="left" vertical="center" indent="1"/>
    </xf>
    <xf numFmtId="180" fontId="37" fillId="0" borderId="1" xfId="25" applyNumberFormat="1" applyFont="1" applyFill="1" applyBorder="1" applyAlignment="1">
      <alignment horizontal="center" vertical="center"/>
    </xf>
    <xf numFmtId="180" fontId="36" fillId="0" borderId="1" xfId="25" applyNumberFormat="1" applyFont="1" applyFill="1" applyBorder="1" applyAlignment="1">
      <alignment horizontal="left" vertical="center" wrapText="1"/>
    </xf>
    <xf numFmtId="180" fontId="36" fillId="0" borderId="1" xfId="25" applyNumberFormat="1" applyFont="1" applyFill="1" applyBorder="1" applyAlignment="1">
      <alignment horizontal="left" vertical="center"/>
    </xf>
    <xf numFmtId="182" fontId="36" fillId="0" borderId="1" xfId="13" applyNumberFormat="1" applyFont="1" applyFill="1" applyBorder="1" applyAlignment="1">
      <alignment vertical="center"/>
    </xf>
    <xf numFmtId="181" fontId="3" fillId="0" borderId="3" xfId="48" applyNumberFormat="1" applyFont="1" applyFill="1" applyBorder="1" applyAlignment="1">
      <alignment vertical="center"/>
    </xf>
    <xf numFmtId="180" fontId="37" fillId="0" borderId="1" xfId="25" applyNumberFormat="1" applyFont="1" applyFill="1" applyBorder="1" applyAlignment="1">
      <alignment horizontal="left" vertical="center"/>
    </xf>
    <xf numFmtId="182" fontId="37" fillId="0" borderId="1" xfId="13" applyNumberFormat="1" applyFont="1" applyFill="1" applyBorder="1" applyAlignment="1">
      <alignment vertical="center"/>
    </xf>
    <xf numFmtId="1" fontId="37" fillId="0" borderId="1" xfId="48"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181" fontId="3" fillId="0" borderId="3" xfId="54" applyNumberFormat="1" applyFont="1" applyFill="1" applyBorder="1" applyAlignment="1" applyProtection="1">
      <alignment horizontal="right" vertical="center"/>
    </xf>
    <xf numFmtId="0" fontId="36" fillId="0" borderId="1" xfId="0" applyFont="1" applyFill="1" applyBorder="1" applyAlignment="1">
      <alignment horizontal="center"/>
    </xf>
    <xf numFmtId="1" fontId="36" fillId="0" borderId="1" xfId="48" applyNumberFormat="1" applyFont="1" applyFill="1" applyBorder="1" applyAlignment="1" applyProtection="1">
      <alignment horizontal="left" vertical="center" wrapText="1"/>
      <protection locked="0"/>
    </xf>
    <xf numFmtId="0" fontId="36" fillId="0" borderId="0" xfId="0" applyFont="1" applyFill="1" applyAlignment="1">
      <alignment horizontal="right" vertical="center"/>
    </xf>
    <xf numFmtId="180" fontId="36" fillId="0" borderId="1" xfId="25" applyNumberFormat="1" applyFont="1" applyFill="1" applyBorder="1" applyAlignment="1">
      <alignment horizontal="left" vertical="center" indent="1"/>
    </xf>
    <xf numFmtId="180" fontId="36" fillId="0" borderId="1" xfId="25" applyNumberFormat="1" applyFont="1" applyFill="1" applyBorder="1" applyAlignment="1">
      <alignment horizontal="left" vertical="center" wrapText="1" indent="1"/>
    </xf>
    <xf numFmtId="181" fontId="3" fillId="0" borderId="1" xfId="25" applyNumberFormat="1" applyFont="1" applyFill="1" applyBorder="1" applyAlignment="1">
      <alignment vertical="center"/>
    </xf>
    <xf numFmtId="181" fontId="3" fillId="0" borderId="1" xfId="25" applyNumberFormat="1" applyFont="1" applyFill="1" applyBorder="1" applyAlignment="1">
      <alignment horizontal="right" vertical="center"/>
    </xf>
    <xf numFmtId="181" fontId="39" fillId="0" borderId="1" xfId="48" applyNumberFormat="1" applyFont="1" applyFill="1" applyBorder="1" applyAlignment="1">
      <alignment horizontal="right" vertical="center"/>
    </xf>
    <xf numFmtId="181" fontId="36" fillId="0" borderId="1" xfId="13" applyNumberFormat="1" applyFont="1" applyFill="1" applyBorder="1" applyAlignment="1">
      <alignment vertical="center"/>
    </xf>
    <xf numFmtId="1" fontId="36" fillId="0" borderId="1" xfId="48" applyNumberFormat="1" applyFont="1" applyFill="1" applyBorder="1" applyAlignment="1" applyProtection="1">
      <alignment horizontal="left" vertical="center" indent="1"/>
      <protection locked="0"/>
    </xf>
    <xf numFmtId="0" fontId="40" fillId="0" borderId="0" xfId="0" applyFont="1" applyFill="1" applyAlignment="1">
      <alignment horizontal="center" vertical="center"/>
    </xf>
    <xf numFmtId="181" fontId="36" fillId="0" borderId="1" xfId="0" applyNumberFormat="1" applyFont="1" applyFill="1" applyBorder="1" applyAlignment="1">
      <alignment horizontal="right" vertical="center"/>
    </xf>
    <xf numFmtId="0" fontId="37" fillId="0" borderId="1" xfId="0" applyFont="1" applyFill="1" applyBorder="1" applyAlignment="1">
      <alignment vertical="center"/>
    </xf>
    <xf numFmtId="0" fontId="36" fillId="0" borderId="1" xfId="57" applyFont="1" applyFill="1" applyBorder="1" applyAlignment="1">
      <alignment vertical="center"/>
    </xf>
    <xf numFmtId="3" fontId="36" fillId="0" borderId="1" xfId="59" applyNumberFormat="1" applyFont="1" applyFill="1" applyBorder="1" applyAlignment="1" applyProtection="1">
      <alignment horizontal="left" vertical="center"/>
    </xf>
    <xf numFmtId="177" fontId="36" fillId="0" borderId="0" xfId="0" applyNumberFormat="1" applyFont="1" applyFill="1" applyAlignment="1">
      <alignment vertical="center"/>
    </xf>
    <xf numFmtId="0" fontId="25" fillId="0" borderId="1" xfId="0" applyFont="1" applyFill="1" applyBorder="1" applyAlignment="1">
      <alignment horizontal="center" vertical="center"/>
    </xf>
    <xf numFmtId="181" fontId="37" fillId="0" borderId="1" xfId="0" applyNumberFormat="1" applyFont="1" applyFill="1" applyBorder="1" applyAlignment="1">
      <alignment horizontal="right" vertical="center"/>
    </xf>
  </cellXfs>
  <cellStyles count="60">
    <cellStyle name="常规" xfId="0" builtinId="0"/>
    <cellStyle name="货币[0]" xfId="1" builtinId="7"/>
    <cellStyle name="20% - 强调文字颜色 3" xfId="2" builtinId="38"/>
    <cellStyle name="输入" xfId="3" builtinId="20"/>
    <cellStyle name="货币" xfId="4" builtinId="4"/>
    <cellStyle name="常规_政府性基金（1-14）" xfId="5"/>
    <cellStyle name="千位分隔[0]" xfId="6" builtinId="6"/>
    <cellStyle name="40% - 强调文字颜色 3" xfId="7" builtinId="39"/>
    <cellStyle name="差" xfId="8" builtinId="27"/>
    <cellStyle name="千位分隔" xfId="9" builtinId="3"/>
    <cellStyle name="常规_2015年政府性基金编制（总表）"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全省与省本级执行及预算表（最后稿0121 2"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2009年政府预算表1-4" xfId="48"/>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2007年分级补助表" xfId="54"/>
    <cellStyle name="常规_2015年省级转贷市县第二批新增债券分配情况表" xfId="55"/>
    <cellStyle name="常规_附件22015年海南省财政预算调整草案0515_2016年财力测算1117（二切表）" xfId="56"/>
    <cellStyle name="常规_政府性基金（1-14）_基金预算表)" xfId="57"/>
    <cellStyle name="常规_全省与省本级执行及预算表（最后稿0121" xfId="58"/>
    <cellStyle name="常规_政府性基金（1-14）_基金预算表（1-18）" xfId="59"/>
  </cellStyles>
  <dxfs count="2">
    <dxf>
      <font>
        <b val="1"/>
        <i val="0"/>
      </font>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h003\d\&#35774;&#22791;\&#21407;&#22987;\814\20%20&#36816;&#36755;&#20844;&#214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20170218qd\&#39044;&#31639;\2019&#39044;&#31639;\&#20154;&#2282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8"/>
  <sheetViews>
    <sheetView tabSelected="1" view="pageBreakPreview" zoomScale="70" zoomScaleNormal="100" zoomScaleSheetLayoutView="70" workbookViewId="0">
      <pane xSplit="1" ySplit="6" topLeftCell="B7" activePane="bottomRight" state="frozen"/>
      <selection/>
      <selection pane="topRight"/>
      <selection pane="bottomLeft"/>
      <selection pane="bottomRight" activeCell="A1" sqref="A1"/>
    </sheetView>
  </sheetViews>
  <sheetFormatPr defaultColWidth="8.87962962962963" defaultRowHeight="14.4"/>
  <cols>
    <col min="1" max="1" width="44" style="108" customWidth="1"/>
    <col min="2" max="2" width="9.5" style="108" customWidth="1"/>
    <col min="3" max="3" width="9.62962962962963" style="108" customWidth="1"/>
    <col min="4" max="4" width="10.3796296296296" style="108" customWidth="1"/>
    <col min="5" max="5" width="10.1296296296296" style="108" customWidth="1"/>
    <col min="6" max="6" width="9.75" style="108" customWidth="1"/>
    <col min="7" max="8" width="8.75" style="108" customWidth="1"/>
    <col min="9" max="9" width="37.3796296296296" style="108" customWidth="1"/>
    <col min="10" max="10" width="11.5" style="108" customWidth="1"/>
    <col min="11" max="11" width="9.75" style="108" customWidth="1"/>
    <col min="12" max="12" width="10.5" style="108" customWidth="1"/>
    <col min="13" max="13" width="9.75" style="108" customWidth="1"/>
    <col min="14" max="14" width="9.5" style="108" customWidth="1"/>
    <col min="15" max="16" width="8.75" style="108" customWidth="1"/>
    <col min="17" max="16384" width="8.87962962962963" style="108"/>
  </cols>
  <sheetData>
    <row r="1" ht="15.95" customHeight="1" spans="1:1">
      <c r="A1" s="107" t="s">
        <v>0</v>
      </c>
    </row>
    <row r="2" ht="30" customHeight="1" spans="1:16">
      <c r="A2" s="109" t="s">
        <v>1</v>
      </c>
      <c r="B2" s="109"/>
      <c r="C2" s="109"/>
      <c r="D2" s="109"/>
      <c r="E2" s="109"/>
      <c r="F2" s="109"/>
      <c r="G2" s="109"/>
      <c r="H2" s="109"/>
      <c r="I2" s="109"/>
      <c r="J2" s="109"/>
      <c r="K2" s="109"/>
      <c r="L2" s="109"/>
      <c r="M2" s="109"/>
      <c r="N2" s="109"/>
      <c r="O2" s="109"/>
      <c r="P2" s="109"/>
    </row>
    <row r="3" ht="15.95" customHeight="1" spans="3:16">
      <c r="C3" s="181"/>
      <c r="O3" s="134" t="s">
        <v>2</v>
      </c>
      <c r="P3" s="134"/>
    </row>
    <row r="4" s="107" customFormat="1" ht="20.1" customHeight="1" spans="1:16">
      <c r="A4" s="182" t="s">
        <v>3</v>
      </c>
      <c r="B4" s="182"/>
      <c r="C4" s="182"/>
      <c r="D4" s="182"/>
      <c r="E4" s="182"/>
      <c r="F4" s="182"/>
      <c r="G4" s="182"/>
      <c r="H4" s="182"/>
      <c r="I4" s="110" t="s">
        <v>4</v>
      </c>
      <c r="J4" s="110"/>
      <c r="K4" s="110"/>
      <c r="L4" s="110"/>
      <c r="M4" s="110"/>
      <c r="N4" s="110"/>
      <c r="O4" s="110"/>
      <c r="P4" s="110"/>
    </row>
    <row r="5" s="107" customFormat="1" ht="30" customHeight="1" spans="1:16">
      <c r="A5" s="111" t="s">
        <v>5</v>
      </c>
      <c r="B5" s="112" t="s">
        <v>6</v>
      </c>
      <c r="C5" s="112" t="s">
        <v>7</v>
      </c>
      <c r="D5" s="112" t="s">
        <v>8</v>
      </c>
      <c r="E5" s="112" t="s">
        <v>9</v>
      </c>
      <c r="F5" s="112" t="s">
        <v>10</v>
      </c>
      <c r="G5" s="112" t="s">
        <v>11</v>
      </c>
      <c r="H5" s="112" t="s">
        <v>12</v>
      </c>
      <c r="I5" s="135" t="s">
        <v>13</v>
      </c>
      <c r="J5" s="112" t="s">
        <v>6</v>
      </c>
      <c r="K5" s="112" t="s">
        <v>7</v>
      </c>
      <c r="L5" s="112" t="s">
        <v>8</v>
      </c>
      <c r="M5" s="112" t="s">
        <v>9</v>
      </c>
      <c r="N5" s="112" t="s">
        <v>10</v>
      </c>
      <c r="O5" s="112" t="s">
        <v>11</v>
      </c>
      <c r="P5" s="112" t="s">
        <v>12</v>
      </c>
    </row>
    <row r="6" s="107" customFormat="1" ht="30.95" customHeight="1" spans="1:16">
      <c r="A6" s="111"/>
      <c r="B6" s="112"/>
      <c r="C6" s="112"/>
      <c r="D6" s="112"/>
      <c r="E6" s="112"/>
      <c r="F6" s="112"/>
      <c r="G6" s="112"/>
      <c r="H6" s="112"/>
      <c r="I6" s="135"/>
      <c r="J6" s="112"/>
      <c r="K6" s="112"/>
      <c r="L6" s="112"/>
      <c r="M6" s="112"/>
      <c r="N6" s="112"/>
      <c r="O6" s="112"/>
      <c r="P6" s="112"/>
    </row>
    <row r="7" s="107" customFormat="1" ht="18.6" customHeight="1" spans="1:16">
      <c r="A7" s="156" t="s">
        <v>14</v>
      </c>
      <c r="B7" s="114">
        <f t="shared" ref="B7:F7" si="0">B8+B23</f>
        <v>1592097</v>
      </c>
      <c r="C7" s="114">
        <f t="shared" si="0"/>
        <v>1592097</v>
      </c>
      <c r="D7" s="114">
        <f t="shared" si="0"/>
        <v>1541507</v>
      </c>
      <c r="E7" s="114">
        <f t="shared" si="0"/>
        <v>1618582</v>
      </c>
      <c r="F7" s="114">
        <f t="shared" si="0"/>
        <v>1618582</v>
      </c>
      <c r="G7" s="114">
        <f>F7-E7</f>
        <v>0</v>
      </c>
      <c r="H7" s="115">
        <f>F7/E7</f>
        <v>1</v>
      </c>
      <c r="I7" s="156" t="s">
        <v>15</v>
      </c>
      <c r="J7" s="183">
        <f t="shared" ref="J7:N7" si="1">SUM(J8:J30)</f>
        <v>2503943</v>
      </c>
      <c r="K7" s="183">
        <f t="shared" si="1"/>
        <v>2603734</v>
      </c>
      <c r="L7" s="183">
        <f t="shared" si="1"/>
        <v>2525163</v>
      </c>
      <c r="M7" s="183">
        <f t="shared" si="1"/>
        <v>2443048</v>
      </c>
      <c r="N7" s="183">
        <f t="shared" si="1"/>
        <v>2489448</v>
      </c>
      <c r="O7" s="114">
        <f t="shared" ref="O7:O10" si="2">N7-M7</f>
        <v>46400</v>
      </c>
      <c r="P7" s="115">
        <f t="shared" ref="P7:P10" si="3">N7/M7</f>
        <v>1.01899266817516</v>
      </c>
    </row>
    <row r="8" ht="18" customHeight="1" spans="1:16">
      <c r="A8" s="157" t="s">
        <v>16</v>
      </c>
      <c r="B8" s="122">
        <f t="shared" ref="B8:F8" si="4">SUM(B9:B22)</f>
        <v>1206145</v>
      </c>
      <c r="C8" s="122">
        <f t="shared" si="4"/>
        <v>1206145</v>
      </c>
      <c r="D8" s="122">
        <f t="shared" si="4"/>
        <v>1056318</v>
      </c>
      <c r="E8" s="122">
        <f t="shared" si="4"/>
        <v>1204048</v>
      </c>
      <c r="F8" s="122">
        <f t="shared" si="4"/>
        <v>1204048</v>
      </c>
      <c r="G8" s="118">
        <f>F8-E8</f>
        <v>0</v>
      </c>
      <c r="H8" s="119">
        <f>F8/E8</f>
        <v>1</v>
      </c>
      <c r="I8" s="158" t="s">
        <v>17</v>
      </c>
      <c r="J8" s="177">
        <v>260784</v>
      </c>
      <c r="K8" s="177">
        <v>260784</v>
      </c>
      <c r="L8" s="177">
        <v>251496</v>
      </c>
      <c r="M8" s="177">
        <v>258804</v>
      </c>
      <c r="N8" s="177">
        <v>258804</v>
      </c>
      <c r="O8" s="118">
        <f t="shared" si="2"/>
        <v>0</v>
      </c>
      <c r="P8" s="119">
        <f t="shared" si="3"/>
        <v>1</v>
      </c>
    </row>
    <row r="9" ht="18" customHeight="1" spans="1:16">
      <c r="A9" s="158" t="s">
        <v>18</v>
      </c>
      <c r="B9" s="160">
        <v>224210</v>
      </c>
      <c r="C9" s="160">
        <v>224210</v>
      </c>
      <c r="D9" s="160">
        <v>221733</v>
      </c>
      <c r="E9" s="160">
        <v>224210</v>
      </c>
      <c r="F9" s="160">
        <v>224210</v>
      </c>
      <c r="G9" s="118">
        <f t="shared" ref="G9:G21" si="5">F9-E9</f>
        <v>0</v>
      </c>
      <c r="H9" s="119">
        <f t="shared" ref="H9:H21" si="6">F9/E9</f>
        <v>1</v>
      </c>
      <c r="I9" s="158" t="s">
        <v>19</v>
      </c>
      <c r="J9" s="177"/>
      <c r="K9" s="177"/>
      <c r="L9" s="177"/>
      <c r="M9" s="177">
        <v>0</v>
      </c>
      <c r="N9" s="177">
        <v>0</v>
      </c>
      <c r="O9" s="118">
        <f t="shared" si="2"/>
        <v>0</v>
      </c>
      <c r="P9" s="119"/>
    </row>
    <row r="10" ht="18" customHeight="1" spans="1:16">
      <c r="A10" s="158" t="s">
        <v>20</v>
      </c>
      <c r="B10" s="160">
        <v>148400</v>
      </c>
      <c r="C10" s="160">
        <v>148400</v>
      </c>
      <c r="D10" s="160">
        <v>127251</v>
      </c>
      <c r="E10" s="160">
        <v>148400</v>
      </c>
      <c r="F10" s="160">
        <v>148400</v>
      </c>
      <c r="G10" s="118">
        <f t="shared" si="5"/>
        <v>0</v>
      </c>
      <c r="H10" s="119">
        <f t="shared" si="6"/>
        <v>1</v>
      </c>
      <c r="I10" s="158" t="s">
        <v>21</v>
      </c>
      <c r="J10" s="177">
        <v>12790</v>
      </c>
      <c r="K10" s="177">
        <v>12790</v>
      </c>
      <c r="L10" s="177">
        <v>10755</v>
      </c>
      <c r="M10" s="177">
        <v>15539</v>
      </c>
      <c r="N10" s="177">
        <v>15539</v>
      </c>
      <c r="O10" s="118">
        <f t="shared" si="2"/>
        <v>0</v>
      </c>
      <c r="P10" s="119">
        <f t="shared" si="3"/>
        <v>1</v>
      </c>
    </row>
    <row r="11" ht="18" customHeight="1" spans="1:16">
      <c r="A11" s="158" t="s">
        <v>22</v>
      </c>
      <c r="B11" s="160">
        <v>58800</v>
      </c>
      <c r="C11" s="160">
        <v>58800</v>
      </c>
      <c r="D11" s="160">
        <v>57344</v>
      </c>
      <c r="E11" s="160">
        <v>58800</v>
      </c>
      <c r="F11" s="160">
        <v>58800</v>
      </c>
      <c r="G11" s="118">
        <f t="shared" si="5"/>
        <v>0</v>
      </c>
      <c r="H11" s="119">
        <f t="shared" si="6"/>
        <v>1</v>
      </c>
      <c r="I11" s="158" t="s">
        <v>23</v>
      </c>
      <c r="J11" s="177">
        <v>122310</v>
      </c>
      <c r="K11" s="177">
        <v>122310</v>
      </c>
      <c r="L11" s="177">
        <v>111928</v>
      </c>
      <c r="M11" s="177">
        <v>122034</v>
      </c>
      <c r="N11" s="177">
        <v>122034</v>
      </c>
      <c r="O11" s="118">
        <f t="shared" ref="O11:O30" si="7">N11-M11</f>
        <v>0</v>
      </c>
      <c r="P11" s="119">
        <f t="shared" ref="P11:P30" si="8">N11/M11</f>
        <v>1</v>
      </c>
    </row>
    <row r="12" ht="18" customHeight="1" spans="1:16">
      <c r="A12" s="158" t="s">
        <v>24</v>
      </c>
      <c r="B12" s="160">
        <v>385</v>
      </c>
      <c r="C12" s="160">
        <v>385</v>
      </c>
      <c r="D12" s="160">
        <v>1403</v>
      </c>
      <c r="E12" s="160">
        <v>385</v>
      </c>
      <c r="F12" s="160">
        <v>385</v>
      </c>
      <c r="G12" s="118">
        <f t="shared" si="5"/>
        <v>0</v>
      </c>
      <c r="H12" s="119">
        <f t="shared" si="6"/>
        <v>1</v>
      </c>
      <c r="I12" s="158" t="s">
        <v>25</v>
      </c>
      <c r="J12" s="177">
        <v>276061</v>
      </c>
      <c r="K12" s="177">
        <f>276061+10208+4000</f>
        <v>290269</v>
      </c>
      <c r="L12" s="177">
        <v>284803</v>
      </c>
      <c r="M12" s="177">
        <f>257913+30000</f>
        <v>287913</v>
      </c>
      <c r="N12" s="177">
        <f>257913+30000+18500</f>
        <v>306413</v>
      </c>
      <c r="O12" s="133">
        <f t="shared" si="7"/>
        <v>18500</v>
      </c>
      <c r="P12" s="119">
        <f t="shared" si="8"/>
        <v>1.06425552163327</v>
      </c>
    </row>
    <row r="13" ht="18" customHeight="1" spans="1:16">
      <c r="A13" s="158" t="s">
        <v>26</v>
      </c>
      <c r="B13" s="160">
        <v>45000</v>
      </c>
      <c r="C13" s="160">
        <v>45000</v>
      </c>
      <c r="D13" s="160">
        <v>42050</v>
      </c>
      <c r="E13" s="160">
        <v>45000</v>
      </c>
      <c r="F13" s="160">
        <v>45000</v>
      </c>
      <c r="G13" s="118">
        <f t="shared" si="5"/>
        <v>0</v>
      </c>
      <c r="H13" s="119">
        <f t="shared" si="6"/>
        <v>1</v>
      </c>
      <c r="I13" s="158" t="s">
        <v>27</v>
      </c>
      <c r="J13" s="177">
        <v>219239</v>
      </c>
      <c r="K13" s="177">
        <v>219239</v>
      </c>
      <c r="L13" s="177">
        <v>225493</v>
      </c>
      <c r="M13" s="177">
        <v>228679</v>
      </c>
      <c r="N13" s="177">
        <v>228679</v>
      </c>
      <c r="O13" s="118">
        <f t="shared" si="7"/>
        <v>0</v>
      </c>
      <c r="P13" s="119">
        <f t="shared" si="8"/>
        <v>1</v>
      </c>
    </row>
    <row r="14" ht="18" customHeight="1" spans="1:16">
      <c r="A14" s="158" t="s">
        <v>28</v>
      </c>
      <c r="B14" s="160">
        <v>63000</v>
      </c>
      <c r="C14" s="160">
        <v>63000</v>
      </c>
      <c r="D14" s="160">
        <v>96123</v>
      </c>
      <c r="E14" s="160">
        <v>100000</v>
      </c>
      <c r="F14" s="160">
        <v>100000</v>
      </c>
      <c r="G14" s="118">
        <f t="shared" si="5"/>
        <v>0</v>
      </c>
      <c r="H14" s="119">
        <f t="shared" si="6"/>
        <v>1</v>
      </c>
      <c r="I14" s="158" t="s">
        <v>29</v>
      </c>
      <c r="J14" s="177">
        <v>81282</v>
      </c>
      <c r="K14" s="177">
        <f>81282+16500-4000</f>
        <v>93782</v>
      </c>
      <c r="L14" s="177">
        <v>73101</v>
      </c>
      <c r="M14" s="177">
        <v>63153</v>
      </c>
      <c r="N14" s="177">
        <f>63153+1000</f>
        <v>64153</v>
      </c>
      <c r="O14" s="133">
        <f t="shared" si="7"/>
        <v>1000</v>
      </c>
      <c r="P14" s="119">
        <f t="shared" si="8"/>
        <v>1.01583456051177</v>
      </c>
    </row>
    <row r="15" ht="18" customHeight="1" spans="1:16">
      <c r="A15" s="158" t="s">
        <v>30</v>
      </c>
      <c r="B15" s="160">
        <v>22000</v>
      </c>
      <c r="C15" s="160">
        <v>22000</v>
      </c>
      <c r="D15" s="160">
        <v>25270</v>
      </c>
      <c r="E15" s="160">
        <v>25000</v>
      </c>
      <c r="F15" s="160">
        <v>25000</v>
      </c>
      <c r="G15" s="118">
        <f t="shared" si="5"/>
        <v>0</v>
      </c>
      <c r="H15" s="119">
        <f t="shared" si="6"/>
        <v>1</v>
      </c>
      <c r="I15" s="158" t="s">
        <v>31</v>
      </c>
      <c r="J15" s="177">
        <v>231054</v>
      </c>
      <c r="K15" s="177">
        <v>231054</v>
      </c>
      <c r="L15" s="177">
        <v>215386</v>
      </c>
      <c r="M15" s="177">
        <v>226247</v>
      </c>
      <c r="N15" s="177">
        <v>226247</v>
      </c>
      <c r="O15" s="118">
        <f t="shared" si="7"/>
        <v>0</v>
      </c>
      <c r="P15" s="119">
        <f t="shared" si="8"/>
        <v>1</v>
      </c>
    </row>
    <row r="16" ht="18" customHeight="1" spans="1:16">
      <c r="A16" s="158" t="s">
        <v>32</v>
      </c>
      <c r="B16" s="160">
        <v>36000</v>
      </c>
      <c r="C16" s="160">
        <v>36000</v>
      </c>
      <c r="D16" s="160">
        <v>38914</v>
      </c>
      <c r="E16" s="160">
        <v>40000</v>
      </c>
      <c r="F16" s="160">
        <v>40000</v>
      </c>
      <c r="G16" s="118">
        <f t="shared" si="5"/>
        <v>0</v>
      </c>
      <c r="H16" s="119">
        <f t="shared" si="6"/>
        <v>1</v>
      </c>
      <c r="I16" s="158" t="s">
        <v>33</v>
      </c>
      <c r="J16" s="177">
        <v>272469</v>
      </c>
      <c r="K16" s="177">
        <f>272469</f>
        <v>272469</v>
      </c>
      <c r="L16" s="177">
        <v>233025</v>
      </c>
      <c r="M16" s="177">
        <v>265413</v>
      </c>
      <c r="N16" s="177">
        <f>265413</f>
        <v>265413</v>
      </c>
      <c r="O16" s="133">
        <f t="shared" si="7"/>
        <v>0</v>
      </c>
      <c r="P16" s="119">
        <f t="shared" si="8"/>
        <v>1</v>
      </c>
    </row>
    <row r="17" ht="18" customHeight="1" spans="1:16">
      <c r="A17" s="158" t="s">
        <v>34</v>
      </c>
      <c r="B17" s="160">
        <v>385000</v>
      </c>
      <c r="C17" s="160">
        <v>385000</v>
      </c>
      <c r="D17" s="160">
        <v>278950</v>
      </c>
      <c r="E17" s="160">
        <f>348903-10000</f>
        <v>338903</v>
      </c>
      <c r="F17" s="160">
        <f>348903-10000</f>
        <v>338903</v>
      </c>
      <c r="G17" s="118">
        <f t="shared" si="5"/>
        <v>0</v>
      </c>
      <c r="H17" s="119">
        <f t="shared" si="6"/>
        <v>1</v>
      </c>
      <c r="I17" s="158" t="s">
        <v>35</v>
      </c>
      <c r="J17" s="177">
        <v>20297</v>
      </c>
      <c r="K17" s="177">
        <v>20297</v>
      </c>
      <c r="L17" s="177">
        <v>17969</v>
      </c>
      <c r="M17" s="177">
        <v>44329</v>
      </c>
      <c r="N17" s="177">
        <v>44329</v>
      </c>
      <c r="O17" s="118">
        <f t="shared" si="7"/>
        <v>0</v>
      </c>
      <c r="P17" s="119">
        <f t="shared" si="8"/>
        <v>1</v>
      </c>
    </row>
    <row r="18" ht="18" customHeight="1" spans="1:16">
      <c r="A18" s="158" t="s">
        <v>36</v>
      </c>
      <c r="B18" s="160">
        <v>15000</v>
      </c>
      <c r="C18" s="160">
        <v>15000</v>
      </c>
      <c r="D18" s="160">
        <v>10205</v>
      </c>
      <c r="E18" s="160">
        <v>15000</v>
      </c>
      <c r="F18" s="160">
        <v>15000</v>
      </c>
      <c r="G18" s="118">
        <f t="shared" si="5"/>
        <v>0</v>
      </c>
      <c r="H18" s="119">
        <f t="shared" si="6"/>
        <v>1</v>
      </c>
      <c r="I18" s="158" t="s">
        <v>37</v>
      </c>
      <c r="J18" s="177">
        <v>192415</v>
      </c>
      <c r="K18" s="177">
        <f>185719+45500</f>
        <v>231219</v>
      </c>
      <c r="L18" s="177">
        <v>285566</v>
      </c>
      <c r="M18" s="177">
        <v>197305</v>
      </c>
      <c r="N18" s="177">
        <f>197305+34900</f>
        <v>232205</v>
      </c>
      <c r="O18" s="133">
        <f t="shared" si="7"/>
        <v>34900</v>
      </c>
      <c r="P18" s="119">
        <f t="shared" si="8"/>
        <v>1.17688350523301</v>
      </c>
    </row>
    <row r="19" ht="18" customHeight="1" spans="1:16">
      <c r="A19" s="158" t="s">
        <v>38</v>
      </c>
      <c r="B19" s="160">
        <v>8000</v>
      </c>
      <c r="C19" s="160">
        <v>8000</v>
      </c>
      <c r="D19" s="160">
        <v>6782</v>
      </c>
      <c r="E19" s="160">
        <v>8000</v>
      </c>
      <c r="F19" s="160">
        <v>8000</v>
      </c>
      <c r="G19" s="118">
        <f t="shared" si="5"/>
        <v>0</v>
      </c>
      <c r="H19" s="119">
        <f t="shared" si="6"/>
        <v>1</v>
      </c>
      <c r="I19" s="158" t="s">
        <v>39</v>
      </c>
      <c r="J19" s="177">
        <v>236808</v>
      </c>
      <c r="K19" s="177">
        <f>236808+4300</f>
        <v>241108</v>
      </c>
      <c r="L19" s="177">
        <v>237071</v>
      </c>
      <c r="M19" s="177">
        <v>242662</v>
      </c>
      <c r="N19" s="177">
        <f>242662+3000</f>
        <v>245662</v>
      </c>
      <c r="O19" s="133">
        <f t="shared" si="7"/>
        <v>3000</v>
      </c>
      <c r="P19" s="119">
        <f t="shared" si="8"/>
        <v>1.01236287511024</v>
      </c>
    </row>
    <row r="20" ht="18" customHeight="1" spans="1:16">
      <c r="A20" s="158" t="s">
        <v>40</v>
      </c>
      <c r="B20" s="160">
        <v>200000</v>
      </c>
      <c r="C20" s="160">
        <v>200000</v>
      </c>
      <c r="D20" s="160">
        <v>150078</v>
      </c>
      <c r="E20" s="160">
        <v>200000</v>
      </c>
      <c r="F20" s="160">
        <v>200000</v>
      </c>
      <c r="G20" s="118">
        <f t="shared" si="5"/>
        <v>0</v>
      </c>
      <c r="H20" s="119">
        <f t="shared" si="6"/>
        <v>1</v>
      </c>
      <c r="I20" s="158" t="s">
        <v>41</v>
      </c>
      <c r="J20" s="177">
        <v>178255</v>
      </c>
      <c r="K20" s="177">
        <f>178255+32991</f>
        <v>211246</v>
      </c>
      <c r="L20" s="177">
        <v>221708</v>
      </c>
      <c r="M20" s="177">
        <v>146398</v>
      </c>
      <c r="N20" s="177">
        <f>146398+1000</f>
        <v>147398</v>
      </c>
      <c r="O20" s="133">
        <f t="shared" si="7"/>
        <v>1000</v>
      </c>
      <c r="P20" s="119">
        <f t="shared" si="8"/>
        <v>1.00683069440839</v>
      </c>
    </row>
    <row r="21" ht="18" customHeight="1" spans="1:16">
      <c r="A21" s="158" t="s">
        <v>42</v>
      </c>
      <c r="B21" s="160">
        <v>350</v>
      </c>
      <c r="C21" s="160">
        <v>350</v>
      </c>
      <c r="D21" s="160">
        <v>397</v>
      </c>
      <c r="E21" s="160">
        <v>350</v>
      </c>
      <c r="F21" s="160">
        <v>350</v>
      </c>
      <c r="G21" s="118">
        <f t="shared" si="5"/>
        <v>0</v>
      </c>
      <c r="H21" s="119">
        <f t="shared" si="6"/>
        <v>1</v>
      </c>
      <c r="I21" s="158" t="s">
        <v>43</v>
      </c>
      <c r="J21" s="177">
        <v>5237</v>
      </c>
      <c r="K21" s="177">
        <v>5237</v>
      </c>
      <c r="L21" s="177">
        <v>6204</v>
      </c>
      <c r="M21" s="177">
        <v>6231</v>
      </c>
      <c r="N21" s="177">
        <v>6231</v>
      </c>
      <c r="O21" s="118">
        <f t="shared" si="7"/>
        <v>0</v>
      </c>
      <c r="P21" s="119">
        <f t="shared" si="8"/>
        <v>1</v>
      </c>
    </row>
    <row r="22" ht="18" customHeight="1" spans="1:16">
      <c r="A22" s="158" t="s">
        <v>44</v>
      </c>
      <c r="B22" s="160"/>
      <c r="C22" s="160"/>
      <c r="D22" s="160">
        <v>-182</v>
      </c>
      <c r="E22" s="160"/>
      <c r="F22" s="160"/>
      <c r="G22" s="118"/>
      <c r="H22" s="159"/>
      <c r="I22" s="158" t="s">
        <v>45</v>
      </c>
      <c r="J22" s="177">
        <v>8250</v>
      </c>
      <c r="K22" s="177">
        <v>8250</v>
      </c>
      <c r="L22" s="177">
        <v>16934</v>
      </c>
      <c r="M22" s="177">
        <v>6131</v>
      </c>
      <c r="N22" s="177">
        <v>6131</v>
      </c>
      <c r="O22" s="118">
        <f t="shared" si="7"/>
        <v>0</v>
      </c>
      <c r="P22" s="119">
        <f t="shared" si="8"/>
        <v>1</v>
      </c>
    </row>
    <row r="23" ht="18" customHeight="1" spans="1:16">
      <c r="A23" s="157" t="s">
        <v>46</v>
      </c>
      <c r="B23" s="122">
        <f t="shared" ref="B23:F23" si="9">SUM(B24:B31)</f>
        <v>385952</v>
      </c>
      <c r="C23" s="122">
        <f t="shared" si="9"/>
        <v>385952</v>
      </c>
      <c r="D23" s="122">
        <f t="shared" si="9"/>
        <v>485189</v>
      </c>
      <c r="E23" s="122">
        <f t="shared" si="9"/>
        <v>414534</v>
      </c>
      <c r="F23" s="122">
        <f t="shared" si="9"/>
        <v>414534</v>
      </c>
      <c r="G23" s="118">
        <f t="shared" ref="G23:G26" si="10">F23-E23</f>
        <v>0</v>
      </c>
      <c r="H23" s="119">
        <f t="shared" ref="H23:H31" si="11">F23/E23</f>
        <v>1</v>
      </c>
      <c r="I23" s="158" t="s">
        <v>47</v>
      </c>
      <c r="J23" s="177">
        <v>17324</v>
      </c>
      <c r="K23" s="177">
        <v>17324</v>
      </c>
      <c r="L23" s="177">
        <v>8674</v>
      </c>
      <c r="M23" s="177">
        <v>8087</v>
      </c>
      <c r="N23" s="177">
        <v>8087</v>
      </c>
      <c r="O23" s="118">
        <f t="shared" si="7"/>
        <v>0</v>
      </c>
      <c r="P23" s="119">
        <f t="shared" si="8"/>
        <v>1</v>
      </c>
    </row>
    <row r="24" ht="18" customHeight="1" spans="1:16">
      <c r="A24" s="158" t="s">
        <v>48</v>
      </c>
      <c r="B24" s="160">
        <v>275952</v>
      </c>
      <c r="C24" s="160">
        <v>275952</v>
      </c>
      <c r="D24" s="160">
        <v>272818</v>
      </c>
      <c r="E24" s="160">
        <f>275952+40000+2400-15400-20000</f>
        <v>282952</v>
      </c>
      <c r="F24" s="160">
        <f>275952+40000+2400-15400-20000</f>
        <v>282952</v>
      </c>
      <c r="G24" s="118">
        <f t="shared" si="10"/>
        <v>0</v>
      </c>
      <c r="H24" s="119">
        <f t="shared" si="11"/>
        <v>1</v>
      </c>
      <c r="I24" s="158" t="s">
        <v>49</v>
      </c>
      <c r="J24" s="177">
        <v>115440</v>
      </c>
      <c r="K24" s="177">
        <v>128344</v>
      </c>
      <c r="L24" s="177">
        <v>51012</v>
      </c>
      <c r="M24" s="177">
        <v>129536</v>
      </c>
      <c r="N24" s="177">
        <v>129536</v>
      </c>
      <c r="O24" s="118">
        <f t="shared" si="7"/>
        <v>0</v>
      </c>
      <c r="P24" s="119">
        <f t="shared" si="8"/>
        <v>1</v>
      </c>
    </row>
    <row r="25" ht="18" customHeight="1" spans="1:16">
      <c r="A25" s="158" t="s">
        <v>50</v>
      </c>
      <c r="B25" s="160">
        <v>30000</v>
      </c>
      <c r="C25" s="160">
        <v>30000</v>
      </c>
      <c r="D25" s="160">
        <v>31398</v>
      </c>
      <c r="E25" s="160">
        <v>30000</v>
      </c>
      <c r="F25" s="160">
        <v>30000</v>
      </c>
      <c r="G25" s="118">
        <f t="shared" si="10"/>
        <v>0</v>
      </c>
      <c r="H25" s="119">
        <f t="shared" si="11"/>
        <v>1</v>
      </c>
      <c r="I25" s="158" t="s">
        <v>51</v>
      </c>
      <c r="J25" s="177">
        <v>32357</v>
      </c>
      <c r="K25" s="177">
        <v>32357</v>
      </c>
      <c r="L25" s="177">
        <v>53474</v>
      </c>
      <c r="M25" s="177">
        <v>41739</v>
      </c>
      <c r="N25" s="177">
        <v>41739</v>
      </c>
      <c r="O25" s="118">
        <f t="shared" si="7"/>
        <v>0</v>
      </c>
      <c r="P25" s="119">
        <f t="shared" si="8"/>
        <v>1</v>
      </c>
    </row>
    <row r="26" ht="18" customHeight="1" spans="1:16">
      <c r="A26" s="158" t="s">
        <v>52</v>
      </c>
      <c r="B26" s="160">
        <v>40000</v>
      </c>
      <c r="C26" s="160">
        <v>40000</v>
      </c>
      <c r="D26" s="160">
        <v>96049</v>
      </c>
      <c r="E26" s="160">
        <f>40000+1582+10000</f>
        <v>51582</v>
      </c>
      <c r="F26" s="160">
        <f>40000+1582+10000</f>
        <v>51582</v>
      </c>
      <c r="G26" s="118">
        <f t="shared" si="10"/>
        <v>0</v>
      </c>
      <c r="H26" s="119">
        <f t="shared" si="11"/>
        <v>1</v>
      </c>
      <c r="I26" s="158" t="s">
        <v>53</v>
      </c>
      <c r="J26" s="177">
        <v>978</v>
      </c>
      <c r="K26" s="177">
        <v>978</v>
      </c>
      <c r="L26" s="177">
        <v>247</v>
      </c>
      <c r="M26" s="177">
        <v>299</v>
      </c>
      <c r="N26" s="177">
        <v>299</v>
      </c>
      <c r="O26" s="118">
        <f t="shared" si="7"/>
        <v>0</v>
      </c>
      <c r="P26" s="119">
        <f t="shared" si="8"/>
        <v>1</v>
      </c>
    </row>
    <row r="27" ht="18" customHeight="1" spans="1:16">
      <c r="A27" s="158" t="s">
        <v>54</v>
      </c>
      <c r="B27" s="160"/>
      <c r="C27" s="160"/>
      <c r="D27" s="160">
        <v>0</v>
      </c>
      <c r="E27" s="160"/>
      <c r="F27" s="160"/>
      <c r="G27" s="118"/>
      <c r="H27" s="159"/>
      <c r="I27" s="158" t="s">
        <v>55</v>
      </c>
      <c r="J27" s="177">
        <v>19539</v>
      </c>
      <c r="K27" s="177">
        <v>19539</v>
      </c>
      <c r="L27" s="177">
        <v>20798</v>
      </c>
      <c r="M27" s="177">
        <v>21522</v>
      </c>
      <c r="N27" s="177">
        <v>21522</v>
      </c>
      <c r="O27" s="118">
        <f t="shared" si="7"/>
        <v>0</v>
      </c>
      <c r="P27" s="119">
        <f t="shared" si="8"/>
        <v>1</v>
      </c>
    </row>
    <row r="28" ht="18" customHeight="1" spans="1:16">
      <c r="A28" s="158" t="s">
        <v>56</v>
      </c>
      <c r="B28" s="160">
        <v>33000</v>
      </c>
      <c r="C28" s="160">
        <v>33000</v>
      </c>
      <c r="D28" s="160">
        <v>66159</v>
      </c>
      <c r="E28" s="160">
        <f>33000+10000</f>
        <v>43000</v>
      </c>
      <c r="F28" s="160">
        <f>33000+10000</f>
        <v>43000</v>
      </c>
      <c r="G28" s="118">
        <f>F28-E28</f>
        <v>0</v>
      </c>
      <c r="H28" s="119">
        <f t="shared" si="11"/>
        <v>1</v>
      </c>
      <c r="I28" s="158" t="s">
        <v>57</v>
      </c>
      <c r="J28" s="177">
        <v>147899</v>
      </c>
      <c r="K28" s="177">
        <f>141691-9708</f>
        <v>131983</v>
      </c>
      <c r="L28" s="177">
        <v>148082</v>
      </c>
      <c r="M28" s="177">
        <f>109336-30000</f>
        <v>79336</v>
      </c>
      <c r="N28" s="177">
        <f>109336-30000-12000</f>
        <v>67336</v>
      </c>
      <c r="O28" s="133">
        <f t="shared" si="7"/>
        <v>-12000</v>
      </c>
      <c r="P28" s="119">
        <f t="shared" si="8"/>
        <v>0.848744580014117</v>
      </c>
    </row>
    <row r="29" ht="18" customHeight="1" spans="1:16">
      <c r="A29" s="158" t="s">
        <v>58</v>
      </c>
      <c r="B29" s="160"/>
      <c r="C29" s="160"/>
      <c r="D29" s="160">
        <v>40</v>
      </c>
      <c r="E29" s="160"/>
      <c r="F29" s="160"/>
      <c r="G29" s="118"/>
      <c r="H29" s="119"/>
      <c r="I29" s="158" t="s">
        <v>59</v>
      </c>
      <c r="J29" s="177">
        <v>53000</v>
      </c>
      <c r="K29" s="177">
        <v>53000</v>
      </c>
      <c r="L29" s="177">
        <v>51107</v>
      </c>
      <c r="M29" s="177">
        <v>51368</v>
      </c>
      <c r="N29" s="177">
        <v>51368</v>
      </c>
      <c r="O29" s="118">
        <f t="shared" si="7"/>
        <v>0</v>
      </c>
      <c r="P29" s="119">
        <f t="shared" si="8"/>
        <v>1</v>
      </c>
    </row>
    <row r="30" ht="18" customHeight="1" spans="1:16">
      <c r="A30" s="158" t="s">
        <v>60</v>
      </c>
      <c r="B30" s="160">
        <v>3000</v>
      </c>
      <c r="C30" s="160">
        <v>3000</v>
      </c>
      <c r="D30" s="160">
        <v>75</v>
      </c>
      <c r="E30" s="160"/>
      <c r="F30" s="160"/>
      <c r="G30" s="118"/>
      <c r="H30" s="119"/>
      <c r="I30" s="158" t="s">
        <v>61</v>
      </c>
      <c r="J30" s="177">
        <v>155</v>
      </c>
      <c r="K30" s="177">
        <v>155</v>
      </c>
      <c r="L30" s="177">
        <v>330</v>
      </c>
      <c r="M30" s="177">
        <v>323</v>
      </c>
      <c r="N30" s="177">
        <v>323</v>
      </c>
      <c r="O30" s="118">
        <f t="shared" si="7"/>
        <v>0</v>
      </c>
      <c r="P30" s="119">
        <f t="shared" si="8"/>
        <v>1</v>
      </c>
    </row>
    <row r="31" ht="18" customHeight="1" spans="1:16">
      <c r="A31" s="158" t="s">
        <v>62</v>
      </c>
      <c r="B31" s="160">
        <v>4000</v>
      </c>
      <c r="C31" s="160">
        <v>4000</v>
      </c>
      <c r="D31" s="160">
        <v>18650</v>
      </c>
      <c r="E31" s="160">
        <v>7000</v>
      </c>
      <c r="F31" s="160">
        <v>7000</v>
      </c>
      <c r="G31" s="118">
        <f>F31-E31</f>
        <v>0</v>
      </c>
      <c r="H31" s="119">
        <f t="shared" si="11"/>
        <v>1</v>
      </c>
      <c r="I31" s="123"/>
      <c r="J31" s="177"/>
      <c r="K31" s="177"/>
      <c r="L31" s="177"/>
      <c r="M31" s="177"/>
      <c r="N31" s="177"/>
      <c r="O31" s="159"/>
      <c r="P31" s="159"/>
    </row>
    <row r="32" s="107" customFormat="1" ht="18" customHeight="1" spans="1:16">
      <c r="A32" s="161"/>
      <c r="B32" s="114"/>
      <c r="C32" s="114"/>
      <c r="D32" s="114"/>
      <c r="E32" s="114"/>
      <c r="F32" s="114"/>
      <c r="G32" s="147"/>
      <c r="H32" s="162"/>
      <c r="I32" s="156" t="s">
        <v>63</v>
      </c>
      <c r="J32" s="183">
        <v>26000</v>
      </c>
      <c r="K32" s="183">
        <v>26000</v>
      </c>
      <c r="L32" s="183"/>
      <c r="M32" s="183">
        <v>26000</v>
      </c>
      <c r="N32" s="183">
        <v>26000</v>
      </c>
      <c r="O32" s="147">
        <f>N32-M32</f>
        <v>0</v>
      </c>
      <c r="P32" s="115">
        <f t="shared" ref="P32:P36" si="12">N32/M32</f>
        <v>1</v>
      </c>
    </row>
    <row r="33" ht="9.95" customHeight="1" spans="1:16">
      <c r="A33" s="158"/>
      <c r="B33" s="122"/>
      <c r="C33" s="122"/>
      <c r="D33" s="122"/>
      <c r="E33" s="122"/>
      <c r="F33" s="122"/>
      <c r="G33" s="118"/>
      <c r="H33" s="159"/>
      <c r="I33" s="161"/>
      <c r="J33" s="177"/>
      <c r="K33" s="177"/>
      <c r="L33" s="177"/>
      <c r="M33" s="177"/>
      <c r="N33" s="177"/>
      <c r="O33" s="159"/>
      <c r="P33" s="159"/>
    </row>
    <row r="34" s="107" customFormat="1" ht="18" customHeight="1" spans="1:16">
      <c r="A34" s="163" t="s">
        <v>64</v>
      </c>
      <c r="B34" s="114">
        <f t="shared" ref="B34:F34" si="13">SUM(B35:B38)</f>
        <v>242488</v>
      </c>
      <c r="C34" s="183">
        <f t="shared" si="13"/>
        <v>367279</v>
      </c>
      <c r="D34" s="114">
        <f t="shared" si="13"/>
        <v>367279</v>
      </c>
      <c r="E34" s="114">
        <f t="shared" si="13"/>
        <v>191213</v>
      </c>
      <c r="F34" s="114">
        <f t="shared" si="13"/>
        <v>237613</v>
      </c>
      <c r="G34" s="154">
        <f t="shared" ref="G34:G40" si="14">F34-E34</f>
        <v>46400</v>
      </c>
      <c r="H34" s="115">
        <f t="shared" ref="H34:H40" si="15">F34/E34</f>
        <v>1.2426613253283</v>
      </c>
      <c r="I34" s="163" t="s">
        <v>65</v>
      </c>
      <c r="J34" s="183">
        <f t="shared" ref="J34:N34" si="16">SUM(J35:J36)</f>
        <v>233031</v>
      </c>
      <c r="K34" s="183">
        <f t="shared" si="16"/>
        <v>258031</v>
      </c>
      <c r="L34" s="183">
        <f t="shared" si="16"/>
        <v>243901</v>
      </c>
      <c r="M34" s="183">
        <f t="shared" si="16"/>
        <v>213255</v>
      </c>
      <c r="N34" s="183">
        <f t="shared" si="16"/>
        <v>213255</v>
      </c>
      <c r="O34" s="147">
        <f t="shared" ref="O34:O40" si="17">N34-M34</f>
        <v>0</v>
      </c>
      <c r="P34" s="115">
        <f t="shared" si="12"/>
        <v>1</v>
      </c>
    </row>
    <row r="35" ht="18" customHeight="1" spans="1:16">
      <c r="A35" s="124" t="s">
        <v>66</v>
      </c>
      <c r="B35" s="160">
        <v>9708</v>
      </c>
      <c r="C35" s="129">
        <v>109499</v>
      </c>
      <c r="D35" s="160">
        <v>109499</v>
      </c>
      <c r="E35" s="160">
        <v>12000</v>
      </c>
      <c r="F35" s="160">
        <f>12000+46400</f>
        <v>58400</v>
      </c>
      <c r="G35" s="133">
        <f t="shared" si="14"/>
        <v>46400</v>
      </c>
      <c r="H35" s="119">
        <f t="shared" si="15"/>
        <v>4.86666666666667</v>
      </c>
      <c r="I35" s="126" t="s">
        <v>67</v>
      </c>
      <c r="J35" s="129">
        <v>233031</v>
      </c>
      <c r="K35" s="129">
        <v>233031</v>
      </c>
      <c r="L35" s="129">
        <v>233031</v>
      </c>
      <c r="M35" s="129">
        <v>199125</v>
      </c>
      <c r="N35" s="129">
        <v>199125</v>
      </c>
      <c r="O35" s="118">
        <f t="shared" si="17"/>
        <v>0</v>
      </c>
      <c r="P35" s="119">
        <f t="shared" si="12"/>
        <v>1</v>
      </c>
    </row>
    <row r="36" ht="18" customHeight="1" spans="1:16">
      <c r="A36" s="124" t="s">
        <v>68</v>
      </c>
      <c r="B36" s="160"/>
      <c r="C36" s="177"/>
      <c r="D36" s="160"/>
      <c r="E36" s="160"/>
      <c r="F36" s="160"/>
      <c r="G36" s="118"/>
      <c r="H36" s="159"/>
      <c r="I36" s="126" t="s">
        <v>69</v>
      </c>
      <c r="J36" s="177"/>
      <c r="K36" s="177">
        <v>25000</v>
      </c>
      <c r="L36" s="177">
        <f>25000-7972-6158</f>
        <v>10870</v>
      </c>
      <c r="M36" s="177">
        <f>7972+6158</f>
        <v>14130</v>
      </c>
      <c r="N36" s="177">
        <f>7972+6158</f>
        <v>14130</v>
      </c>
      <c r="O36" s="118">
        <f t="shared" si="17"/>
        <v>0</v>
      </c>
      <c r="P36" s="119">
        <f t="shared" si="12"/>
        <v>1</v>
      </c>
    </row>
    <row r="37" ht="18" customHeight="1" spans="1:16">
      <c r="A37" s="124" t="s">
        <v>70</v>
      </c>
      <c r="B37" s="160"/>
      <c r="C37" s="183"/>
      <c r="D37" s="160"/>
      <c r="E37" s="160"/>
      <c r="F37" s="160"/>
      <c r="G37" s="118"/>
      <c r="H37" s="159"/>
      <c r="I37" s="123"/>
      <c r="J37" s="177"/>
      <c r="K37" s="177"/>
      <c r="L37" s="177"/>
      <c r="M37" s="177"/>
      <c r="N37" s="177"/>
      <c r="O37" s="159"/>
      <c r="P37" s="159"/>
    </row>
    <row r="38" ht="18" customHeight="1" spans="1:16">
      <c r="A38" s="124" t="s">
        <v>71</v>
      </c>
      <c r="B38" s="160">
        <v>232780</v>
      </c>
      <c r="C38" s="129">
        <f>232780+25000</f>
        <v>257780</v>
      </c>
      <c r="D38" s="160">
        <f>232780+25000</f>
        <v>257780</v>
      </c>
      <c r="E38" s="160">
        <v>179213</v>
      </c>
      <c r="F38" s="160">
        <v>179213</v>
      </c>
      <c r="G38" s="118">
        <f t="shared" si="14"/>
        <v>0</v>
      </c>
      <c r="H38" s="119">
        <f t="shared" si="15"/>
        <v>1</v>
      </c>
      <c r="I38" s="123"/>
      <c r="J38" s="177"/>
      <c r="K38" s="177"/>
      <c r="L38" s="177"/>
      <c r="M38" s="177"/>
      <c r="N38" s="177"/>
      <c r="O38" s="159"/>
      <c r="P38" s="159"/>
    </row>
    <row r="39" s="107" customFormat="1" ht="18.6" customHeight="1" spans="1:16">
      <c r="A39" s="163" t="s">
        <v>72</v>
      </c>
      <c r="B39" s="114">
        <f t="shared" ref="B39:F39" si="18">B40+B65+B66+B67</f>
        <v>1253439</v>
      </c>
      <c r="C39" s="114">
        <f t="shared" si="18"/>
        <v>1253439</v>
      </c>
      <c r="D39" s="114">
        <f t="shared" si="18"/>
        <v>1592506</v>
      </c>
      <c r="E39" s="114">
        <f t="shared" si="18"/>
        <v>1227558</v>
      </c>
      <c r="F39" s="114">
        <f t="shared" si="18"/>
        <v>1227558</v>
      </c>
      <c r="G39" s="147">
        <f t="shared" ref="G39:G46" si="19">F39-E39</f>
        <v>0</v>
      </c>
      <c r="H39" s="115">
        <f t="shared" si="15"/>
        <v>1</v>
      </c>
      <c r="I39" s="163" t="s">
        <v>73</v>
      </c>
      <c r="J39" s="183">
        <f t="shared" ref="J39:N39" si="20">J40+J43+J44+J45+J46</f>
        <v>325050</v>
      </c>
      <c r="K39" s="183">
        <f t="shared" si="20"/>
        <v>325050</v>
      </c>
      <c r="L39" s="183">
        <f t="shared" si="20"/>
        <v>732228</v>
      </c>
      <c r="M39" s="183">
        <f t="shared" si="20"/>
        <v>355050</v>
      </c>
      <c r="N39" s="183">
        <f t="shared" si="20"/>
        <v>355050</v>
      </c>
      <c r="O39" s="147">
        <f t="shared" si="17"/>
        <v>0</v>
      </c>
      <c r="P39" s="115">
        <f>N39/M39</f>
        <v>1</v>
      </c>
    </row>
    <row r="40" ht="18.6" customHeight="1" spans="1:16">
      <c r="A40" s="126" t="s">
        <v>74</v>
      </c>
      <c r="B40" s="122">
        <f t="shared" ref="B40:F40" si="21">B41+B47+B64</f>
        <v>841389</v>
      </c>
      <c r="C40" s="122">
        <f t="shared" si="21"/>
        <v>841389</v>
      </c>
      <c r="D40" s="122">
        <f t="shared" si="21"/>
        <v>1157429</v>
      </c>
      <c r="E40" s="122">
        <f t="shared" si="21"/>
        <v>772535</v>
      </c>
      <c r="F40" s="122">
        <f t="shared" si="21"/>
        <v>772535</v>
      </c>
      <c r="G40" s="118">
        <f t="shared" si="14"/>
        <v>0</v>
      </c>
      <c r="H40" s="119">
        <f t="shared" si="15"/>
        <v>1</v>
      </c>
      <c r="I40" s="126" t="s">
        <v>75</v>
      </c>
      <c r="J40" s="177">
        <f t="shared" ref="J40:N40" si="22">SUM(J41:J42)</f>
        <v>325050</v>
      </c>
      <c r="K40" s="177">
        <f t="shared" si="22"/>
        <v>325050</v>
      </c>
      <c r="L40" s="177">
        <f t="shared" si="22"/>
        <v>344057</v>
      </c>
      <c r="M40" s="177">
        <f t="shared" si="22"/>
        <v>325050</v>
      </c>
      <c r="N40" s="177">
        <f t="shared" si="22"/>
        <v>325050</v>
      </c>
      <c r="O40" s="118">
        <f t="shared" si="17"/>
        <v>0</v>
      </c>
      <c r="P40" s="119">
        <f t="shared" ref="P40:P45" si="23">N40/M40</f>
        <v>1</v>
      </c>
    </row>
    <row r="41" ht="18.6" customHeight="1" spans="1:16">
      <c r="A41" s="126" t="s">
        <v>76</v>
      </c>
      <c r="B41" s="122">
        <f t="shared" ref="B41:F41" si="24">SUM(B42:B46)</f>
        <v>108507</v>
      </c>
      <c r="C41" s="122">
        <f t="shared" si="24"/>
        <v>108507</v>
      </c>
      <c r="D41" s="122">
        <f t="shared" si="24"/>
        <v>108507</v>
      </c>
      <c r="E41" s="164">
        <f t="shared" si="24"/>
        <v>108507</v>
      </c>
      <c r="F41" s="164">
        <f t="shared" si="24"/>
        <v>108507</v>
      </c>
      <c r="G41" s="118">
        <f t="shared" si="19"/>
        <v>0</v>
      </c>
      <c r="H41" s="119">
        <f t="shared" ref="H41:H46" si="25">F41/E41</f>
        <v>1</v>
      </c>
      <c r="I41" s="123" t="s">
        <v>77</v>
      </c>
      <c r="J41" s="129">
        <v>292509</v>
      </c>
      <c r="K41" s="129">
        <v>292509</v>
      </c>
      <c r="L41" s="129">
        <v>292509</v>
      </c>
      <c r="M41" s="172">
        <v>292509</v>
      </c>
      <c r="N41" s="172">
        <v>292509</v>
      </c>
      <c r="O41" s="118">
        <f t="shared" ref="O41:O45" si="26">N41-M41</f>
        <v>0</v>
      </c>
      <c r="P41" s="119">
        <f t="shared" si="23"/>
        <v>1</v>
      </c>
    </row>
    <row r="42" ht="18.6" customHeight="1" spans="1:16">
      <c r="A42" s="126" t="s">
        <v>78</v>
      </c>
      <c r="B42" s="122">
        <v>4040</v>
      </c>
      <c r="C42" s="122">
        <v>4040</v>
      </c>
      <c r="D42" s="122">
        <v>4040</v>
      </c>
      <c r="E42" s="164">
        <v>4040</v>
      </c>
      <c r="F42" s="164">
        <v>4040</v>
      </c>
      <c r="G42" s="118">
        <f t="shared" si="19"/>
        <v>0</v>
      </c>
      <c r="H42" s="119">
        <f t="shared" si="25"/>
        <v>1</v>
      </c>
      <c r="I42" s="123" t="s">
        <v>79</v>
      </c>
      <c r="J42" s="129">
        <v>32541</v>
      </c>
      <c r="K42" s="129">
        <v>32541</v>
      </c>
      <c r="L42" s="129">
        <f>32541+12507+6500</f>
        <v>51548</v>
      </c>
      <c r="M42" s="172">
        <f>373737-292509-48687</f>
        <v>32541</v>
      </c>
      <c r="N42" s="172">
        <f>373737-292509-48687</f>
        <v>32541</v>
      </c>
      <c r="O42" s="118">
        <f t="shared" si="26"/>
        <v>0</v>
      </c>
      <c r="P42" s="119">
        <f t="shared" si="23"/>
        <v>1</v>
      </c>
    </row>
    <row r="43" ht="18.6" customHeight="1" spans="1:16">
      <c r="A43" s="126" t="s">
        <v>80</v>
      </c>
      <c r="B43" s="122"/>
      <c r="C43" s="122"/>
      <c r="D43" s="122"/>
      <c r="E43" s="164"/>
      <c r="F43" s="164"/>
      <c r="G43" s="118"/>
      <c r="H43" s="159"/>
      <c r="I43" s="126" t="s">
        <v>81</v>
      </c>
      <c r="J43" s="177"/>
      <c r="K43" s="177"/>
      <c r="L43" s="177"/>
      <c r="M43" s="177"/>
      <c r="N43" s="177"/>
      <c r="O43" s="159"/>
      <c r="P43" s="159"/>
    </row>
    <row r="44" ht="18.6" customHeight="1" spans="1:16">
      <c r="A44" s="126" t="s">
        <v>82</v>
      </c>
      <c r="B44" s="122">
        <v>2840</v>
      </c>
      <c r="C44" s="122">
        <v>2840</v>
      </c>
      <c r="D44" s="122">
        <v>2840</v>
      </c>
      <c r="E44" s="164">
        <v>2840</v>
      </c>
      <c r="F44" s="164">
        <v>2840</v>
      </c>
      <c r="G44" s="118">
        <f t="shared" si="19"/>
        <v>0</v>
      </c>
      <c r="H44" s="119">
        <f t="shared" si="25"/>
        <v>1</v>
      </c>
      <c r="I44" s="126" t="s">
        <v>83</v>
      </c>
      <c r="J44" s="177"/>
      <c r="K44" s="177"/>
      <c r="L44" s="177"/>
      <c r="M44" s="177"/>
      <c r="N44" s="177"/>
      <c r="O44" s="159"/>
      <c r="P44" s="159"/>
    </row>
    <row r="45" ht="18.6" customHeight="1" spans="1:16">
      <c r="A45" s="126" t="s">
        <v>84</v>
      </c>
      <c r="B45" s="122">
        <v>875</v>
      </c>
      <c r="C45" s="122">
        <v>875</v>
      </c>
      <c r="D45" s="122">
        <v>875</v>
      </c>
      <c r="E45" s="164">
        <v>875</v>
      </c>
      <c r="F45" s="164">
        <v>875</v>
      </c>
      <c r="G45" s="118">
        <f t="shared" si="19"/>
        <v>0</v>
      </c>
      <c r="H45" s="119">
        <f t="shared" si="25"/>
        <v>1</v>
      </c>
      <c r="I45" s="126" t="s">
        <v>85</v>
      </c>
      <c r="J45" s="177"/>
      <c r="K45" s="177"/>
      <c r="L45" s="177">
        <f>36233+24938+1690</f>
        <v>62861</v>
      </c>
      <c r="M45" s="177">
        <v>30000</v>
      </c>
      <c r="N45" s="177">
        <v>30000</v>
      </c>
      <c r="O45" s="118">
        <f t="shared" si="26"/>
        <v>0</v>
      </c>
      <c r="P45" s="119">
        <f t="shared" si="23"/>
        <v>1</v>
      </c>
    </row>
    <row r="46" ht="18.6" customHeight="1" spans="1:16">
      <c r="A46" s="126" t="s">
        <v>86</v>
      </c>
      <c r="B46" s="122">
        <v>100752</v>
      </c>
      <c r="C46" s="122">
        <v>100752</v>
      </c>
      <c r="D46" s="122">
        <v>100752</v>
      </c>
      <c r="E46" s="164">
        <v>100752</v>
      </c>
      <c r="F46" s="164">
        <v>100752</v>
      </c>
      <c r="G46" s="118">
        <f t="shared" si="19"/>
        <v>0</v>
      </c>
      <c r="H46" s="119">
        <f t="shared" si="25"/>
        <v>1</v>
      </c>
      <c r="I46" s="126" t="s">
        <v>87</v>
      </c>
      <c r="J46" s="177"/>
      <c r="K46" s="177"/>
      <c r="L46" s="177">
        <v>325310</v>
      </c>
      <c r="M46" s="177"/>
      <c r="N46" s="177"/>
      <c r="O46" s="118"/>
      <c r="P46" s="119"/>
    </row>
    <row r="47" ht="18.6" customHeight="1" spans="1:16">
      <c r="A47" s="126" t="s">
        <v>88</v>
      </c>
      <c r="B47" s="122">
        <f t="shared" ref="B47:F47" si="27">SUM(B48:B63)</f>
        <v>603907</v>
      </c>
      <c r="C47" s="122">
        <f t="shared" si="27"/>
        <v>603907</v>
      </c>
      <c r="D47" s="122">
        <f t="shared" si="27"/>
        <v>792331</v>
      </c>
      <c r="E47" s="164">
        <f t="shared" si="27"/>
        <v>542073</v>
      </c>
      <c r="F47" s="164">
        <f t="shared" si="27"/>
        <v>542073</v>
      </c>
      <c r="G47" s="118">
        <f t="shared" ref="G47:G55" si="28">F47-E47</f>
        <v>0</v>
      </c>
      <c r="H47" s="119">
        <f t="shared" ref="H47:H55" si="29">F47/E47</f>
        <v>1</v>
      </c>
      <c r="I47" s="123"/>
      <c r="J47" s="177"/>
      <c r="K47" s="177"/>
      <c r="L47" s="177"/>
      <c r="M47" s="177"/>
      <c r="N47" s="177"/>
      <c r="O47" s="159"/>
      <c r="P47" s="159"/>
    </row>
    <row r="48" ht="18.6" customHeight="1" spans="1:16">
      <c r="A48" s="126" t="s">
        <v>89</v>
      </c>
      <c r="B48" s="160">
        <v>41010</v>
      </c>
      <c r="C48" s="160">
        <v>41010</v>
      </c>
      <c r="D48" s="122">
        <v>71842</v>
      </c>
      <c r="E48" s="166">
        <v>35005</v>
      </c>
      <c r="F48" s="166">
        <v>35005</v>
      </c>
      <c r="G48" s="118">
        <f t="shared" si="28"/>
        <v>0</v>
      </c>
      <c r="H48" s="119">
        <f t="shared" si="29"/>
        <v>1</v>
      </c>
      <c r="I48" s="123"/>
      <c r="J48" s="177"/>
      <c r="K48" s="177"/>
      <c r="L48" s="177"/>
      <c r="M48" s="177"/>
      <c r="N48" s="177"/>
      <c r="O48" s="159"/>
      <c r="P48" s="159"/>
    </row>
    <row r="49" ht="18.6" customHeight="1" spans="1:16">
      <c r="A49" s="126" t="s">
        <v>90</v>
      </c>
      <c r="B49" s="160">
        <v>8076</v>
      </c>
      <c r="C49" s="160">
        <v>8076</v>
      </c>
      <c r="D49" s="122">
        <v>10473</v>
      </c>
      <c r="E49" s="166">
        <v>9778</v>
      </c>
      <c r="F49" s="166">
        <v>9778</v>
      </c>
      <c r="G49" s="118">
        <f t="shared" si="28"/>
        <v>0</v>
      </c>
      <c r="H49" s="119">
        <f t="shared" si="29"/>
        <v>1</v>
      </c>
      <c r="I49" s="123"/>
      <c r="J49" s="177"/>
      <c r="K49" s="177"/>
      <c r="L49" s="177"/>
      <c r="M49" s="177"/>
      <c r="N49" s="177"/>
      <c r="O49" s="159"/>
      <c r="P49" s="159"/>
    </row>
    <row r="50" ht="18.6" customHeight="1" spans="1:16">
      <c r="A50" s="126" t="s">
        <v>91</v>
      </c>
      <c r="B50" s="160">
        <v>210250</v>
      </c>
      <c r="C50" s="160">
        <v>210250</v>
      </c>
      <c r="D50" s="122">
        <v>294083</v>
      </c>
      <c r="E50" s="166">
        <v>192419</v>
      </c>
      <c r="F50" s="166">
        <v>192419</v>
      </c>
      <c r="G50" s="118">
        <f t="shared" si="28"/>
        <v>0</v>
      </c>
      <c r="H50" s="119">
        <f t="shared" si="29"/>
        <v>1</v>
      </c>
      <c r="I50" s="123"/>
      <c r="J50" s="177"/>
      <c r="K50" s="177"/>
      <c r="L50" s="177"/>
      <c r="M50" s="177"/>
      <c r="N50" s="177"/>
      <c r="O50" s="159"/>
      <c r="P50" s="159"/>
    </row>
    <row r="51" ht="18.6" customHeight="1" spans="1:16">
      <c r="A51" s="126" t="s">
        <v>92</v>
      </c>
      <c r="B51" s="160">
        <v>0</v>
      </c>
      <c r="C51" s="160">
        <v>0</v>
      </c>
      <c r="D51" s="122">
        <v>0</v>
      </c>
      <c r="E51" s="164"/>
      <c r="F51" s="164"/>
      <c r="G51" s="118"/>
      <c r="H51" s="159"/>
      <c r="I51" s="123"/>
      <c r="J51" s="177"/>
      <c r="K51" s="177"/>
      <c r="L51" s="177"/>
      <c r="M51" s="177"/>
      <c r="N51" s="177"/>
      <c r="O51" s="159"/>
      <c r="P51" s="159"/>
    </row>
    <row r="52" ht="18.6" customHeight="1" spans="1:16">
      <c r="A52" s="126" t="s">
        <v>93</v>
      </c>
      <c r="B52" s="160">
        <v>2700</v>
      </c>
      <c r="C52" s="160">
        <v>2700</v>
      </c>
      <c r="D52" s="122">
        <v>3000</v>
      </c>
      <c r="E52" s="164">
        <v>2700</v>
      </c>
      <c r="F52" s="164">
        <v>2700</v>
      </c>
      <c r="G52" s="118">
        <f t="shared" si="28"/>
        <v>0</v>
      </c>
      <c r="H52" s="119">
        <f t="shared" si="29"/>
        <v>1</v>
      </c>
      <c r="I52" s="123"/>
      <c r="J52" s="177"/>
      <c r="K52" s="177"/>
      <c r="L52" s="177"/>
      <c r="M52" s="177"/>
      <c r="N52" s="177"/>
      <c r="O52" s="159"/>
      <c r="P52" s="159"/>
    </row>
    <row r="53" ht="18.6" customHeight="1" spans="1:16">
      <c r="A53" s="126" t="s">
        <v>94</v>
      </c>
      <c r="B53" s="160">
        <v>12344</v>
      </c>
      <c r="C53" s="160">
        <v>12344</v>
      </c>
      <c r="D53" s="122">
        <v>14614</v>
      </c>
      <c r="E53" s="164">
        <v>12696</v>
      </c>
      <c r="F53" s="164">
        <v>12696</v>
      </c>
      <c r="G53" s="118">
        <f t="shared" si="28"/>
        <v>0</v>
      </c>
      <c r="H53" s="119">
        <f t="shared" si="29"/>
        <v>1</v>
      </c>
      <c r="I53" s="123"/>
      <c r="J53" s="177"/>
      <c r="K53" s="177"/>
      <c r="L53" s="177"/>
      <c r="M53" s="177"/>
      <c r="N53" s="177"/>
      <c r="O53" s="159"/>
      <c r="P53" s="159"/>
    </row>
    <row r="54" ht="18.6" customHeight="1" spans="1:16">
      <c r="A54" s="126" t="s">
        <v>95</v>
      </c>
      <c r="B54" s="160">
        <v>144680</v>
      </c>
      <c r="C54" s="160">
        <v>144680</v>
      </c>
      <c r="D54" s="122">
        <v>144680</v>
      </c>
      <c r="E54" s="164">
        <v>144614</v>
      </c>
      <c r="F54" s="164">
        <v>144614</v>
      </c>
      <c r="G54" s="118">
        <f t="shared" si="28"/>
        <v>0</v>
      </c>
      <c r="H54" s="119">
        <f t="shared" si="29"/>
        <v>1</v>
      </c>
      <c r="I54" s="123"/>
      <c r="J54" s="177"/>
      <c r="K54" s="177"/>
      <c r="L54" s="177"/>
      <c r="M54" s="177"/>
      <c r="N54" s="177"/>
      <c r="O54" s="159"/>
      <c r="P54" s="159"/>
    </row>
    <row r="55" ht="18.6" customHeight="1" spans="1:16">
      <c r="A55" s="126" t="s">
        <v>96</v>
      </c>
      <c r="B55" s="160">
        <v>411</v>
      </c>
      <c r="C55" s="160">
        <v>411</v>
      </c>
      <c r="D55" s="122">
        <v>879</v>
      </c>
      <c r="E55" s="164">
        <v>791</v>
      </c>
      <c r="F55" s="164">
        <v>791</v>
      </c>
      <c r="G55" s="118">
        <f t="shared" si="28"/>
        <v>0</v>
      </c>
      <c r="H55" s="119">
        <f t="shared" si="29"/>
        <v>1</v>
      </c>
      <c r="I55" s="123"/>
      <c r="J55" s="177"/>
      <c r="K55" s="177"/>
      <c r="L55" s="177"/>
      <c r="M55" s="177"/>
      <c r="N55" s="177"/>
      <c r="O55" s="159"/>
      <c r="P55" s="159"/>
    </row>
    <row r="56" ht="18.6" customHeight="1" spans="1:16">
      <c r="A56" s="126" t="s">
        <v>97</v>
      </c>
      <c r="B56" s="160"/>
      <c r="C56" s="160"/>
      <c r="D56" s="122"/>
      <c r="E56" s="164"/>
      <c r="F56" s="164"/>
      <c r="G56" s="118"/>
      <c r="H56" s="159"/>
      <c r="I56" s="123"/>
      <c r="J56" s="177"/>
      <c r="K56" s="177"/>
      <c r="L56" s="177"/>
      <c r="M56" s="177"/>
      <c r="N56" s="177"/>
      <c r="O56" s="159"/>
      <c r="P56" s="159"/>
    </row>
    <row r="57" ht="18.6" customHeight="1" spans="1:16">
      <c r="A57" s="126" t="s">
        <v>98</v>
      </c>
      <c r="B57" s="160">
        <v>3129</v>
      </c>
      <c r="C57" s="160">
        <v>3129</v>
      </c>
      <c r="D57" s="122">
        <v>7001</v>
      </c>
      <c r="E57" s="164">
        <v>6236</v>
      </c>
      <c r="F57" s="164">
        <v>6236</v>
      </c>
      <c r="G57" s="118">
        <f t="shared" ref="G57:G59" si="30">F57-E57</f>
        <v>0</v>
      </c>
      <c r="H57" s="119">
        <f t="shared" ref="H57:H59" si="31">F57/E57</f>
        <v>1</v>
      </c>
      <c r="I57" s="123"/>
      <c r="J57" s="177"/>
      <c r="K57" s="177"/>
      <c r="L57" s="177"/>
      <c r="M57" s="177"/>
      <c r="N57" s="177"/>
      <c r="O57" s="159"/>
      <c r="P57" s="159"/>
    </row>
    <row r="58" ht="30.6" customHeight="1" spans="1:16">
      <c r="A58" s="167" t="s">
        <v>99</v>
      </c>
      <c r="B58" s="160">
        <v>8935</v>
      </c>
      <c r="C58" s="160">
        <v>8935</v>
      </c>
      <c r="D58" s="122">
        <v>10766</v>
      </c>
      <c r="E58" s="164">
        <v>9074</v>
      </c>
      <c r="F58" s="164">
        <v>9074</v>
      </c>
      <c r="G58" s="118">
        <f t="shared" si="30"/>
        <v>0</v>
      </c>
      <c r="H58" s="119">
        <f t="shared" si="31"/>
        <v>1</v>
      </c>
      <c r="I58" s="123"/>
      <c r="J58" s="177"/>
      <c r="K58" s="177"/>
      <c r="L58" s="177"/>
      <c r="M58" s="177"/>
      <c r="N58" s="177"/>
      <c r="O58" s="159"/>
      <c r="P58" s="159"/>
    </row>
    <row r="59" ht="18.6" customHeight="1" spans="1:16">
      <c r="A59" s="126" t="s">
        <v>100</v>
      </c>
      <c r="B59" s="160">
        <v>172372</v>
      </c>
      <c r="C59" s="160">
        <v>172372</v>
      </c>
      <c r="D59" s="122">
        <v>214993</v>
      </c>
      <c r="E59" s="164">
        <v>128760</v>
      </c>
      <c r="F59" s="164">
        <v>128760</v>
      </c>
      <c r="G59" s="118">
        <f t="shared" si="30"/>
        <v>0</v>
      </c>
      <c r="H59" s="119">
        <f t="shared" si="31"/>
        <v>1</v>
      </c>
      <c r="I59" s="123"/>
      <c r="J59" s="177"/>
      <c r="K59" s="177"/>
      <c r="L59" s="177"/>
      <c r="M59" s="177"/>
      <c r="N59" s="177"/>
      <c r="O59" s="159"/>
      <c r="P59" s="159"/>
    </row>
    <row r="60" ht="18.6" customHeight="1" spans="1:16">
      <c r="A60" s="126" t="s">
        <v>101</v>
      </c>
      <c r="B60" s="160"/>
      <c r="C60" s="160"/>
      <c r="D60" s="122"/>
      <c r="E60" s="164"/>
      <c r="F60" s="164"/>
      <c r="G60" s="118"/>
      <c r="H60" s="159"/>
      <c r="I60" s="123"/>
      <c r="J60" s="177"/>
      <c r="K60" s="177"/>
      <c r="L60" s="177"/>
      <c r="M60" s="177"/>
      <c r="N60" s="177"/>
      <c r="O60" s="159"/>
      <c r="P60" s="159"/>
    </row>
    <row r="61" ht="18.6" customHeight="1" spans="1:16">
      <c r="A61" s="126" t="s">
        <v>102</v>
      </c>
      <c r="B61" s="160"/>
      <c r="C61" s="160"/>
      <c r="D61" s="122"/>
      <c r="E61" s="164"/>
      <c r="F61" s="164"/>
      <c r="G61" s="118"/>
      <c r="H61" s="159"/>
      <c r="I61" s="123"/>
      <c r="J61" s="177"/>
      <c r="K61" s="177"/>
      <c r="L61" s="177"/>
      <c r="M61" s="177"/>
      <c r="N61" s="177"/>
      <c r="O61" s="159"/>
      <c r="P61" s="159"/>
    </row>
    <row r="62" ht="18.6" customHeight="1" spans="1:16">
      <c r="A62" s="126" t="s">
        <v>103</v>
      </c>
      <c r="B62" s="160"/>
      <c r="C62" s="160"/>
      <c r="D62" s="122"/>
      <c r="E62" s="164"/>
      <c r="F62" s="164"/>
      <c r="G62" s="118"/>
      <c r="H62" s="159"/>
      <c r="I62" s="123"/>
      <c r="J62" s="177"/>
      <c r="K62" s="177"/>
      <c r="L62" s="177"/>
      <c r="M62" s="177"/>
      <c r="N62" s="177"/>
      <c r="O62" s="159"/>
      <c r="P62" s="159"/>
    </row>
    <row r="63" ht="18.6" customHeight="1" spans="1:16">
      <c r="A63" s="126" t="s">
        <v>104</v>
      </c>
      <c r="B63" s="160"/>
      <c r="C63" s="160"/>
      <c r="D63" s="122">
        <v>20000</v>
      </c>
      <c r="E63" s="164"/>
      <c r="F63" s="164"/>
      <c r="G63" s="118"/>
      <c r="H63" s="159"/>
      <c r="I63" s="123"/>
      <c r="J63" s="177"/>
      <c r="K63" s="177"/>
      <c r="L63" s="177"/>
      <c r="M63" s="177"/>
      <c r="N63" s="177"/>
      <c r="O63" s="159"/>
      <c r="P63" s="159"/>
    </row>
    <row r="64" ht="18.6" customHeight="1" spans="1:16">
      <c r="A64" s="126" t="s">
        <v>105</v>
      </c>
      <c r="B64" s="160">
        <v>128975</v>
      </c>
      <c r="C64" s="160">
        <v>128975</v>
      </c>
      <c r="D64" s="122">
        <v>256591</v>
      </c>
      <c r="E64" s="164">
        <v>121955</v>
      </c>
      <c r="F64" s="164">
        <v>121955</v>
      </c>
      <c r="G64" s="118">
        <f t="shared" ref="G64:G68" si="32">F64-E64</f>
        <v>0</v>
      </c>
      <c r="H64" s="119">
        <f t="shared" ref="H64:H68" si="33">F64/E64</f>
        <v>1</v>
      </c>
      <c r="I64" s="123"/>
      <c r="J64" s="177"/>
      <c r="K64" s="177"/>
      <c r="L64" s="177"/>
      <c r="M64" s="177"/>
      <c r="N64" s="177"/>
      <c r="O64" s="159"/>
      <c r="P64" s="159"/>
    </row>
    <row r="65" ht="18.6" customHeight="1" spans="1:16">
      <c r="A65" s="126" t="s">
        <v>106</v>
      </c>
      <c r="B65" s="160">
        <v>296946</v>
      </c>
      <c r="C65" s="160">
        <v>296946</v>
      </c>
      <c r="D65" s="160">
        <v>288826</v>
      </c>
      <c r="E65" s="160">
        <f>L46</f>
        <v>325310</v>
      </c>
      <c r="F65" s="160">
        <v>325310</v>
      </c>
      <c r="G65" s="118">
        <f t="shared" si="32"/>
        <v>0</v>
      </c>
      <c r="H65" s="119">
        <f t="shared" si="33"/>
        <v>1</v>
      </c>
      <c r="I65" s="123"/>
      <c r="J65" s="177"/>
      <c r="K65" s="177"/>
      <c r="L65" s="177"/>
      <c r="M65" s="177"/>
      <c r="N65" s="177"/>
      <c r="O65" s="159"/>
      <c r="P65" s="159"/>
    </row>
    <row r="66" ht="18.6" customHeight="1" spans="1:16">
      <c r="A66" s="126" t="s">
        <v>107</v>
      </c>
      <c r="B66" s="160">
        <v>2007</v>
      </c>
      <c r="C66" s="160">
        <v>2007</v>
      </c>
      <c r="D66" s="160">
        <f>3969+28628</f>
        <v>32597</v>
      </c>
      <c r="E66" s="160">
        <f>2197+65000</f>
        <v>67197</v>
      </c>
      <c r="F66" s="160">
        <f>2197+65000</f>
        <v>67197</v>
      </c>
      <c r="G66" s="118">
        <f t="shared" si="32"/>
        <v>0</v>
      </c>
      <c r="H66" s="119">
        <f t="shared" si="33"/>
        <v>1</v>
      </c>
      <c r="I66" s="123"/>
      <c r="J66" s="177"/>
      <c r="K66" s="177"/>
      <c r="L66" s="177"/>
      <c r="M66" s="177"/>
      <c r="N66" s="177"/>
      <c r="O66" s="159"/>
      <c r="P66" s="159"/>
    </row>
    <row r="67" ht="18.6" customHeight="1" spans="1:16">
      <c r="A67" s="126" t="s">
        <v>108</v>
      </c>
      <c r="B67" s="160">
        <v>113097</v>
      </c>
      <c r="C67" s="160">
        <v>113097</v>
      </c>
      <c r="D67" s="160">
        <f>101003+12651</f>
        <v>113654</v>
      </c>
      <c r="E67" s="160">
        <f>36233+26283</f>
        <v>62516</v>
      </c>
      <c r="F67" s="160">
        <f>36233+26283</f>
        <v>62516</v>
      </c>
      <c r="G67" s="118">
        <f t="shared" si="32"/>
        <v>0</v>
      </c>
      <c r="H67" s="119">
        <f t="shared" si="33"/>
        <v>1</v>
      </c>
      <c r="I67" s="123"/>
      <c r="J67" s="177"/>
      <c r="K67" s="177"/>
      <c r="L67" s="177"/>
      <c r="M67" s="177"/>
      <c r="N67" s="177"/>
      <c r="O67" s="159"/>
      <c r="P67" s="159"/>
    </row>
    <row r="68" s="107" customFormat="1" ht="18.6" customHeight="1" spans="1:16">
      <c r="A68" s="156" t="s">
        <v>109</v>
      </c>
      <c r="B68" s="114">
        <f t="shared" ref="B68:F68" si="34">B7+B34+B39</f>
        <v>3088024</v>
      </c>
      <c r="C68" s="114">
        <f t="shared" si="34"/>
        <v>3212815</v>
      </c>
      <c r="D68" s="114">
        <f t="shared" si="34"/>
        <v>3501292</v>
      </c>
      <c r="E68" s="114">
        <f t="shared" si="34"/>
        <v>3037353</v>
      </c>
      <c r="F68" s="114">
        <f t="shared" si="34"/>
        <v>3083753</v>
      </c>
      <c r="G68" s="154">
        <f t="shared" si="32"/>
        <v>46400</v>
      </c>
      <c r="H68" s="115">
        <f t="shared" si="33"/>
        <v>1.01527645946981</v>
      </c>
      <c r="I68" s="156" t="s">
        <v>110</v>
      </c>
      <c r="J68" s="178">
        <v>3088024</v>
      </c>
      <c r="K68" s="183">
        <f t="shared" ref="K68:N68" si="35">K7+K32+K34+K39</f>
        <v>3212815</v>
      </c>
      <c r="L68" s="183">
        <f t="shared" si="35"/>
        <v>3501292</v>
      </c>
      <c r="M68" s="183">
        <f t="shared" si="35"/>
        <v>3037353</v>
      </c>
      <c r="N68" s="183">
        <f t="shared" si="35"/>
        <v>3083753</v>
      </c>
      <c r="O68" s="154">
        <f>N68-M68</f>
        <v>46400</v>
      </c>
      <c r="P68" s="115">
        <f>N68/M68</f>
        <v>1.01527645946981</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0694444444444" right="0.550694444444444" top="0.511805555555556" bottom="0.550694444444444" header="0.393055555555556" footer="0.393055555555556"/>
  <pageSetup paperSize="9" scale="63" firstPageNumber="8"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2"/>
  <sheetViews>
    <sheetView tabSelected="1" view="pageBreakPreview" zoomScale="85" zoomScaleNormal="100" zoomScaleSheetLayoutView="85" workbookViewId="0">
      <pane xSplit="1" ySplit="6" topLeftCell="C22" activePane="bottomRight" state="frozen"/>
      <selection/>
      <selection pane="topRight"/>
      <selection pane="bottomLeft"/>
      <selection pane="bottomRight" activeCell="A1" sqref="A1"/>
    </sheetView>
  </sheetViews>
  <sheetFormatPr defaultColWidth="8.87962962962963" defaultRowHeight="14.4"/>
  <cols>
    <col min="1" max="1" width="41.75" style="108" customWidth="1"/>
    <col min="2" max="2" width="10.25" style="108" customWidth="1"/>
    <col min="3" max="3" width="11.8796296296296" style="108" customWidth="1"/>
    <col min="4" max="6" width="10.25" style="108" customWidth="1"/>
    <col min="7" max="7" width="8.62962962962963" style="108" customWidth="1"/>
    <col min="8" max="8" width="7.62962962962963" style="108" customWidth="1"/>
    <col min="9" max="9" width="46.75" style="108" customWidth="1"/>
    <col min="10" max="10" width="10.25" style="108" customWidth="1"/>
    <col min="11" max="11" width="10.5" style="108" customWidth="1"/>
    <col min="12" max="14" width="10.25" style="108" customWidth="1"/>
    <col min="15" max="15" width="8.5" style="108" customWidth="1"/>
    <col min="16" max="16" width="7.62962962962963" style="108" customWidth="1"/>
    <col min="17" max="16384" width="8.87962962962963" style="108"/>
  </cols>
  <sheetData>
    <row r="1" ht="15.95" customHeight="1" spans="1:1">
      <c r="A1" s="107" t="s">
        <v>111</v>
      </c>
    </row>
    <row r="2" ht="30" customHeight="1" spans="1:16">
      <c r="A2" s="176" t="s">
        <v>112</v>
      </c>
      <c r="B2" s="176"/>
      <c r="C2" s="176"/>
      <c r="D2" s="176"/>
      <c r="E2" s="176"/>
      <c r="F2" s="176"/>
      <c r="G2" s="176"/>
      <c r="H2" s="176"/>
      <c r="I2" s="176"/>
      <c r="J2" s="176"/>
      <c r="K2" s="176"/>
      <c r="L2" s="176"/>
      <c r="M2" s="176"/>
      <c r="N2" s="176"/>
      <c r="O2" s="176"/>
      <c r="P2" s="176"/>
    </row>
    <row r="3" s="106" customFormat="1" ht="15.95" customHeight="1" spans="14:16">
      <c r="N3" s="108"/>
      <c r="O3" s="134" t="s">
        <v>2</v>
      </c>
      <c r="P3" s="108"/>
    </row>
    <row r="4" s="107" customFormat="1" ht="18" customHeight="1" spans="1:16">
      <c r="A4" s="110" t="s">
        <v>3</v>
      </c>
      <c r="B4" s="110"/>
      <c r="C4" s="110"/>
      <c r="D4" s="110"/>
      <c r="E4" s="110"/>
      <c r="F4" s="110"/>
      <c r="G4" s="110"/>
      <c r="H4" s="110"/>
      <c r="I4" s="110" t="s">
        <v>4</v>
      </c>
      <c r="J4" s="110"/>
      <c r="K4" s="110"/>
      <c r="L4" s="110"/>
      <c r="M4" s="110"/>
      <c r="N4" s="110"/>
      <c r="O4" s="110"/>
      <c r="P4" s="110"/>
    </row>
    <row r="5" s="107" customFormat="1" ht="38" customHeight="1" spans="1:16">
      <c r="A5" s="111" t="s">
        <v>5</v>
      </c>
      <c r="B5" s="112" t="s">
        <v>6</v>
      </c>
      <c r="C5" s="112" t="s">
        <v>7</v>
      </c>
      <c r="D5" s="112" t="s">
        <v>8</v>
      </c>
      <c r="E5" s="112" t="s">
        <v>9</v>
      </c>
      <c r="F5" s="112" t="s">
        <v>10</v>
      </c>
      <c r="G5" s="112" t="s">
        <v>11</v>
      </c>
      <c r="H5" s="112" t="s">
        <v>12</v>
      </c>
      <c r="I5" s="135" t="s">
        <v>13</v>
      </c>
      <c r="J5" s="112" t="s">
        <v>6</v>
      </c>
      <c r="K5" s="112" t="s">
        <v>7</v>
      </c>
      <c r="L5" s="112" t="s">
        <v>8</v>
      </c>
      <c r="M5" s="112" t="s">
        <v>9</v>
      </c>
      <c r="N5" s="112" t="s">
        <v>10</v>
      </c>
      <c r="O5" s="112" t="s">
        <v>11</v>
      </c>
      <c r="P5" s="112" t="s">
        <v>12</v>
      </c>
    </row>
    <row r="6" s="107" customFormat="1" ht="26.1" customHeight="1" spans="1:16">
      <c r="A6" s="111"/>
      <c r="B6" s="112"/>
      <c r="C6" s="112"/>
      <c r="D6" s="112"/>
      <c r="E6" s="112"/>
      <c r="F6" s="112"/>
      <c r="G6" s="112"/>
      <c r="H6" s="112"/>
      <c r="I6" s="135"/>
      <c r="J6" s="112"/>
      <c r="K6" s="112"/>
      <c r="L6" s="112"/>
      <c r="M6" s="112"/>
      <c r="N6" s="112"/>
      <c r="O6" s="112"/>
      <c r="P6" s="112"/>
    </row>
    <row r="7" s="107" customFormat="1" ht="18" customHeight="1" spans="1:16">
      <c r="A7" s="113" t="s">
        <v>113</v>
      </c>
      <c r="B7" s="114">
        <f t="shared" ref="B7:F7" si="0">SUM(B8:B21)</f>
        <v>1693460</v>
      </c>
      <c r="C7" s="114">
        <f t="shared" si="0"/>
        <v>1693460</v>
      </c>
      <c r="D7" s="114">
        <f t="shared" si="0"/>
        <v>1193238</v>
      </c>
      <c r="E7" s="114">
        <f t="shared" si="0"/>
        <v>1700000</v>
      </c>
      <c r="F7" s="114">
        <f t="shared" si="0"/>
        <v>1700000</v>
      </c>
      <c r="G7" s="114">
        <f>F7-E7</f>
        <v>0</v>
      </c>
      <c r="H7" s="115">
        <f>F7/E7</f>
        <v>1</v>
      </c>
      <c r="I7" s="113" t="s">
        <v>114</v>
      </c>
      <c r="J7" s="114">
        <f>J8+J11+J22+J28+J36+J41+J48+J55</f>
        <v>2256788</v>
      </c>
      <c r="K7" s="114">
        <f>K8+K11+K22+K28+K36+K41+K48+K55</f>
        <v>2896388</v>
      </c>
      <c r="L7" s="114">
        <f t="shared" ref="L7:N7" si="1">L8+L11+L22+L28+L36+L41+L48+L55+L32+L34</f>
        <v>2150418</v>
      </c>
      <c r="M7" s="114">
        <f t="shared" si="1"/>
        <v>2258241</v>
      </c>
      <c r="N7" s="114">
        <f t="shared" si="1"/>
        <v>2486941</v>
      </c>
      <c r="O7" s="114">
        <f t="shared" ref="O7:O10" si="2">N7-M7</f>
        <v>228700</v>
      </c>
      <c r="P7" s="115">
        <f t="shared" ref="P7:P10" si="3">N7/M7</f>
        <v>1.10127351332298</v>
      </c>
    </row>
    <row r="8" ht="18" customHeight="1" spans="1:16">
      <c r="A8" s="116" t="s">
        <v>115</v>
      </c>
      <c r="B8" s="117"/>
      <c r="C8" s="117"/>
      <c r="D8" s="117"/>
      <c r="E8" s="117"/>
      <c r="F8" s="117"/>
      <c r="G8" s="118"/>
      <c r="H8" s="119"/>
      <c r="I8" s="136" t="s">
        <v>116</v>
      </c>
      <c r="J8" s="122">
        <f t="shared" ref="J8:N8" si="4">J9+J10</f>
        <v>0</v>
      </c>
      <c r="K8" s="122">
        <f t="shared" si="4"/>
        <v>0</v>
      </c>
      <c r="L8" s="122">
        <f t="shared" si="4"/>
        <v>139</v>
      </c>
      <c r="M8" s="122">
        <f t="shared" si="4"/>
        <v>78</v>
      </c>
      <c r="N8" s="122">
        <f t="shared" si="4"/>
        <v>78</v>
      </c>
      <c r="O8" s="118">
        <f t="shared" si="2"/>
        <v>0</v>
      </c>
      <c r="P8" s="119">
        <f t="shared" si="3"/>
        <v>1</v>
      </c>
    </row>
    <row r="9" ht="18" customHeight="1" spans="1:16">
      <c r="A9" s="120" t="s">
        <v>117</v>
      </c>
      <c r="B9" s="117"/>
      <c r="C9" s="117"/>
      <c r="D9" s="117"/>
      <c r="E9" s="117"/>
      <c r="F9" s="117"/>
      <c r="G9" s="118"/>
      <c r="H9" s="121"/>
      <c r="I9" s="136" t="s">
        <v>118</v>
      </c>
      <c r="J9" s="122"/>
      <c r="K9" s="122"/>
      <c r="L9" s="122"/>
      <c r="M9" s="122"/>
      <c r="N9" s="122"/>
      <c r="O9" s="118"/>
      <c r="P9" s="119"/>
    </row>
    <row r="10" ht="18" customHeight="1" spans="1:16">
      <c r="A10" s="116" t="s">
        <v>119</v>
      </c>
      <c r="B10" s="117">
        <v>65000</v>
      </c>
      <c r="C10" s="117">
        <v>65000</v>
      </c>
      <c r="D10" s="117">
        <v>46622</v>
      </c>
      <c r="E10" s="117">
        <v>63254</v>
      </c>
      <c r="F10" s="117">
        <v>63254</v>
      </c>
      <c r="G10" s="118">
        <f>F10-E10</f>
        <v>0</v>
      </c>
      <c r="H10" s="119">
        <f>F10/E10</f>
        <v>1</v>
      </c>
      <c r="I10" s="137" t="s">
        <v>120</v>
      </c>
      <c r="J10" s="122"/>
      <c r="K10" s="122"/>
      <c r="L10" s="122">
        <v>139</v>
      </c>
      <c r="M10" s="122">
        <v>78</v>
      </c>
      <c r="N10" s="122">
        <v>78</v>
      </c>
      <c r="O10" s="118">
        <f t="shared" si="2"/>
        <v>0</v>
      </c>
      <c r="P10" s="119">
        <f t="shared" si="3"/>
        <v>1</v>
      </c>
    </row>
    <row r="11" ht="18" customHeight="1" spans="1:16">
      <c r="A11" s="116" t="s">
        <v>121</v>
      </c>
      <c r="B11" s="117">
        <v>977</v>
      </c>
      <c r="C11" s="117">
        <v>977</v>
      </c>
      <c r="D11" s="117">
        <v>910</v>
      </c>
      <c r="E11" s="117">
        <v>977</v>
      </c>
      <c r="F11" s="117">
        <v>977</v>
      </c>
      <c r="G11" s="118">
        <f>F11-E11</f>
        <v>0</v>
      </c>
      <c r="H11" s="119">
        <f>F11/E11</f>
        <v>1</v>
      </c>
      <c r="I11" s="136" t="s">
        <v>122</v>
      </c>
      <c r="J11" s="177">
        <f t="shared" ref="J11:N11" si="5">SUM(J12:J21)</f>
        <v>1703189</v>
      </c>
      <c r="K11" s="177">
        <f t="shared" si="5"/>
        <v>1723189</v>
      </c>
      <c r="L11" s="177">
        <f t="shared" si="5"/>
        <v>1115648</v>
      </c>
      <c r="M11" s="177">
        <f t="shared" si="5"/>
        <v>1541125</v>
      </c>
      <c r="N11" s="177">
        <f t="shared" si="5"/>
        <v>1541125</v>
      </c>
      <c r="O11" s="118">
        <f t="shared" ref="O11:O16" si="6">N11-M11</f>
        <v>0</v>
      </c>
      <c r="P11" s="119">
        <f t="shared" ref="P11:P16" si="7">N11/M11</f>
        <v>1</v>
      </c>
    </row>
    <row r="12" ht="18" customHeight="1" spans="1:16">
      <c r="A12" s="116" t="s">
        <v>123</v>
      </c>
      <c r="B12" s="117">
        <v>1559023</v>
      </c>
      <c r="C12" s="117">
        <v>1559023</v>
      </c>
      <c r="D12" s="117">
        <v>1073814</v>
      </c>
      <c r="E12" s="117">
        <f>1559023+6540+1746</f>
        <v>1567309</v>
      </c>
      <c r="F12" s="117">
        <f>1559023+6540+1746</f>
        <v>1567309</v>
      </c>
      <c r="G12" s="118">
        <f>F12-E12</f>
        <v>0</v>
      </c>
      <c r="H12" s="119">
        <f>F12/E12</f>
        <v>1</v>
      </c>
      <c r="I12" s="136" t="s">
        <v>124</v>
      </c>
      <c r="J12" s="140">
        <v>1548998</v>
      </c>
      <c r="K12" s="140">
        <v>1548998</v>
      </c>
      <c r="L12" s="140">
        <v>1019572</v>
      </c>
      <c r="M12" s="140">
        <f>1192841+127587-17587+53352-19-8</f>
        <v>1356166</v>
      </c>
      <c r="N12" s="140">
        <f>1192841+127587-17587+53352-19-8</f>
        <v>1356166</v>
      </c>
      <c r="O12" s="118">
        <f t="shared" si="6"/>
        <v>0</v>
      </c>
      <c r="P12" s="119">
        <f t="shared" si="7"/>
        <v>1</v>
      </c>
    </row>
    <row r="13" ht="18" customHeight="1" spans="1:16">
      <c r="A13" s="116" t="s">
        <v>125</v>
      </c>
      <c r="B13" s="117"/>
      <c r="C13" s="117"/>
      <c r="D13" s="117"/>
      <c r="E13" s="117"/>
      <c r="F13" s="117"/>
      <c r="G13" s="118"/>
      <c r="H13" s="121"/>
      <c r="I13" s="136" t="s">
        <v>126</v>
      </c>
      <c r="J13" s="140">
        <v>82295</v>
      </c>
      <c r="K13" s="140">
        <v>82295</v>
      </c>
      <c r="L13" s="140">
        <v>13735</v>
      </c>
      <c r="M13" s="140">
        <f>63254+891</f>
        <v>64145</v>
      </c>
      <c r="N13" s="140">
        <f>63254+891</f>
        <v>64145</v>
      </c>
      <c r="O13" s="118">
        <f t="shared" si="6"/>
        <v>0</v>
      </c>
      <c r="P13" s="119">
        <f t="shared" si="7"/>
        <v>1</v>
      </c>
    </row>
    <row r="14" ht="18" customHeight="1" spans="1:16">
      <c r="A14" s="116" t="s">
        <v>127</v>
      </c>
      <c r="B14" s="117">
        <v>1400</v>
      </c>
      <c r="C14" s="117">
        <v>1400</v>
      </c>
      <c r="D14" s="117">
        <v>3381</v>
      </c>
      <c r="E14" s="117">
        <v>1400</v>
      </c>
      <c r="F14" s="117">
        <v>1400</v>
      </c>
      <c r="G14" s="118">
        <f t="shared" ref="G14:G19" si="8">F14-E14</f>
        <v>0</v>
      </c>
      <c r="H14" s="119">
        <f t="shared" ref="H14:H19" si="9">F14/E14</f>
        <v>1</v>
      </c>
      <c r="I14" s="136" t="s">
        <v>128</v>
      </c>
      <c r="J14" s="140">
        <v>977</v>
      </c>
      <c r="K14" s="140">
        <v>977</v>
      </c>
      <c r="L14" s="140">
        <v>489</v>
      </c>
      <c r="M14" s="140">
        <v>977</v>
      </c>
      <c r="N14" s="140">
        <v>977</v>
      </c>
      <c r="O14" s="118">
        <f t="shared" si="6"/>
        <v>0</v>
      </c>
      <c r="P14" s="119">
        <f t="shared" si="7"/>
        <v>1</v>
      </c>
    </row>
    <row r="15" ht="18" customHeight="1" spans="1:16">
      <c r="A15" s="120" t="s">
        <v>129</v>
      </c>
      <c r="B15" s="117">
        <v>50000</v>
      </c>
      <c r="C15" s="117">
        <v>50000</v>
      </c>
      <c r="D15" s="117">
        <v>49806</v>
      </c>
      <c r="E15" s="117">
        <v>50000</v>
      </c>
      <c r="F15" s="117">
        <v>50000</v>
      </c>
      <c r="G15" s="118">
        <f t="shared" si="8"/>
        <v>0</v>
      </c>
      <c r="H15" s="119">
        <f t="shared" si="9"/>
        <v>1</v>
      </c>
      <c r="I15" s="136" t="s">
        <v>130</v>
      </c>
      <c r="J15" s="140">
        <v>53919</v>
      </c>
      <c r="K15" s="140">
        <v>53919</v>
      </c>
      <c r="L15" s="140">
        <v>46951</v>
      </c>
      <c r="M15" s="140">
        <f>50012+1622</f>
        <v>51634</v>
      </c>
      <c r="N15" s="140">
        <f>50012+1622</f>
        <v>51634</v>
      </c>
      <c r="O15" s="118">
        <f t="shared" si="6"/>
        <v>0</v>
      </c>
      <c r="P15" s="119">
        <f t="shared" si="7"/>
        <v>1</v>
      </c>
    </row>
    <row r="16" ht="18" customHeight="1" spans="1:16">
      <c r="A16" s="116" t="s">
        <v>131</v>
      </c>
      <c r="B16" s="117"/>
      <c r="C16" s="117"/>
      <c r="D16" s="117"/>
      <c r="E16" s="117"/>
      <c r="F16" s="117"/>
      <c r="G16" s="118"/>
      <c r="H16" s="121"/>
      <c r="I16" s="136" t="s">
        <v>132</v>
      </c>
      <c r="J16" s="140">
        <v>17000</v>
      </c>
      <c r="K16" s="140">
        <v>17000</v>
      </c>
      <c r="L16" s="140">
        <v>17000</v>
      </c>
      <c r="M16" s="140">
        <v>17000</v>
      </c>
      <c r="N16" s="140">
        <v>17000</v>
      </c>
      <c r="O16" s="118">
        <f t="shared" si="6"/>
        <v>0</v>
      </c>
      <c r="P16" s="119">
        <f t="shared" si="7"/>
        <v>1</v>
      </c>
    </row>
    <row r="17" ht="18" customHeight="1" spans="1:16">
      <c r="A17" s="116" t="s">
        <v>133</v>
      </c>
      <c r="B17" s="117"/>
      <c r="C17" s="117"/>
      <c r="D17" s="117"/>
      <c r="E17" s="117"/>
      <c r="F17" s="117"/>
      <c r="G17" s="118"/>
      <c r="H17" s="121"/>
      <c r="I17" s="136" t="s">
        <v>134</v>
      </c>
      <c r="J17" s="140"/>
      <c r="K17" s="140"/>
      <c r="L17" s="140">
        <v>0</v>
      </c>
      <c r="M17" s="140"/>
      <c r="N17" s="140"/>
      <c r="O17" s="121"/>
      <c r="P17" s="121"/>
    </row>
    <row r="18" ht="18" customHeight="1" spans="1:16">
      <c r="A18" s="120" t="s">
        <v>135</v>
      </c>
      <c r="B18" s="117">
        <v>17000</v>
      </c>
      <c r="C18" s="117">
        <v>17000</v>
      </c>
      <c r="D18" s="117">
        <v>18625</v>
      </c>
      <c r="E18" s="117">
        <v>17000</v>
      </c>
      <c r="F18" s="117">
        <v>17000</v>
      </c>
      <c r="G18" s="118">
        <f t="shared" si="8"/>
        <v>0</v>
      </c>
      <c r="H18" s="119">
        <f t="shared" si="9"/>
        <v>1</v>
      </c>
      <c r="I18" s="136" t="s">
        <v>136</v>
      </c>
      <c r="J18" s="140"/>
      <c r="K18" s="140">
        <f>24600-4600</f>
        <v>20000</v>
      </c>
      <c r="L18" s="140">
        <v>13944</v>
      </c>
      <c r="M18" s="140">
        <f>6281+19</f>
        <v>6300</v>
      </c>
      <c r="N18" s="140">
        <f>6281+19</f>
        <v>6300</v>
      </c>
      <c r="O18" s="118">
        <f t="shared" ref="O18:O22" si="10">N18-M18</f>
        <v>0</v>
      </c>
      <c r="P18" s="119">
        <f t="shared" ref="P18:P22" si="11">N18/M18</f>
        <v>1</v>
      </c>
    </row>
    <row r="19" ht="32" customHeight="1" spans="1:16">
      <c r="A19" s="120" t="s">
        <v>137</v>
      </c>
      <c r="B19" s="117">
        <v>60</v>
      </c>
      <c r="C19" s="117">
        <v>60</v>
      </c>
      <c r="D19" s="117">
        <v>80</v>
      </c>
      <c r="E19" s="117">
        <v>60</v>
      </c>
      <c r="F19" s="117">
        <v>60</v>
      </c>
      <c r="G19" s="118">
        <f t="shared" si="8"/>
        <v>0</v>
      </c>
      <c r="H19" s="119">
        <f t="shared" si="9"/>
        <v>1</v>
      </c>
      <c r="I19" s="136" t="s">
        <v>138</v>
      </c>
      <c r="J19" s="122"/>
      <c r="K19" s="122"/>
      <c r="L19" s="122"/>
      <c r="M19" s="122"/>
      <c r="N19" s="122"/>
      <c r="O19" s="121"/>
      <c r="P19" s="121"/>
    </row>
    <row r="20" ht="27" customHeight="1" spans="1:16">
      <c r="A20" s="120" t="s">
        <v>139</v>
      </c>
      <c r="B20" s="122"/>
      <c r="C20" s="122"/>
      <c r="D20" s="122"/>
      <c r="E20" s="122"/>
      <c r="F20" s="122"/>
      <c r="G20" s="118"/>
      <c r="H20" s="121"/>
      <c r="I20" s="139" t="s">
        <v>140</v>
      </c>
      <c r="J20" s="122"/>
      <c r="K20" s="122"/>
      <c r="L20" s="122"/>
      <c r="M20" s="122"/>
      <c r="N20" s="122"/>
      <c r="O20" s="121"/>
      <c r="P20" s="121"/>
    </row>
    <row r="21" ht="18" customHeight="1" spans="1:16">
      <c r="A21" s="120" t="s">
        <v>141</v>
      </c>
      <c r="B21" s="122"/>
      <c r="C21" s="122"/>
      <c r="D21" s="122"/>
      <c r="E21" s="122"/>
      <c r="F21" s="122"/>
      <c r="G21" s="118"/>
      <c r="H21" s="121"/>
      <c r="I21" s="139" t="s">
        <v>142</v>
      </c>
      <c r="J21" s="122"/>
      <c r="K21" s="122"/>
      <c r="L21" s="122">
        <v>3957</v>
      </c>
      <c r="M21" s="122">
        <f>44903</f>
        <v>44903</v>
      </c>
      <c r="N21" s="122">
        <f>44903</f>
        <v>44903</v>
      </c>
      <c r="O21" s="118">
        <f t="shared" si="10"/>
        <v>0</v>
      </c>
      <c r="P21" s="119">
        <f t="shared" si="11"/>
        <v>1</v>
      </c>
    </row>
    <row r="22" ht="18" customHeight="1" spans="1:16">
      <c r="A22" s="123"/>
      <c r="B22" s="123"/>
      <c r="C22" s="123"/>
      <c r="D22" s="123"/>
      <c r="E22" s="123"/>
      <c r="F22" s="123"/>
      <c r="G22" s="123"/>
      <c r="H22" s="123"/>
      <c r="I22" s="136" t="s">
        <v>143</v>
      </c>
      <c r="J22" s="122">
        <f t="shared" ref="J22:N22" si="12">SUM(J23:J27)</f>
        <v>220</v>
      </c>
      <c r="K22" s="122">
        <f t="shared" si="12"/>
        <v>220</v>
      </c>
      <c r="L22" s="122">
        <f t="shared" si="12"/>
        <v>207</v>
      </c>
      <c r="M22" s="122">
        <f t="shared" si="12"/>
        <v>729</v>
      </c>
      <c r="N22" s="122">
        <f t="shared" si="12"/>
        <v>729</v>
      </c>
      <c r="O22" s="118">
        <f t="shared" si="10"/>
        <v>0</v>
      </c>
      <c r="P22" s="119">
        <f t="shared" si="11"/>
        <v>1</v>
      </c>
    </row>
    <row r="23" ht="18" customHeight="1" spans="1:16">
      <c r="A23" s="123"/>
      <c r="B23" s="123"/>
      <c r="C23" s="123"/>
      <c r="D23" s="123"/>
      <c r="E23" s="123"/>
      <c r="F23" s="123"/>
      <c r="G23" s="123"/>
      <c r="H23" s="123"/>
      <c r="I23" s="136" t="s">
        <v>144</v>
      </c>
      <c r="J23" s="122"/>
      <c r="K23" s="122"/>
      <c r="L23" s="122"/>
      <c r="M23" s="122"/>
      <c r="N23" s="122"/>
      <c r="O23" s="121"/>
      <c r="P23" s="121"/>
    </row>
    <row r="24" ht="18" customHeight="1" spans="1:16">
      <c r="A24" s="123"/>
      <c r="B24" s="122"/>
      <c r="C24" s="122"/>
      <c r="D24" s="122"/>
      <c r="E24" s="122"/>
      <c r="F24" s="122"/>
      <c r="G24" s="118"/>
      <c r="H24" s="121"/>
      <c r="I24" s="136" t="s">
        <v>145</v>
      </c>
      <c r="J24" s="122"/>
      <c r="K24" s="122"/>
      <c r="L24" s="122"/>
      <c r="M24" s="122"/>
      <c r="N24" s="122"/>
      <c r="O24" s="121"/>
      <c r="P24" s="121"/>
    </row>
    <row r="25" ht="18" customHeight="1" spans="1:16">
      <c r="A25" s="123"/>
      <c r="B25" s="122"/>
      <c r="C25" s="122"/>
      <c r="D25" s="122"/>
      <c r="E25" s="122"/>
      <c r="F25" s="122"/>
      <c r="G25" s="118"/>
      <c r="H25" s="121"/>
      <c r="I25" s="136" t="s">
        <v>146</v>
      </c>
      <c r="J25" s="140">
        <v>220</v>
      </c>
      <c r="K25" s="140">
        <v>220</v>
      </c>
      <c r="L25" s="140">
        <v>207</v>
      </c>
      <c r="M25" s="140">
        <v>729</v>
      </c>
      <c r="N25" s="140">
        <v>729</v>
      </c>
      <c r="O25" s="118">
        <f>N25-M25</f>
        <v>0</v>
      </c>
      <c r="P25" s="119">
        <f>N25/M25</f>
        <v>1</v>
      </c>
    </row>
    <row r="26" ht="18" customHeight="1" spans="1:16">
      <c r="A26" s="123"/>
      <c r="B26" s="122"/>
      <c r="C26" s="122"/>
      <c r="D26" s="122"/>
      <c r="E26" s="122"/>
      <c r="F26" s="122"/>
      <c r="G26" s="118"/>
      <c r="H26" s="121"/>
      <c r="I26" s="136" t="s">
        <v>147</v>
      </c>
      <c r="J26" s="122"/>
      <c r="K26" s="122"/>
      <c r="L26" s="122"/>
      <c r="M26" s="122"/>
      <c r="N26" s="122"/>
      <c r="O26" s="121"/>
      <c r="P26" s="121"/>
    </row>
    <row r="27" ht="27" customHeight="1" spans="1:16">
      <c r="A27" s="123"/>
      <c r="B27" s="122"/>
      <c r="C27" s="122"/>
      <c r="D27" s="122"/>
      <c r="E27" s="122"/>
      <c r="F27" s="122"/>
      <c r="G27" s="118"/>
      <c r="H27" s="121"/>
      <c r="I27" s="139" t="s">
        <v>148</v>
      </c>
      <c r="J27" s="122"/>
      <c r="K27" s="122"/>
      <c r="L27" s="122"/>
      <c r="M27" s="122"/>
      <c r="N27" s="122"/>
      <c r="O27" s="121"/>
      <c r="P27" s="121"/>
    </row>
    <row r="28" ht="18" customHeight="1" spans="1:16">
      <c r="A28" s="123"/>
      <c r="B28" s="122"/>
      <c r="C28" s="122"/>
      <c r="D28" s="122"/>
      <c r="E28" s="122"/>
      <c r="F28" s="122"/>
      <c r="G28" s="118"/>
      <c r="H28" s="121"/>
      <c r="I28" s="136" t="s">
        <v>149</v>
      </c>
      <c r="J28" s="122"/>
      <c r="K28" s="122"/>
      <c r="L28" s="122"/>
      <c r="M28" s="122"/>
      <c r="N28" s="122"/>
      <c r="O28" s="121"/>
      <c r="P28" s="121"/>
    </row>
    <row r="29" ht="18" customHeight="1" spans="1:16">
      <c r="A29" s="123"/>
      <c r="B29" s="122"/>
      <c r="C29" s="122"/>
      <c r="D29" s="122"/>
      <c r="E29" s="122"/>
      <c r="F29" s="122"/>
      <c r="G29" s="118"/>
      <c r="H29" s="121"/>
      <c r="I29" s="139" t="s">
        <v>150</v>
      </c>
      <c r="J29" s="122"/>
      <c r="K29" s="122"/>
      <c r="L29" s="122"/>
      <c r="M29" s="122"/>
      <c r="N29" s="122"/>
      <c r="O29" s="121"/>
      <c r="P29" s="121"/>
    </row>
    <row r="30" ht="18" customHeight="1" spans="1:16">
      <c r="A30" s="123"/>
      <c r="B30" s="122"/>
      <c r="C30" s="122"/>
      <c r="D30" s="122"/>
      <c r="E30" s="122"/>
      <c r="F30" s="122"/>
      <c r="G30" s="118"/>
      <c r="H30" s="121"/>
      <c r="I30" s="136" t="s">
        <v>151</v>
      </c>
      <c r="J30" s="122"/>
      <c r="K30" s="122"/>
      <c r="L30" s="122"/>
      <c r="M30" s="122"/>
      <c r="N30" s="122"/>
      <c r="O30" s="121"/>
      <c r="P30" s="121"/>
    </row>
    <row r="31" ht="27" customHeight="1" spans="1:16">
      <c r="A31" s="123"/>
      <c r="B31" s="122"/>
      <c r="C31" s="122"/>
      <c r="D31" s="122"/>
      <c r="E31" s="122"/>
      <c r="F31" s="122"/>
      <c r="G31" s="118"/>
      <c r="H31" s="121"/>
      <c r="I31" s="139" t="s">
        <v>152</v>
      </c>
      <c r="J31" s="122"/>
      <c r="K31" s="122"/>
      <c r="L31" s="122"/>
      <c r="M31" s="122"/>
      <c r="N31" s="122"/>
      <c r="O31" s="121"/>
      <c r="P31" s="121"/>
    </row>
    <row r="32" ht="17.25" customHeight="1" spans="1:16">
      <c r="A32" s="123"/>
      <c r="B32" s="122"/>
      <c r="C32" s="122"/>
      <c r="D32" s="122"/>
      <c r="E32" s="122"/>
      <c r="F32" s="122"/>
      <c r="G32" s="118"/>
      <c r="H32" s="121"/>
      <c r="I32" s="139" t="s">
        <v>153</v>
      </c>
      <c r="J32" s="122"/>
      <c r="K32" s="122"/>
      <c r="L32" s="122">
        <f>L33</f>
        <v>21</v>
      </c>
      <c r="M32" s="122"/>
      <c r="N32" s="122"/>
      <c r="O32" s="121"/>
      <c r="P32" s="121"/>
    </row>
    <row r="33" ht="17.25" customHeight="1" spans="1:16">
      <c r="A33" s="123"/>
      <c r="B33" s="122"/>
      <c r="C33" s="122"/>
      <c r="D33" s="122"/>
      <c r="E33" s="122"/>
      <c r="F33" s="122"/>
      <c r="G33" s="118"/>
      <c r="H33" s="121"/>
      <c r="I33" s="139" t="s">
        <v>142</v>
      </c>
      <c r="J33" s="122"/>
      <c r="K33" s="122"/>
      <c r="L33" s="122">
        <v>21</v>
      </c>
      <c r="M33" s="122"/>
      <c r="N33" s="122"/>
      <c r="O33" s="121"/>
      <c r="P33" s="121"/>
    </row>
    <row r="34" ht="17.25" customHeight="1" spans="1:16">
      <c r="A34" s="123"/>
      <c r="B34" s="122"/>
      <c r="C34" s="122"/>
      <c r="D34" s="122"/>
      <c r="E34" s="122"/>
      <c r="F34" s="122"/>
      <c r="G34" s="118"/>
      <c r="H34" s="121"/>
      <c r="I34" s="139" t="s">
        <v>154</v>
      </c>
      <c r="J34" s="122"/>
      <c r="K34" s="122"/>
      <c r="L34" s="122">
        <f t="shared" ref="L34:N34" si="13">L35</f>
        <v>29</v>
      </c>
      <c r="M34" s="122">
        <f t="shared" si="13"/>
        <v>1276</v>
      </c>
      <c r="N34" s="122">
        <f t="shared" si="13"/>
        <v>1276</v>
      </c>
      <c r="O34" s="118">
        <f t="shared" ref="O34:O37" si="14">N34-M34</f>
        <v>0</v>
      </c>
      <c r="P34" s="119">
        <f t="shared" ref="P34:P37" si="15">N34/M34</f>
        <v>1</v>
      </c>
    </row>
    <row r="35" ht="17.25" customHeight="1" spans="1:16">
      <c r="A35" s="123"/>
      <c r="B35" s="122"/>
      <c r="C35" s="122"/>
      <c r="D35" s="122"/>
      <c r="E35" s="122"/>
      <c r="F35" s="122"/>
      <c r="G35" s="118"/>
      <c r="H35" s="121"/>
      <c r="I35" s="139" t="s">
        <v>142</v>
      </c>
      <c r="J35" s="122"/>
      <c r="K35" s="122"/>
      <c r="L35" s="122">
        <v>29</v>
      </c>
      <c r="M35" s="122">
        <f>465+811</f>
        <v>1276</v>
      </c>
      <c r="N35" s="122">
        <f>465+811</f>
        <v>1276</v>
      </c>
      <c r="O35" s="118">
        <f t="shared" si="14"/>
        <v>0</v>
      </c>
      <c r="P35" s="119">
        <f t="shared" si="15"/>
        <v>1</v>
      </c>
    </row>
    <row r="36" ht="17.25" customHeight="1" spans="1:16">
      <c r="A36" s="123"/>
      <c r="B36" s="122"/>
      <c r="C36" s="122"/>
      <c r="D36" s="122"/>
      <c r="E36" s="122"/>
      <c r="F36" s="122"/>
      <c r="G36" s="118"/>
      <c r="H36" s="121"/>
      <c r="I36" s="141" t="s">
        <v>155</v>
      </c>
      <c r="J36" s="122">
        <f>SUM(J37:J39)</f>
        <v>396334</v>
      </c>
      <c r="K36" s="177">
        <f>SUM(K37:K39)</f>
        <v>1015934</v>
      </c>
      <c r="L36" s="122">
        <f t="shared" ref="L36:N36" si="16">SUM(L37:L40)</f>
        <v>890085</v>
      </c>
      <c r="M36" s="122">
        <f t="shared" si="16"/>
        <v>538591</v>
      </c>
      <c r="N36" s="122">
        <f t="shared" si="16"/>
        <v>767291</v>
      </c>
      <c r="O36" s="133">
        <f t="shared" si="14"/>
        <v>228700</v>
      </c>
      <c r="P36" s="119">
        <f t="shared" si="15"/>
        <v>1.42462647909081</v>
      </c>
    </row>
    <row r="37" ht="27" customHeight="1" spans="1:16">
      <c r="A37" s="123"/>
      <c r="B37" s="122"/>
      <c r="C37" s="122"/>
      <c r="D37" s="122"/>
      <c r="E37" s="122"/>
      <c r="F37" s="122"/>
      <c r="G37" s="118"/>
      <c r="H37" s="121"/>
      <c r="I37" s="139" t="s">
        <v>156</v>
      </c>
      <c r="J37" s="140">
        <v>392927</v>
      </c>
      <c r="K37" s="140">
        <v>1012527</v>
      </c>
      <c r="L37" s="140">
        <v>874345</v>
      </c>
      <c r="M37" s="140">
        <f>73976+59500+400000</f>
        <v>533476</v>
      </c>
      <c r="N37" s="140">
        <f>73976+59500+400000+228700</f>
        <v>762176</v>
      </c>
      <c r="O37" s="133">
        <f t="shared" si="14"/>
        <v>228700</v>
      </c>
      <c r="P37" s="119">
        <f t="shared" si="15"/>
        <v>1.42869782333226</v>
      </c>
    </row>
    <row r="38" ht="17.45" customHeight="1" spans="1:16">
      <c r="A38" s="123"/>
      <c r="B38" s="122"/>
      <c r="C38" s="122"/>
      <c r="D38" s="122"/>
      <c r="E38" s="122"/>
      <c r="F38" s="122"/>
      <c r="G38" s="118"/>
      <c r="H38" s="121"/>
      <c r="I38" s="136" t="s">
        <v>157</v>
      </c>
      <c r="J38" s="140">
        <v>60</v>
      </c>
      <c r="K38" s="140">
        <v>60</v>
      </c>
      <c r="L38" s="140">
        <v>60</v>
      </c>
      <c r="M38" s="140">
        <v>60</v>
      </c>
      <c r="N38" s="140">
        <v>60</v>
      </c>
      <c r="O38" s="121"/>
      <c r="P38" s="121"/>
    </row>
    <row r="39" ht="17.45" customHeight="1" spans="1:16">
      <c r="A39" s="123"/>
      <c r="B39" s="122"/>
      <c r="C39" s="122"/>
      <c r="D39" s="122"/>
      <c r="E39" s="122"/>
      <c r="F39" s="122"/>
      <c r="G39" s="118"/>
      <c r="H39" s="121"/>
      <c r="I39" s="136" t="s">
        <v>158</v>
      </c>
      <c r="J39" s="140">
        <v>3347</v>
      </c>
      <c r="K39" s="140">
        <v>3347</v>
      </c>
      <c r="L39" s="140">
        <v>2306</v>
      </c>
      <c r="M39" s="138">
        <f>2285+764</f>
        <v>3049</v>
      </c>
      <c r="N39" s="138">
        <f>2285+764</f>
        <v>3049</v>
      </c>
      <c r="O39" s="118">
        <f t="shared" ref="O39:O46" si="17">N39-M39</f>
        <v>0</v>
      </c>
      <c r="P39" s="119">
        <f t="shared" ref="P39:P46" si="18">N39/M39</f>
        <v>1</v>
      </c>
    </row>
    <row r="40" ht="17.45" customHeight="1" spans="1:16">
      <c r="A40" s="123"/>
      <c r="B40" s="122"/>
      <c r="C40" s="122"/>
      <c r="D40" s="122"/>
      <c r="E40" s="122"/>
      <c r="F40" s="122"/>
      <c r="G40" s="118"/>
      <c r="H40" s="121"/>
      <c r="I40" s="136" t="s">
        <v>159</v>
      </c>
      <c r="J40" s="140"/>
      <c r="K40" s="140"/>
      <c r="L40" s="140">
        <v>13374</v>
      </c>
      <c r="M40" s="138">
        <f>1888+118</f>
        <v>2006</v>
      </c>
      <c r="N40" s="138">
        <f>1888+118</f>
        <v>2006</v>
      </c>
      <c r="O40" s="121"/>
      <c r="P40" s="121"/>
    </row>
    <row r="41" ht="17.45" customHeight="1" spans="1:16">
      <c r="A41" s="123"/>
      <c r="B41" s="122"/>
      <c r="C41" s="122"/>
      <c r="D41" s="122"/>
      <c r="E41" s="122"/>
      <c r="F41" s="122"/>
      <c r="G41" s="118"/>
      <c r="H41" s="121"/>
      <c r="I41" s="142" t="s">
        <v>160</v>
      </c>
      <c r="J41" s="122">
        <f t="shared" ref="J41:N41" si="19">SUM(J42:J47)</f>
        <v>156000</v>
      </c>
      <c r="K41" s="177">
        <f t="shared" si="19"/>
        <v>156000</v>
      </c>
      <c r="L41" s="122">
        <f t="shared" si="19"/>
        <v>142823</v>
      </c>
      <c r="M41" s="122">
        <f t="shared" si="19"/>
        <v>175000</v>
      </c>
      <c r="N41" s="122">
        <f t="shared" si="19"/>
        <v>175000</v>
      </c>
      <c r="O41" s="118">
        <f t="shared" si="17"/>
        <v>0</v>
      </c>
      <c r="P41" s="119">
        <f t="shared" si="18"/>
        <v>1</v>
      </c>
    </row>
    <row r="42" ht="27.95" customHeight="1" spans="1:16">
      <c r="A42" s="123"/>
      <c r="B42" s="122"/>
      <c r="C42" s="122"/>
      <c r="D42" s="122"/>
      <c r="E42" s="122"/>
      <c r="F42" s="122"/>
      <c r="G42" s="118"/>
      <c r="H42" s="121"/>
      <c r="I42" s="143" t="s">
        <v>161</v>
      </c>
      <c r="J42" s="140"/>
      <c r="K42" s="140"/>
      <c r="L42" s="140"/>
      <c r="M42" s="140"/>
      <c r="N42" s="140"/>
      <c r="O42" s="121"/>
      <c r="P42" s="121"/>
    </row>
    <row r="43" ht="18" customHeight="1" spans="1:16">
      <c r="A43" s="124"/>
      <c r="B43" s="122"/>
      <c r="C43" s="122"/>
      <c r="D43" s="122"/>
      <c r="E43" s="122"/>
      <c r="F43" s="122"/>
      <c r="G43" s="118"/>
      <c r="H43" s="121"/>
      <c r="I43" s="145" t="s">
        <v>162</v>
      </c>
      <c r="J43" s="140">
        <v>26680</v>
      </c>
      <c r="K43" s="140">
        <v>26680</v>
      </c>
      <c r="L43" s="140">
        <v>26678</v>
      </c>
      <c r="M43" s="140">
        <v>27423</v>
      </c>
      <c r="N43" s="140">
        <v>27423</v>
      </c>
      <c r="O43" s="118">
        <f t="shared" si="17"/>
        <v>0</v>
      </c>
      <c r="P43" s="119">
        <f t="shared" si="18"/>
        <v>1</v>
      </c>
    </row>
    <row r="44" ht="18" customHeight="1" spans="1:16">
      <c r="A44" s="124"/>
      <c r="B44" s="122"/>
      <c r="C44" s="122"/>
      <c r="D44" s="122"/>
      <c r="E44" s="122"/>
      <c r="F44" s="122"/>
      <c r="G44" s="118"/>
      <c r="H44" s="121"/>
      <c r="I44" s="141" t="s">
        <v>163</v>
      </c>
      <c r="J44" s="140">
        <v>8680</v>
      </c>
      <c r="K44" s="140">
        <v>8680</v>
      </c>
      <c r="L44" s="140">
        <v>6267</v>
      </c>
      <c r="M44" s="140">
        <v>105350</v>
      </c>
      <c r="N44" s="140">
        <v>105350</v>
      </c>
      <c r="O44" s="118">
        <f t="shared" si="17"/>
        <v>0</v>
      </c>
      <c r="P44" s="119">
        <f t="shared" si="18"/>
        <v>1</v>
      </c>
    </row>
    <row r="45" ht="18" customHeight="1" spans="1:16">
      <c r="A45" s="124"/>
      <c r="B45" s="122"/>
      <c r="C45" s="122"/>
      <c r="D45" s="122"/>
      <c r="E45" s="122"/>
      <c r="F45" s="122"/>
      <c r="G45" s="118"/>
      <c r="H45" s="121"/>
      <c r="I45" s="141" t="s">
        <v>164</v>
      </c>
      <c r="J45" s="140">
        <v>14035</v>
      </c>
      <c r="K45" s="140">
        <v>14035</v>
      </c>
      <c r="L45" s="140">
        <v>17164</v>
      </c>
      <c r="M45" s="140">
        <v>20037</v>
      </c>
      <c r="N45" s="140">
        <v>20037</v>
      </c>
      <c r="O45" s="118">
        <f t="shared" si="17"/>
        <v>0</v>
      </c>
      <c r="P45" s="119">
        <f t="shared" si="18"/>
        <v>1</v>
      </c>
    </row>
    <row r="46" ht="18" customHeight="1" spans="1:16">
      <c r="A46" s="124"/>
      <c r="B46" s="122"/>
      <c r="C46" s="122"/>
      <c r="D46" s="122"/>
      <c r="E46" s="122"/>
      <c r="F46" s="122"/>
      <c r="G46" s="118"/>
      <c r="H46" s="121"/>
      <c r="I46" s="143" t="s">
        <v>165</v>
      </c>
      <c r="J46" s="140">
        <v>106605</v>
      </c>
      <c r="K46" s="140">
        <v>106605</v>
      </c>
      <c r="L46" s="140">
        <v>92714</v>
      </c>
      <c r="M46" s="140">
        <v>22190</v>
      </c>
      <c r="N46" s="140">
        <v>22190</v>
      </c>
      <c r="O46" s="118">
        <f t="shared" si="17"/>
        <v>0</v>
      </c>
      <c r="P46" s="119">
        <f t="shared" si="18"/>
        <v>1</v>
      </c>
    </row>
    <row r="47" ht="18" customHeight="1" spans="1:16">
      <c r="A47" s="125"/>
      <c r="B47" s="122"/>
      <c r="C47" s="122"/>
      <c r="D47" s="122"/>
      <c r="E47" s="122"/>
      <c r="F47" s="122"/>
      <c r="G47" s="118"/>
      <c r="H47" s="121"/>
      <c r="I47" s="141" t="s">
        <v>166</v>
      </c>
      <c r="J47" s="140"/>
      <c r="K47" s="140"/>
      <c r="L47" s="140"/>
      <c r="M47" s="140"/>
      <c r="N47" s="140"/>
      <c r="O47" s="121"/>
      <c r="P47" s="121"/>
    </row>
    <row r="48" ht="18" customHeight="1" spans="1:16">
      <c r="A48" s="126"/>
      <c r="B48" s="122"/>
      <c r="C48" s="122"/>
      <c r="D48" s="122"/>
      <c r="E48" s="122"/>
      <c r="F48" s="122"/>
      <c r="G48" s="118"/>
      <c r="H48" s="121"/>
      <c r="I48" s="142" t="s">
        <v>167</v>
      </c>
      <c r="J48" s="122">
        <f t="shared" ref="J48:N48" si="20">SUM(J49:J54)</f>
        <v>1045</v>
      </c>
      <c r="K48" s="122">
        <f t="shared" si="20"/>
        <v>1045</v>
      </c>
      <c r="L48" s="122">
        <f t="shared" si="20"/>
        <v>1466</v>
      </c>
      <c r="M48" s="122">
        <f t="shared" si="20"/>
        <v>1442</v>
      </c>
      <c r="N48" s="122">
        <f t="shared" si="20"/>
        <v>1442</v>
      </c>
      <c r="O48" s="118">
        <f>N48-M48</f>
        <v>0</v>
      </c>
      <c r="P48" s="119">
        <f>N48/M48</f>
        <v>1</v>
      </c>
    </row>
    <row r="49" ht="27.95" customHeight="1" spans="1:16">
      <c r="A49" s="126"/>
      <c r="B49" s="122"/>
      <c r="C49" s="122"/>
      <c r="D49" s="122"/>
      <c r="E49" s="122"/>
      <c r="F49" s="122"/>
      <c r="G49" s="118"/>
      <c r="H49" s="121"/>
      <c r="I49" s="146" t="s">
        <v>168</v>
      </c>
      <c r="J49" s="122"/>
      <c r="K49" s="122"/>
      <c r="L49" s="122"/>
      <c r="M49" s="122"/>
      <c r="N49" s="122"/>
      <c r="O49" s="121"/>
      <c r="P49" s="121"/>
    </row>
    <row r="50" ht="17.45" customHeight="1" spans="1:16">
      <c r="A50" s="126"/>
      <c r="B50" s="122"/>
      <c r="C50" s="122"/>
      <c r="D50" s="122"/>
      <c r="E50" s="122"/>
      <c r="F50" s="122"/>
      <c r="G50" s="118"/>
      <c r="H50" s="121"/>
      <c r="I50" s="145" t="s">
        <v>169</v>
      </c>
      <c r="J50" s="122"/>
      <c r="K50" s="122"/>
      <c r="L50" s="122">
        <v>120</v>
      </c>
      <c r="M50" s="122"/>
      <c r="N50" s="122"/>
      <c r="O50" s="121"/>
      <c r="P50" s="121"/>
    </row>
    <row r="51" ht="17.45" customHeight="1" spans="1:16">
      <c r="A51" s="126"/>
      <c r="B51" s="122"/>
      <c r="C51" s="122"/>
      <c r="D51" s="122"/>
      <c r="E51" s="122"/>
      <c r="F51" s="122"/>
      <c r="G51" s="118"/>
      <c r="H51" s="121"/>
      <c r="I51" s="145" t="s">
        <v>170</v>
      </c>
      <c r="J51" s="122"/>
      <c r="K51" s="122"/>
      <c r="L51" s="122">
        <v>55</v>
      </c>
      <c r="M51" s="122"/>
      <c r="N51" s="122"/>
      <c r="O51" s="121"/>
      <c r="P51" s="121"/>
    </row>
    <row r="52" ht="17.45" customHeight="1" spans="1:16">
      <c r="A52" s="126"/>
      <c r="B52" s="122"/>
      <c r="C52" s="122"/>
      <c r="D52" s="122"/>
      <c r="E52" s="122"/>
      <c r="F52" s="122"/>
      <c r="G52" s="118"/>
      <c r="H52" s="121"/>
      <c r="I52" s="141" t="s">
        <v>171</v>
      </c>
      <c r="J52" s="122"/>
      <c r="K52" s="122"/>
      <c r="L52" s="122">
        <v>73</v>
      </c>
      <c r="M52" s="122"/>
      <c r="N52" s="122"/>
      <c r="O52" s="121"/>
      <c r="P52" s="121"/>
    </row>
    <row r="53" ht="27.95" customHeight="1" spans="1:16">
      <c r="A53" s="126"/>
      <c r="B53" s="122"/>
      <c r="C53" s="122"/>
      <c r="D53" s="122"/>
      <c r="E53" s="122"/>
      <c r="F53" s="122"/>
      <c r="G53" s="118"/>
      <c r="H53" s="121"/>
      <c r="I53" s="143" t="s">
        <v>172</v>
      </c>
      <c r="J53" s="140">
        <v>1045</v>
      </c>
      <c r="K53" s="140">
        <v>1045</v>
      </c>
      <c r="L53" s="140">
        <v>859</v>
      </c>
      <c r="M53" s="140">
        <v>1442</v>
      </c>
      <c r="N53" s="140">
        <v>1442</v>
      </c>
      <c r="O53" s="118">
        <f>N53-M53</f>
        <v>0</v>
      </c>
      <c r="P53" s="119">
        <f>N53/M53</f>
        <v>1</v>
      </c>
    </row>
    <row r="54" ht="18" customHeight="1" spans="1:16">
      <c r="A54" s="126"/>
      <c r="B54" s="122"/>
      <c r="C54" s="122"/>
      <c r="D54" s="122"/>
      <c r="E54" s="122"/>
      <c r="F54" s="122"/>
      <c r="G54" s="118"/>
      <c r="H54" s="121"/>
      <c r="I54" s="141" t="s">
        <v>173</v>
      </c>
      <c r="J54" s="122"/>
      <c r="K54" s="122"/>
      <c r="L54" s="122">
        <v>359</v>
      </c>
      <c r="M54" s="122"/>
      <c r="N54" s="122"/>
      <c r="O54" s="121"/>
      <c r="P54" s="121"/>
    </row>
    <row r="55" ht="18" hidden="1" customHeight="1" spans="1:16">
      <c r="A55" s="123"/>
      <c r="B55" s="122"/>
      <c r="C55" s="122"/>
      <c r="D55" s="122"/>
      <c r="E55" s="122"/>
      <c r="F55" s="122"/>
      <c r="G55" s="118"/>
      <c r="H55" s="121"/>
      <c r="I55" s="141" t="s">
        <v>174</v>
      </c>
      <c r="J55" s="122">
        <f t="shared" ref="J55:N55" si="21">SUM(J56:J57)</f>
        <v>0</v>
      </c>
      <c r="K55" s="122">
        <f t="shared" si="21"/>
        <v>0</v>
      </c>
      <c r="L55" s="122">
        <f t="shared" si="21"/>
        <v>0</v>
      </c>
      <c r="M55" s="122">
        <f t="shared" si="21"/>
        <v>0</v>
      </c>
      <c r="N55" s="122">
        <f t="shared" si="21"/>
        <v>0</v>
      </c>
      <c r="O55" s="121" t="e">
        <f t="shared" ref="O55:O57" si="22">(M55/J55-1)*100</f>
        <v>#DIV/0!</v>
      </c>
      <c r="P55" s="121" t="e">
        <f t="shared" ref="P55:P57" si="23">(M55/L55-1)*100</f>
        <v>#DIV/0!</v>
      </c>
    </row>
    <row r="56" ht="18" hidden="1" customHeight="1" spans="1:16">
      <c r="A56" s="123"/>
      <c r="B56" s="122"/>
      <c r="C56" s="122"/>
      <c r="D56" s="122"/>
      <c r="E56" s="122"/>
      <c r="F56" s="122"/>
      <c r="G56" s="118"/>
      <c r="H56" s="121"/>
      <c r="I56" s="141" t="s">
        <v>175</v>
      </c>
      <c r="J56" s="122"/>
      <c r="K56" s="122"/>
      <c r="L56" s="122"/>
      <c r="M56" s="122"/>
      <c r="N56" s="122"/>
      <c r="O56" s="121" t="e">
        <f t="shared" si="22"/>
        <v>#DIV/0!</v>
      </c>
      <c r="P56" s="121" t="e">
        <f t="shared" si="23"/>
        <v>#DIV/0!</v>
      </c>
    </row>
    <row r="57" ht="18" hidden="1" customHeight="1" spans="1:16">
      <c r="A57" s="123"/>
      <c r="B57" s="122"/>
      <c r="C57" s="122"/>
      <c r="D57" s="122"/>
      <c r="E57" s="122"/>
      <c r="F57" s="122"/>
      <c r="G57" s="118"/>
      <c r="H57" s="121"/>
      <c r="I57" s="141" t="s">
        <v>176</v>
      </c>
      <c r="J57" s="122"/>
      <c r="K57" s="122"/>
      <c r="L57" s="122"/>
      <c r="M57" s="122"/>
      <c r="N57" s="122"/>
      <c r="O57" s="121" t="e">
        <f t="shared" si="22"/>
        <v>#DIV/0!</v>
      </c>
      <c r="P57" s="121" t="e">
        <f t="shared" si="23"/>
        <v>#DIV/0!</v>
      </c>
    </row>
    <row r="58" ht="8.1" customHeight="1" spans="1:16">
      <c r="A58" s="123"/>
      <c r="B58" s="122"/>
      <c r="C58" s="122"/>
      <c r="D58" s="122"/>
      <c r="E58" s="122"/>
      <c r="F58" s="122"/>
      <c r="G58" s="118"/>
      <c r="H58" s="121"/>
      <c r="I58" s="123"/>
      <c r="J58" s="122"/>
      <c r="K58" s="122"/>
      <c r="L58" s="122"/>
      <c r="M58" s="122"/>
      <c r="N58" s="122"/>
      <c r="O58" s="121"/>
      <c r="P58" s="121"/>
    </row>
    <row r="59" s="107" customFormat="1" ht="18" customHeight="1" spans="1:16">
      <c r="A59" s="127" t="s">
        <v>64</v>
      </c>
      <c r="B59" s="114">
        <f t="shared" ref="B59:F59" si="24">SUM(B60:B65)</f>
        <v>625900</v>
      </c>
      <c r="C59" s="114">
        <f t="shared" si="24"/>
        <v>1688500</v>
      </c>
      <c r="D59" s="114">
        <f t="shared" si="24"/>
        <v>1688500</v>
      </c>
      <c r="E59" s="114">
        <f t="shared" si="24"/>
        <v>946122</v>
      </c>
      <c r="F59" s="114">
        <f t="shared" si="24"/>
        <v>1174822</v>
      </c>
      <c r="G59" s="114">
        <f t="shared" ref="G59:G65" si="25">F59-E59</f>
        <v>228700</v>
      </c>
      <c r="H59" s="115">
        <f>F59/E59</f>
        <v>1.24172358321654</v>
      </c>
      <c r="I59" s="127" t="s">
        <v>177</v>
      </c>
      <c r="J59" s="114">
        <f t="shared" ref="J59:N59" si="26">SUM(J60:J65)</f>
        <v>302542</v>
      </c>
      <c r="K59" s="114">
        <f t="shared" si="26"/>
        <v>725542</v>
      </c>
      <c r="L59" s="114">
        <f t="shared" si="26"/>
        <v>708654</v>
      </c>
      <c r="M59" s="114">
        <f t="shared" si="26"/>
        <v>598135</v>
      </c>
      <c r="N59" s="114">
        <f t="shared" si="26"/>
        <v>598135</v>
      </c>
      <c r="O59" s="147">
        <f>N59-M59</f>
        <v>0</v>
      </c>
      <c r="P59" s="115">
        <f>N59/M59</f>
        <v>1</v>
      </c>
    </row>
    <row r="60" ht="32" customHeight="1" spans="1:16">
      <c r="A60" s="128" t="s">
        <v>178</v>
      </c>
      <c r="B60" s="131"/>
      <c r="C60" s="131"/>
      <c r="D60" s="131"/>
      <c r="E60" s="131"/>
      <c r="F60" s="131"/>
      <c r="G60" s="118"/>
      <c r="H60" s="119"/>
      <c r="I60" s="128" t="s">
        <v>179</v>
      </c>
      <c r="J60" s="122"/>
      <c r="K60" s="122"/>
      <c r="L60" s="122"/>
      <c r="M60" s="122"/>
      <c r="N60" s="122"/>
      <c r="O60" s="121"/>
      <c r="P60" s="121"/>
    </row>
    <row r="61" ht="18" customHeight="1" spans="1:16">
      <c r="A61" s="128" t="s">
        <v>180</v>
      </c>
      <c r="B61" s="131"/>
      <c r="C61" s="131"/>
      <c r="D61" s="131"/>
      <c r="E61" s="131"/>
      <c r="F61" s="131"/>
      <c r="G61" s="118"/>
      <c r="H61" s="121"/>
      <c r="I61" s="148" t="s">
        <v>181</v>
      </c>
      <c r="J61" s="140">
        <v>138542</v>
      </c>
      <c r="K61" s="140">
        <f>138542</f>
        <v>138542</v>
      </c>
      <c r="L61" s="140">
        <f>138542</f>
        <v>138542</v>
      </c>
      <c r="M61" s="140">
        <v>56047</v>
      </c>
      <c r="N61" s="140">
        <v>56047</v>
      </c>
      <c r="O61" s="118">
        <f>N61-M61</f>
        <v>0</v>
      </c>
      <c r="P61" s="119">
        <f>N61/M61</f>
        <v>1</v>
      </c>
    </row>
    <row r="62" ht="18" customHeight="1" spans="1:16">
      <c r="A62" s="130" t="s">
        <v>182</v>
      </c>
      <c r="B62" s="131"/>
      <c r="C62" s="131"/>
      <c r="D62" s="131"/>
      <c r="E62" s="131"/>
      <c r="F62" s="131"/>
      <c r="G62" s="118"/>
      <c r="H62" s="119"/>
      <c r="I62" s="148" t="s">
        <v>183</v>
      </c>
      <c r="J62" s="140">
        <v>70000</v>
      </c>
      <c r="K62" s="140">
        <v>70000</v>
      </c>
      <c r="L62" s="140">
        <v>70000</v>
      </c>
      <c r="M62" s="140"/>
      <c r="N62" s="140"/>
      <c r="O62" s="118"/>
      <c r="P62" s="119"/>
    </row>
    <row r="63" ht="18" customHeight="1" spans="1:16">
      <c r="A63" s="130" t="s">
        <v>184</v>
      </c>
      <c r="B63" s="131"/>
      <c r="C63" s="131">
        <v>20000</v>
      </c>
      <c r="D63" s="131">
        <v>20000</v>
      </c>
      <c r="E63" s="131"/>
      <c r="F63" s="131"/>
      <c r="G63" s="118"/>
      <c r="H63" s="119"/>
      <c r="I63" s="148" t="s">
        <v>185</v>
      </c>
      <c r="J63" s="140">
        <v>70000</v>
      </c>
      <c r="K63" s="140">
        <v>70000</v>
      </c>
      <c r="L63" s="140">
        <v>70000</v>
      </c>
      <c r="M63" s="140">
        <v>255700</v>
      </c>
      <c r="N63" s="140">
        <v>255700</v>
      </c>
      <c r="O63" s="118">
        <f>N63-M63</f>
        <v>0</v>
      </c>
      <c r="P63" s="119">
        <f>N63/M63</f>
        <v>1</v>
      </c>
    </row>
    <row r="64" ht="27.95" customHeight="1" spans="1:16">
      <c r="A64" s="132" t="s">
        <v>186</v>
      </c>
      <c r="B64" s="131">
        <v>376900</v>
      </c>
      <c r="C64" s="131">
        <v>996500</v>
      </c>
      <c r="D64" s="131">
        <v>996500</v>
      </c>
      <c r="E64" s="131">
        <v>400000</v>
      </c>
      <c r="F64" s="131">
        <f>400000+228700</f>
        <v>628700</v>
      </c>
      <c r="G64" s="133">
        <f t="shared" si="25"/>
        <v>228700</v>
      </c>
      <c r="H64" s="119">
        <f t="shared" ref="H64:H69" si="27">F64/E64</f>
        <v>1.57175</v>
      </c>
      <c r="I64" s="128" t="s">
        <v>187</v>
      </c>
      <c r="J64" s="140">
        <v>24000</v>
      </c>
      <c r="K64" s="140">
        <v>24000</v>
      </c>
      <c r="L64" s="140">
        <v>24000</v>
      </c>
      <c r="M64" s="140">
        <v>39500</v>
      </c>
      <c r="N64" s="140">
        <v>39500</v>
      </c>
      <c r="O64" s="118">
        <f>N64-M64</f>
        <v>0</v>
      </c>
      <c r="P64" s="119">
        <f>N64/M64</f>
        <v>1</v>
      </c>
    </row>
    <row r="65" ht="18" customHeight="1" spans="1:16">
      <c r="A65" s="123" t="s">
        <v>188</v>
      </c>
      <c r="B65" s="131">
        <v>249000</v>
      </c>
      <c r="C65" s="131">
        <f>284000+388000</f>
        <v>672000</v>
      </c>
      <c r="D65" s="131">
        <f>284000+388000</f>
        <v>672000</v>
      </c>
      <c r="E65" s="131">
        <f>316122+230000</f>
        <v>546122</v>
      </c>
      <c r="F65" s="131">
        <f>316122+230000</f>
        <v>546122</v>
      </c>
      <c r="G65" s="118">
        <f t="shared" si="25"/>
        <v>0</v>
      </c>
      <c r="H65" s="119">
        <f t="shared" si="27"/>
        <v>1</v>
      </c>
      <c r="I65" s="123" t="s">
        <v>189</v>
      </c>
      <c r="J65" s="122"/>
      <c r="K65" s="122">
        <v>423000</v>
      </c>
      <c r="L65" s="122">
        <f>423000-9989-6000-899</f>
        <v>406112</v>
      </c>
      <c r="M65" s="140">
        <f>230000+9989+6000+899</f>
        <v>246888</v>
      </c>
      <c r="N65" s="140">
        <f>230000+9989+6000+899</f>
        <v>246888</v>
      </c>
      <c r="O65" s="118">
        <f>N65-M65</f>
        <v>0</v>
      </c>
      <c r="P65" s="119">
        <f>N65/M65</f>
        <v>1</v>
      </c>
    </row>
    <row r="66" ht="8.1" customHeight="1" spans="1:16">
      <c r="A66" s="123"/>
      <c r="B66" s="122"/>
      <c r="C66" s="122"/>
      <c r="D66" s="122"/>
      <c r="E66" s="122"/>
      <c r="F66" s="122"/>
      <c r="G66" s="118"/>
      <c r="H66" s="121"/>
      <c r="I66" s="123"/>
      <c r="J66" s="122"/>
      <c r="K66" s="122"/>
      <c r="L66" s="122"/>
      <c r="M66" s="122"/>
      <c r="N66" s="122"/>
      <c r="O66" s="121"/>
      <c r="P66" s="121"/>
    </row>
    <row r="67" s="107" customFormat="1" ht="18" customHeight="1" spans="1:16">
      <c r="A67" s="113" t="s">
        <v>72</v>
      </c>
      <c r="B67" s="114">
        <f t="shared" ref="B67:F67" si="28">SUM(B68:B70)</f>
        <v>246709</v>
      </c>
      <c r="C67" s="114">
        <f t="shared" si="28"/>
        <v>246709</v>
      </c>
      <c r="D67" s="114">
        <f t="shared" si="28"/>
        <v>313045</v>
      </c>
      <c r="E67" s="114">
        <f t="shared" si="28"/>
        <v>310254</v>
      </c>
      <c r="F67" s="114">
        <f t="shared" si="28"/>
        <v>310254</v>
      </c>
      <c r="G67" s="114">
        <f t="shared" ref="G67:G72" si="29">F67-E67</f>
        <v>0</v>
      </c>
      <c r="H67" s="115">
        <f>F67/E67</f>
        <v>1</v>
      </c>
      <c r="I67" s="113" t="s">
        <v>190</v>
      </c>
      <c r="J67" s="114">
        <f t="shared" ref="J67:N67" si="30">SUM(J68:J70)</f>
        <v>6739</v>
      </c>
      <c r="K67" s="114">
        <f t="shared" si="30"/>
        <v>6739</v>
      </c>
      <c r="L67" s="114">
        <f t="shared" si="30"/>
        <v>335711</v>
      </c>
      <c r="M67" s="114">
        <f t="shared" si="30"/>
        <v>100000</v>
      </c>
      <c r="N67" s="114">
        <f t="shared" si="30"/>
        <v>100000</v>
      </c>
      <c r="O67" s="147">
        <f t="shared" ref="O67:O70" si="31">N67-M67</f>
        <v>0</v>
      </c>
      <c r="P67" s="115">
        <f t="shared" ref="P67:P70" si="32">N67/M67</f>
        <v>1</v>
      </c>
    </row>
    <row r="68" ht="18" customHeight="1" spans="1:16">
      <c r="A68" s="149" t="s">
        <v>191</v>
      </c>
      <c r="B68" s="151">
        <v>2266</v>
      </c>
      <c r="C68" s="151">
        <v>2266</v>
      </c>
      <c r="D68" s="151">
        <v>68602</v>
      </c>
      <c r="E68" s="152">
        <v>3171</v>
      </c>
      <c r="F68" s="152">
        <v>3171</v>
      </c>
      <c r="G68" s="118">
        <f t="shared" si="29"/>
        <v>0</v>
      </c>
      <c r="H68" s="119">
        <f t="shared" si="27"/>
        <v>1</v>
      </c>
      <c r="I68" s="179" t="s">
        <v>192</v>
      </c>
      <c r="J68" s="122"/>
      <c r="K68" s="122"/>
      <c r="L68" s="122"/>
      <c r="M68" s="122"/>
      <c r="N68" s="122"/>
      <c r="O68" s="121"/>
      <c r="P68" s="121"/>
    </row>
    <row r="69" ht="18" customHeight="1" spans="1:16">
      <c r="A69" s="149" t="s">
        <v>106</v>
      </c>
      <c r="B69" s="151">
        <v>244443</v>
      </c>
      <c r="C69" s="151">
        <v>244443</v>
      </c>
      <c r="D69" s="151">
        <v>244443</v>
      </c>
      <c r="E69" s="151">
        <f>L70</f>
        <v>307083</v>
      </c>
      <c r="F69" s="151">
        <v>307083</v>
      </c>
      <c r="G69" s="118">
        <f t="shared" si="29"/>
        <v>0</v>
      </c>
      <c r="H69" s="119">
        <f t="shared" si="27"/>
        <v>1</v>
      </c>
      <c r="I69" s="179" t="s">
        <v>193</v>
      </c>
      <c r="J69" s="122"/>
      <c r="K69" s="122"/>
      <c r="L69" s="122">
        <v>28628</v>
      </c>
      <c r="M69" s="122">
        <v>65000</v>
      </c>
      <c r="N69" s="122">
        <v>65000</v>
      </c>
      <c r="O69" s="118">
        <f t="shared" si="31"/>
        <v>0</v>
      </c>
      <c r="P69" s="119">
        <f t="shared" si="32"/>
        <v>1</v>
      </c>
    </row>
    <row r="70" ht="18" customHeight="1" spans="1:16">
      <c r="A70" s="149" t="s">
        <v>107</v>
      </c>
      <c r="B70" s="122"/>
      <c r="C70" s="122"/>
      <c r="D70" s="122"/>
      <c r="E70" s="122"/>
      <c r="F70" s="122"/>
      <c r="G70" s="118"/>
      <c r="H70" s="121"/>
      <c r="I70" s="180" t="s">
        <v>194</v>
      </c>
      <c r="J70" s="122">
        <v>6739</v>
      </c>
      <c r="K70" s="122">
        <v>6739</v>
      </c>
      <c r="L70" s="122">
        <v>307083</v>
      </c>
      <c r="M70" s="122">
        <v>35000</v>
      </c>
      <c r="N70" s="122">
        <v>35000</v>
      </c>
      <c r="O70" s="118">
        <f t="shared" si="31"/>
        <v>0</v>
      </c>
      <c r="P70" s="119">
        <f t="shared" si="32"/>
        <v>1</v>
      </c>
    </row>
    <row r="71" ht="8.1" customHeight="1" spans="1:16">
      <c r="A71" s="113"/>
      <c r="B71" s="122"/>
      <c r="C71" s="122"/>
      <c r="D71" s="122"/>
      <c r="E71" s="122"/>
      <c r="F71" s="122"/>
      <c r="G71" s="118"/>
      <c r="H71" s="121"/>
      <c r="I71" s="123"/>
      <c r="J71" s="122"/>
      <c r="K71" s="122"/>
      <c r="L71" s="122"/>
      <c r="M71" s="122"/>
      <c r="N71" s="122"/>
      <c r="O71" s="121"/>
      <c r="P71" s="121"/>
    </row>
    <row r="72" s="107" customFormat="1" ht="18" customHeight="1" spans="1:16">
      <c r="A72" s="113" t="s">
        <v>109</v>
      </c>
      <c r="B72" s="178">
        <f t="shared" ref="B72:F72" si="33">B7+B59+B67</f>
        <v>2566069</v>
      </c>
      <c r="C72" s="114">
        <f t="shared" si="33"/>
        <v>3628669</v>
      </c>
      <c r="D72" s="114">
        <f t="shared" si="33"/>
        <v>3194783</v>
      </c>
      <c r="E72" s="114">
        <f t="shared" si="33"/>
        <v>2956376</v>
      </c>
      <c r="F72" s="114">
        <f t="shared" si="33"/>
        <v>3185076</v>
      </c>
      <c r="G72" s="114">
        <f t="shared" si="29"/>
        <v>228700</v>
      </c>
      <c r="H72" s="115">
        <f>F72/E72</f>
        <v>1.07735822507015</v>
      </c>
      <c r="I72" s="156" t="s">
        <v>110</v>
      </c>
      <c r="J72" s="178">
        <f t="shared" ref="J72:N72" si="34">J7+J59+J67</f>
        <v>2566069</v>
      </c>
      <c r="K72" s="114">
        <f t="shared" si="34"/>
        <v>3628669</v>
      </c>
      <c r="L72" s="114">
        <f t="shared" si="34"/>
        <v>3194783</v>
      </c>
      <c r="M72" s="114">
        <f t="shared" si="34"/>
        <v>2956376</v>
      </c>
      <c r="N72" s="114">
        <f t="shared" si="34"/>
        <v>3185076</v>
      </c>
      <c r="O72" s="114">
        <f>N72-M72</f>
        <v>228700</v>
      </c>
      <c r="P72" s="115">
        <f>N72/M72</f>
        <v>1.07735822507015</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60:A61 I60:I64">
    <cfRule type="expression" dxfId="0" priority="1" stopIfTrue="1">
      <formula>"len($A:$A)=3"</formula>
    </cfRule>
  </conditionalFormatting>
  <printOptions horizontalCentered="1"/>
  <pageMargins left="0.550694444444444" right="0.550694444444444" top="0.511805555555556" bottom="0.550694444444444" header="0.393055555555556" footer="0.393055555555556"/>
  <pageSetup paperSize="9" scale="61" firstPageNumber="10" fitToHeight="0"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1"/>
  <sheetViews>
    <sheetView tabSelected="1" view="pageBreakPreview" zoomScale="70" zoomScaleNormal="100" zoomScaleSheetLayoutView="70" workbookViewId="0">
      <pane xSplit="1" ySplit="6" topLeftCell="C7" activePane="bottomRight" state="frozen"/>
      <selection/>
      <selection pane="topRight"/>
      <selection pane="bottomLeft"/>
      <selection pane="bottomRight" activeCell="A1" sqref="A1"/>
    </sheetView>
  </sheetViews>
  <sheetFormatPr defaultColWidth="8.87962962962963" defaultRowHeight="14.4"/>
  <cols>
    <col min="1" max="1" width="42.8796296296296" style="108" customWidth="1"/>
    <col min="2" max="6" width="10.25" style="108" customWidth="1"/>
    <col min="7" max="8" width="8.37962962962963" style="108" customWidth="1"/>
    <col min="9" max="9" width="45.1296296296296" style="108" customWidth="1"/>
    <col min="10" max="14" width="10.25" style="108" customWidth="1"/>
    <col min="15" max="16" width="8.37962962962963" style="108" customWidth="1"/>
    <col min="17" max="17" width="10.3796296296296" style="108"/>
    <col min="18" max="16384" width="8.87962962962963" style="108"/>
  </cols>
  <sheetData>
    <row r="1" ht="15.95" customHeight="1" spans="1:1">
      <c r="A1" s="107" t="s">
        <v>195</v>
      </c>
    </row>
    <row r="2" ht="32.1" customHeight="1" spans="1:16">
      <c r="A2" s="109" t="s">
        <v>196</v>
      </c>
      <c r="B2" s="109"/>
      <c r="C2" s="109"/>
      <c r="D2" s="109"/>
      <c r="E2" s="109"/>
      <c r="F2" s="109"/>
      <c r="G2" s="109"/>
      <c r="H2" s="109"/>
      <c r="I2" s="109"/>
      <c r="J2" s="109"/>
      <c r="K2" s="109"/>
      <c r="L2" s="109"/>
      <c r="M2" s="109"/>
      <c r="N2" s="109"/>
      <c r="O2" s="109"/>
      <c r="P2" s="109"/>
    </row>
    <row r="3" ht="15.95" customHeight="1" spans="4:16">
      <c r="D3" s="106"/>
      <c r="I3" s="168"/>
      <c r="O3" s="168" t="s">
        <v>2</v>
      </c>
      <c r="P3" s="168"/>
    </row>
    <row r="4" s="107" customFormat="1" ht="18" customHeight="1" spans="1:16">
      <c r="A4" s="110" t="s">
        <v>3</v>
      </c>
      <c r="B4" s="110"/>
      <c r="C4" s="110"/>
      <c r="D4" s="110"/>
      <c r="E4" s="110"/>
      <c r="F4" s="110"/>
      <c r="G4" s="110"/>
      <c r="H4" s="110"/>
      <c r="I4" s="110" t="s">
        <v>4</v>
      </c>
      <c r="J4" s="110"/>
      <c r="K4" s="110"/>
      <c r="L4" s="110"/>
      <c r="M4" s="110"/>
      <c r="N4" s="110"/>
      <c r="O4" s="110"/>
      <c r="P4" s="110"/>
    </row>
    <row r="5" s="107" customFormat="1" ht="26.85" customHeight="1" spans="1:16">
      <c r="A5" s="111" t="s">
        <v>5</v>
      </c>
      <c r="B5" s="112" t="s">
        <v>6</v>
      </c>
      <c r="C5" s="112" t="s">
        <v>7</v>
      </c>
      <c r="D5" s="112" t="s">
        <v>8</v>
      </c>
      <c r="E5" s="112" t="s">
        <v>9</v>
      </c>
      <c r="F5" s="112" t="s">
        <v>10</v>
      </c>
      <c r="G5" s="112" t="s">
        <v>11</v>
      </c>
      <c r="H5" s="112" t="s">
        <v>12</v>
      </c>
      <c r="I5" s="135" t="s">
        <v>13</v>
      </c>
      <c r="J5" s="112" t="s">
        <v>6</v>
      </c>
      <c r="K5" s="112" t="s">
        <v>7</v>
      </c>
      <c r="L5" s="112" t="s">
        <v>8</v>
      </c>
      <c r="M5" s="112" t="s">
        <v>9</v>
      </c>
      <c r="N5" s="112" t="s">
        <v>10</v>
      </c>
      <c r="O5" s="112" t="s">
        <v>11</v>
      </c>
      <c r="P5" s="112" t="s">
        <v>12</v>
      </c>
    </row>
    <row r="6" s="107" customFormat="1" ht="41" customHeight="1" spans="1:16">
      <c r="A6" s="111"/>
      <c r="B6" s="112"/>
      <c r="C6" s="112"/>
      <c r="D6" s="112"/>
      <c r="E6" s="112"/>
      <c r="F6" s="112"/>
      <c r="G6" s="112"/>
      <c r="H6" s="112"/>
      <c r="I6" s="135"/>
      <c r="J6" s="112"/>
      <c r="K6" s="112"/>
      <c r="L6" s="112"/>
      <c r="M6" s="112"/>
      <c r="N6" s="112"/>
      <c r="O6" s="112"/>
      <c r="P6" s="112"/>
    </row>
    <row r="7" s="107" customFormat="1" ht="18" customHeight="1" spans="1:16">
      <c r="A7" s="156" t="s">
        <v>14</v>
      </c>
      <c r="B7" s="114">
        <f t="shared" ref="B7:F7" si="0">B8+B23</f>
        <v>1014596</v>
      </c>
      <c r="C7" s="114">
        <f t="shared" si="0"/>
        <v>1014596</v>
      </c>
      <c r="D7" s="114">
        <f t="shared" si="0"/>
        <v>1003471</v>
      </c>
      <c r="E7" s="114">
        <f t="shared" si="0"/>
        <v>1040509</v>
      </c>
      <c r="F7" s="114">
        <f t="shared" si="0"/>
        <v>1040509</v>
      </c>
      <c r="G7" s="114">
        <f t="shared" ref="G7:G21" si="1">F7-E7</f>
        <v>0</v>
      </c>
      <c r="H7" s="115">
        <f t="shared" ref="H7:H21" si="2">F7/E7</f>
        <v>1</v>
      </c>
      <c r="I7" s="156" t="s">
        <v>15</v>
      </c>
      <c r="J7" s="114">
        <f t="shared" ref="J7:N7" si="3">SUM(J8:J30)</f>
        <v>1907163</v>
      </c>
      <c r="K7" s="114">
        <f t="shared" si="3"/>
        <v>1967080</v>
      </c>
      <c r="L7" s="114">
        <f t="shared" si="3"/>
        <v>1839324</v>
      </c>
      <c r="M7" s="114">
        <f t="shared" si="3"/>
        <v>1793786</v>
      </c>
      <c r="N7" s="114">
        <f t="shared" si="3"/>
        <v>1796286</v>
      </c>
      <c r="O7" s="114">
        <f t="shared" ref="O7:O30" si="4">N7-M7</f>
        <v>2500</v>
      </c>
      <c r="P7" s="115">
        <f t="shared" ref="P7:P30" si="5">N7/M7</f>
        <v>1.00139370025187</v>
      </c>
    </row>
    <row r="8" ht="18" customHeight="1" spans="1:16">
      <c r="A8" s="157" t="s">
        <v>16</v>
      </c>
      <c r="B8" s="122">
        <f t="shared" ref="B8:F8" si="6">SUM(B9:B22)</f>
        <v>638644</v>
      </c>
      <c r="C8" s="122">
        <f t="shared" si="6"/>
        <v>638644</v>
      </c>
      <c r="D8" s="122">
        <f t="shared" si="6"/>
        <v>545234</v>
      </c>
      <c r="E8" s="122">
        <f t="shared" si="6"/>
        <v>635975</v>
      </c>
      <c r="F8" s="122">
        <f t="shared" si="6"/>
        <v>635975</v>
      </c>
      <c r="G8" s="118">
        <f t="shared" si="1"/>
        <v>0</v>
      </c>
      <c r="H8" s="119">
        <f t="shared" si="2"/>
        <v>1</v>
      </c>
      <c r="I8" s="158" t="s">
        <v>17</v>
      </c>
      <c r="J8" s="129">
        <v>180542</v>
      </c>
      <c r="K8" s="129">
        <v>180542</v>
      </c>
      <c r="L8" s="129">
        <v>172487</v>
      </c>
      <c r="M8" s="129">
        <v>168020</v>
      </c>
      <c r="N8" s="129">
        <v>168020</v>
      </c>
      <c r="O8" s="118">
        <f t="shared" si="4"/>
        <v>0</v>
      </c>
      <c r="P8" s="119">
        <f t="shared" si="5"/>
        <v>1</v>
      </c>
    </row>
    <row r="9" ht="18" customHeight="1" spans="1:16">
      <c r="A9" s="158" t="s">
        <v>18</v>
      </c>
      <c r="B9" s="129">
        <v>67263</v>
      </c>
      <c r="C9" s="129">
        <v>67263</v>
      </c>
      <c r="D9" s="122">
        <v>66520</v>
      </c>
      <c r="E9" s="129">
        <v>67263</v>
      </c>
      <c r="F9" s="129">
        <v>67263</v>
      </c>
      <c r="G9" s="118">
        <f t="shared" si="1"/>
        <v>0</v>
      </c>
      <c r="H9" s="119">
        <f t="shared" si="2"/>
        <v>1</v>
      </c>
      <c r="I9" s="158" t="s">
        <v>19</v>
      </c>
      <c r="J9" s="129"/>
      <c r="K9" s="129"/>
      <c r="L9" s="129"/>
      <c r="M9" s="129"/>
      <c r="N9" s="129"/>
      <c r="O9" s="118"/>
      <c r="P9" s="119"/>
    </row>
    <row r="10" ht="18" customHeight="1" spans="1:16">
      <c r="A10" s="158" t="s">
        <v>20</v>
      </c>
      <c r="B10" s="129">
        <v>44520</v>
      </c>
      <c r="C10" s="129">
        <v>44520</v>
      </c>
      <c r="D10" s="122">
        <v>38175</v>
      </c>
      <c r="E10" s="129">
        <v>44520</v>
      </c>
      <c r="F10" s="129">
        <v>44520</v>
      </c>
      <c r="G10" s="118">
        <f t="shared" si="1"/>
        <v>0</v>
      </c>
      <c r="H10" s="119">
        <f t="shared" si="2"/>
        <v>1</v>
      </c>
      <c r="I10" s="158" t="s">
        <v>21</v>
      </c>
      <c r="J10" s="129">
        <v>10969</v>
      </c>
      <c r="K10" s="129">
        <v>10969</v>
      </c>
      <c r="L10" s="129">
        <v>8361</v>
      </c>
      <c r="M10" s="129">
        <v>13320</v>
      </c>
      <c r="N10" s="129">
        <v>13320</v>
      </c>
      <c r="O10" s="118">
        <f t="shared" si="4"/>
        <v>0</v>
      </c>
      <c r="P10" s="119">
        <f t="shared" si="5"/>
        <v>1</v>
      </c>
    </row>
    <row r="11" ht="18" customHeight="1" spans="1:16">
      <c r="A11" s="158" t="s">
        <v>22</v>
      </c>
      <c r="B11" s="129">
        <v>17640</v>
      </c>
      <c r="C11" s="129">
        <v>17640</v>
      </c>
      <c r="D11" s="122">
        <v>17203</v>
      </c>
      <c r="E11" s="129">
        <v>17640</v>
      </c>
      <c r="F11" s="129">
        <v>17640</v>
      </c>
      <c r="G11" s="118">
        <f t="shared" si="1"/>
        <v>0</v>
      </c>
      <c r="H11" s="119">
        <f t="shared" si="2"/>
        <v>1</v>
      </c>
      <c r="I11" s="158" t="s">
        <v>23</v>
      </c>
      <c r="J11" s="129">
        <v>102645</v>
      </c>
      <c r="K11" s="129">
        <v>102645</v>
      </c>
      <c r="L11" s="129">
        <v>92615</v>
      </c>
      <c r="M11" s="129">
        <v>103476</v>
      </c>
      <c r="N11" s="129">
        <v>103476</v>
      </c>
      <c r="O11" s="118">
        <f t="shared" si="4"/>
        <v>0</v>
      </c>
      <c r="P11" s="119">
        <f t="shared" si="5"/>
        <v>1</v>
      </c>
    </row>
    <row r="12" ht="18" customHeight="1" spans="1:16">
      <c r="A12" s="158" t="s">
        <v>24</v>
      </c>
      <c r="B12" s="129">
        <v>116</v>
      </c>
      <c r="C12" s="129">
        <v>116</v>
      </c>
      <c r="D12" s="122">
        <v>421</v>
      </c>
      <c r="E12" s="129">
        <v>115</v>
      </c>
      <c r="F12" s="129">
        <v>115</v>
      </c>
      <c r="G12" s="118">
        <f t="shared" si="1"/>
        <v>0</v>
      </c>
      <c r="H12" s="119">
        <f t="shared" si="2"/>
        <v>1</v>
      </c>
      <c r="I12" s="158" t="s">
        <v>25</v>
      </c>
      <c r="J12" s="129">
        <v>157893</v>
      </c>
      <c r="K12" s="129">
        <v>168601</v>
      </c>
      <c r="L12" s="129">
        <v>128743</v>
      </c>
      <c r="M12" s="129">
        <f>150119-20000</f>
        <v>130119</v>
      </c>
      <c r="N12" s="129">
        <f>150119-20000+2000+2500</f>
        <v>134619</v>
      </c>
      <c r="O12" s="133">
        <f t="shared" si="4"/>
        <v>4500</v>
      </c>
      <c r="P12" s="119">
        <f t="shared" si="5"/>
        <v>1.03458372720356</v>
      </c>
    </row>
    <row r="13" ht="18" customHeight="1" spans="1:16">
      <c r="A13" s="158" t="s">
        <v>26</v>
      </c>
      <c r="B13" s="129">
        <v>13500</v>
      </c>
      <c r="C13" s="129">
        <v>13500</v>
      </c>
      <c r="D13" s="122">
        <v>12615</v>
      </c>
      <c r="E13" s="129">
        <v>13500</v>
      </c>
      <c r="F13" s="129">
        <v>13500</v>
      </c>
      <c r="G13" s="118">
        <f t="shared" si="1"/>
        <v>0</v>
      </c>
      <c r="H13" s="119">
        <f t="shared" si="2"/>
        <v>1</v>
      </c>
      <c r="I13" s="158" t="s">
        <v>27</v>
      </c>
      <c r="J13" s="129">
        <v>218514</v>
      </c>
      <c r="K13" s="129">
        <v>218514</v>
      </c>
      <c r="L13" s="129">
        <v>223976</v>
      </c>
      <c r="M13" s="129">
        <f>187825+40000</f>
        <v>227825</v>
      </c>
      <c r="N13" s="129">
        <f>187825+40000</f>
        <v>227825</v>
      </c>
      <c r="O13" s="118">
        <f t="shared" si="4"/>
        <v>0</v>
      </c>
      <c r="P13" s="119">
        <f t="shared" si="5"/>
        <v>1</v>
      </c>
    </row>
    <row r="14" ht="18" customHeight="1" spans="1:16">
      <c r="A14" s="158" t="s">
        <v>28</v>
      </c>
      <c r="B14" s="129">
        <v>44100</v>
      </c>
      <c r="C14" s="129">
        <v>44100</v>
      </c>
      <c r="D14" s="122">
        <v>67286</v>
      </c>
      <c r="E14" s="129">
        <v>70000</v>
      </c>
      <c r="F14" s="129">
        <v>70000</v>
      </c>
      <c r="G14" s="118">
        <f t="shared" si="1"/>
        <v>0</v>
      </c>
      <c r="H14" s="119">
        <f t="shared" si="2"/>
        <v>1</v>
      </c>
      <c r="I14" s="158" t="s">
        <v>29</v>
      </c>
      <c r="J14" s="129">
        <v>71300</v>
      </c>
      <c r="K14" s="129">
        <f>71300+12500</f>
        <v>83800</v>
      </c>
      <c r="L14" s="129">
        <v>63555</v>
      </c>
      <c r="M14" s="129">
        <f>42747+15000</f>
        <v>57747</v>
      </c>
      <c r="N14" s="129">
        <f>42747+15000+1000</f>
        <v>58747</v>
      </c>
      <c r="O14" s="133">
        <f t="shared" si="4"/>
        <v>1000</v>
      </c>
      <c r="P14" s="119">
        <f t="shared" si="5"/>
        <v>1.01731691689612</v>
      </c>
    </row>
    <row r="15" ht="18" customHeight="1" spans="1:16">
      <c r="A15" s="158" t="s">
        <v>30</v>
      </c>
      <c r="B15" s="129">
        <v>6600</v>
      </c>
      <c r="C15" s="129">
        <v>6600</v>
      </c>
      <c r="D15" s="122">
        <v>7581</v>
      </c>
      <c r="E15" s="129">
        <v>7500</v>
      </c>
      <c r="F15" s="129">
        <v>7500</v>
      </c>
      <c r="G15" s="118">
        <f t="shared" si="1"/>
        <v>0</v>
      </c>
      <c r="H15" s="119">
        <f t="shared" si="2"/>
        <v>1</v>
      </c>
      <c r="I15" s="158" t="s">
        <v>31</v>
      </c>
      <c r="J15" s="129">
        <v>175346</v>
      </c>
      <c r="K15" s="129">
        <v>175346</v>
      </c>
      <c r="L15" s="129">
        <v>140705</v>
      </c>
      <c r="M15" s="129">
        <f>159547+8</f>
        <v>159555</v>
      </c>
      <c r="N15" s="129">
        <f>159547+8</f>
        <v>159555</v>
      </c>
      <c r="O15" s="118">
        <f t="shared" si="4"/>
        <v>0</v>
      </c>
      <c r="P15" s="119">
        <f t="shared" si="5"/>
        <v>1</v>
      </c>
    </row>
    <row r="16" ht="18" customHeight="1" spans="1:16">
      <c r="A16" s="158" t="s">
        <v>32</v>
      </c>
      <c r="B16" s="129">
        <v>25200</v>
      </c>
      <c r="C16" s="129">
        <v>25200</v>
      </c>
      <c r="D16" s="122">
        <v>27240</v>
      </c>
      <c r="E16" s="129">
        <v>28000</v>
      </c>
      <c r="F16" s="129">
        <v>28000</v>
      </c>
      <c r="G16" s="118">
        <f t="shared" si="1"/>
        <v>0</v>
      </c>
      <c r="H16" s="119">
        <f t="shared" si="2"/>
        <v>1</v>
      </c>
      <c r="I16" s="158" t="s">
        <v>33</v>
      </c>
      <c r="J16" s="129">
        <v>236216</v>
      </c>
      <c r="K16" s="129">
        <v>236216</v>
      </c>
      <c r="L16" s="129">
        <v>196454</v>
      </c>
      <c r="M16" s="129">
        <v>237249</v>
      </c>
      <c r="N16" s="129">
        <v>237249</v>
      </c>
      <c r="O16" s="118">
        <f t="shared" si="4"/>
        <v>0</v>
      </c>
      <c r="P16" s="119">
        <f t="shared" si="5"/>
        <v>1</v>
      </c>
    </row>
    <row r="17" ht="18" customHeight="1" spans="1:16">
      <c r="A17" s="158" t="s">
        <v>34</v>
      </c>
      <c r="B17" s="129">
        <v>269500</v>
      </c>
      <c r="C17" s="129">
        <v>269500</v>
      </c>
      <c r="D17" s="122">
        <v>195265</v>
      </c>
      <c r="E17" s="129">
        <f>244232-10000*0.7</f>
        <v>237232</v>
      </c>
      <c r="F17" s="129">
        <f>244232-10000*0.7</f>
        <v>237232</v>
      </c>
      <c r="G17" s="118">
        <f t="shared" si="1"/>
        <v>0</v>
      </c>
      <c r="H17" s="119">
        <f t="shared" si="2"/>
        <v>1</v>
      </c>
      <c r="I17" s="158" t="s">
        <v>35</v>
      </c>
      <c r="J17" s="129">
        <v>17159</v>
      </c>
      <c r="K17" s="129">
        <v>17731</v>
      </c>
      <c r="L17" s="129">
        <v>11635</v>
      </c>
      <c r="M17" s="129">
        <v>40733</v>
      </c>
      <c r="N17" s="129">
        <v>40733</v>
      </c>
      <c r="O17" s="118">
        <f t="shared" si="4"/>
        <v>0</v>
      </c>
      <c r="P17" s="119">
        <f t="shared" si="5"/>
        <v>1</v>
      </c>
    </row>
    <row r="18" ht="18" customHeight="1" spans="1:16">
      <c r="A18" s="158" t="s">
        <v>36</v>
      </c>
      <c r="B18" s="129">
        <v>4500</v>
      </c>
      <c r="C18" s="129">
        <v>4500</v>
      </c>
      <c r="D18" s="122">
        <v>3062</v>
      </c>
      <c r="E18" s="129">
        <v>4500</v>
      </c>
      <c r="F18" s="129">
        <v>4500</v>
      </c>
      <c r="G18" s="118">
        <f t="shared" si="1"/>
        <v>0</v>
      </c>
      <c r="H18" s="119">
        <f t="shared" si="2"/>
        <v>1</v>
      </c>
      <c r="I18" s="158" t="s">
        <v>37</v>
      </c>
      <c r="J18" s="129">
        <v>80198</v>
      </c>
      <c r="K18" s="129">
        <v>99767</v>
      </c>
      <c r="L18" s="129">
        <v>144395</v>
      </c>
      <c r="M18" s="129">
        <f>53110+30000</f>
        <v>83110</v>
      </c>
      <c r="N18" s="129">
        <f>53110+30000+6000</f>
        <v>89110</v>
      </c>
      <c r="O18" s="133">
        <f t="shared" si="4"/>
        <v>6000</v>
      </c>
      <c r="P18" s="119">
        <f t="shared" si="5"/>
        <v>1.07219347852244</v>
      </c>
    </row>
    <row r="19" ht="18" customHeight="1" spans="1:16">
      <c r="A19" s="158" t="s">
        <v>38</v>
      </c>
      <c r="B19" s="129">
        <v>5600</v>
      </c>
      <c r="C19" s="129">
        <v>5600</v>
      </c>
      <c r="D19" s="122">
        <v>4747</v>
      </c>
      <c r="E19" s="129">
        <v>5600</v>
      </c>
      <c r="F19" s="129">
        <v>5600</v>
      </c>
      <c r="G19" s="118">
        <f t="shared" si="1"/>
        <v>0</v>
      </c>
      <c r="H19" s="119">
        <f t="shared" si="2"/>
        <v>1</v>
      </c>
      <c r="I19" s="158" t="s">
        <v>39</v>
      </c>
      <c r="J19" s="129">
        <v>139262</v>
      </c>
      <c r="K19" s="129">
        <f>139262+2800</f>
        <v>142062</v>
      </c>
      <c r="L19" s="129">
        <v>130518</v>
      </c>
      <c r="M19" s="129">
        <f>132452+10000</f>
        <v>142452</v>
      </c>
      <c r="N19" s="129">
        <f>132452+10000+2000</f>
        <v>144452</v>
      </c>
      <c r="O19" s="133">
        <f t="shared" si="4"/>
        <v>2000</v>
      </c>
      <c r="P19" s="119">
        <f t="shared" si="5"/>
        <v>1.01403981692079</v>
      </c>
    </row>
    <row r="20" ht="18" customHeight="1" spans="1:16">
      <c r="A20" s="158" t="s">
        <v>40</v>
      </c>
      <c r="B20" s="129">
        <v>140000</v>
      </c>
      <c r="C20" s="129">
        <v>140000</v>
      </c>
      <c r="D20" s="122">
        <v>105055</v>
      </c>
      <c r="E20" s="129">
        <v>140000</v>
      </c>
      <c r="F20" s="129">
        <v>140000</v>
      </c>
      <c r="G20" s="118">
        <f t="shared" si="1"/>
        <v>0</v>
      </c>
      <c r="H20" s="119">
        <f t="shared" si="2"/>
        <v>1</v>
      </c>
      <c r="I20" s="158" t="s">
        <v>41</v>
      </c>
      <c r="J20" s="129">
        <v>176106</v>
      </c>
      <c r="K20" s="129">
        <f>176106+21000</f>
        <v>197106</v>
      </c>
      <c r="L20" s="129">
        <v>204920</v>
      </c>
      <c r="M20" s="129">
        <v>143062</v>
      </c>
      <c r="N20" s="129">
        <f>143062+1000</f>
        <v>144062</v>
      </c>
      <c r="O20" s="133">
        <f t="shared" si="4"/>
        <v>1000</v>
      </c>
      <c r="P20" s="119">
        <f t="shared" si="5"/>
        <v>1.00698997637388</v>
      </c>
    </row>
    <row r="21" ht="18" customHeight="1" spans="1:16">
      <c r="A21" s="158" t="s">
        <v>42</v>
      </c>
      <c r="B21" s="129">
        <v>105</v>
      </c>
      <c r="C21" s="129">
        <v>105</v>
      </c>
      <c r="D21" s="122">
        <v>119</v>
      </c>
      <c r="E21" s="129">
        <v>105</v>
      </c>
      <c r="F21" s="129">
        <v>105</v>
      </c>
      <c r="G21" s="118">
        <f t="shared" si="1"/>
        <v>0</v>
      </c>
      <c r="H21" s="119">
        <f t="shared" si="2"/>
        <v>1</v>
      </c>
      <c r="I21" s="158" t="s">
        <v>43</v>
      </c>
      <c r="J21" s="129">
        <v>4402</v>
      </c>
      <c r="K21" s="129">
        <v>4403</v>
      </c>
      <c r="L21" s="129">
        <v>5545</v>
      </c>
      <c r="M21" s="129">
        <v>4999</v>
      </c>
      <c r="N21" s="129">
        <v>4999</v>
      </c>
      <c r="O21" s="118">
        <f t="shared" si="4"/>
        <v>0</v>
      </c>
      <c r="P21" s="119">
        <f t="shared" si="5"/>
        <v>1</v>
      </c>
    </row>
    <row r="22" ht="18" customHeight="1" spans="1:16">
      <c r="A22" s="158" t="s">
        <v>44</v>
      </c>
      <c r="B22" s="129"/>
      <c r="C22" s="129"/>
      <c r="D22" s="122">
        <v>-55</v>
      </c>
      <c r="E22" s="129"/>
      <c r="F22" s="129"/>
      <c r="G22" s="118"/>
      <c r="H22" s="159"/>
      <c r="I22" s="158" t="s">
        <v>45</v>
      </c>
      <c r="J22" s="129">
        <v>8150</v>
      </c>
      <c r="K22" s="129">
        <v>8150</v>
      </c>
      <c r="L22" s="129">
        <v>16590</v>
      </c>
      <c r="M22" s="129">
        <v>5585</v>
      </c>
      <c r="N22" s="129">
        <v>5585</v>
      </c>
      <c r="O22" s="118">
        <f t="shared" si="4"/>
        <v>0</v>
      </c>
      <c r="P22" s="119">
        <f t="shared" si="5"/>
        <v>1</v>
      </c>
    </row>
    <row r="23" ht="18" customHeight="1" spans="1:16">
      <c r="A23" s="157" t="s">
        <v>46</v>
      </c>
      <c r="B23" s="122">
        <f t="shared" ref="B23:F23" si="7">SUM(B24:B31)</f>
        <v>375952</v>
      </c>
      <c r="C23" s="122">
        <f t="shared" si="7"/>
        <v>375952</v>
      </c>
      <c r="D23" s="122">
        <f t="shared" si="7"/>
        <v>458237</v>
      </c>
      <c r="E23" s="122">
        <f t="shared" si="7"/>
        <v>404534</v>
      </c>
      <c r="F23" s="122">
        <f t="shared" si="7"/>
        <v>404534</v>
      </c>
      <c r="G23" s="118">
        <f t="shared" ref="G23:G26" si="8">F23-E23</f>
        <v>0</v>
      </c>
      <c r="H23" s="119">
        <f t="shared" ref="H23:H26" si="9">F23/E23</f>
        <v>1</v>
      </c>
      <c r="I23" s="158" t="s">
        <v>47</v>
      </c>
      <c r="J23" s="129">
        <v>17319</v>
      </c>
      <c r="K23" s="129">
        <v>17319</v>
      </c>
      <c r="L23" s="129">
        <v>8672</v>
      </c>
      <c r="M23" s="129">
        <v>8082</v>
      </c>
      <c r="N23" s="129">
        <v>8082</v>
      </c>
      <c r="O23" s="118">
        <f t="shared" si="4"/>
        <v>0</v>
      </c>
      <c r="P23" s="119">
        <f t="shared" si="5"/>
        <v>1</v>
      </c>
    </row>
    <row r="24" ht="18" customHeight="1" spans="1:16">
      <c r="A24" s="158" t="s">
        <v>48</v>
      </c>
      <c r="B24" s="160">
        <v>270952</v>
      </c>
      <c r="C24" s="160">
        <v>270952</v>
      </c>
      <c r="D24" s="122">
        <v>272818</v>
      </c>
      <c r="E24" s="160">
        <f>282952-5000</f>
        <v>277952</v>
      </c>
      <c r="F24" s="160">
        <f>282952-5000</f>
        <v>277952</v>
      </c>
      <c r="G24" s="118">
        <f t="shared" si="8"/>
        <v>0</v>
      </c>
      <c r="H24" s="119">
        <f t="shared" si="9"/>
        <v>1</v>
      </c>
      <c r="I24" s="158" t="s">
        <v>49</v>
      </c>
      <c r="J24" s="129">
        <v>127468</v>
      </c>
      <c r="K24" s="129">
        <v>127469</v>
      </c>
      <c r="L24" s="129">
        <v>45876</v>
      </c>
      <c r="M24" s="129">
        <v>126245</v>
      </c>
      <c r="N24" s="129">
        <v>126245</v>
      </c>
      <c r="O24" s="118">
        <f t="shared" si="4"/>
        <v>0</v>
      </c>
      <c r="P24" s="119">
        <f t="shared" si="5"/>
        <v>1</v>
      </c>
    </row>
    <row r="25" ht="18" customHeight="1" spans="1:16">
      <c r="A25" s="158" t="s">
        <v>50</v>
      </c>
      <c r="B25" s="160">
        <v>28000</v>
      </c>
      <c r="C25" s="160">
        <v>28000</v>
      </c>
      <c r="D25" s="122">
        <v>27022</v>
      </c>
      <c r="E25" s="160">
        <f>30000-2000</f>
        <v>28000</v>
      </c>
      <c r="F25" s="160">
        <f>30000-2000</f>
        <v>28000</v>
      </c>
      <c r="G25" s="118">
        <f t="shared" si="8"/>
        <v>0</v>
      </c>
      <c r="H25" s="119">
        <f t="shared" si="9"/>
        <v>1</v>
      </c>
      <c r="I25" s="158" t="s">
        <v>51</v>
      </c>
      <c r="J25" s="129">
        <v>23360</v>
      </c>
      <c r="K25" s="129">
        <v>28744</v>
      </c>
      <c r="L25" s="129">
        <v>32004</v>
      </c>
      <c r="M25" s="129">
        <v>30733</v>
      </c>
      <c r="N25" s="129">
        <v>30733</v>
      </c>
      <c r="O25" s="118">
        <f t="shared" si="4"/>
        <v>0</v>
      </c>
      <c r="P25" s="119">
        <f t="shared" si="5"/>
        <v>1</v>
      </c>
    </row>
    <row r="26" ht="18" customHeight="1" spans="1:16">
      <c r="A26" s="158" t="s">
        <v>52</v>
      </c>
      <c r="B26" s="160">
        <v>40000</v>
      </c>
      <c r="C26" s="160">
        <v>40000</v>
      </c>
      <c r="D26" s="122">
        <v>96049</v>
      </c>
      <c r="E26" s="160">
        <v>51582</v>
      </c>
      <c r="F26" s="160">
        <v>51582</v>
      </c>
      <c r="G26" s="118">
        <f t="shared" si="8"/>
        <v>0</v>
      </c>
      <c r="H26" s="119">
        <f t="shared" si="9"/>
        <v>1</v>
      </c>
      <c r="I26" s="158" t="s">
        <v>53</v>
      </c>
      <c r="J26" s="129">
        <v>978</v>
      </c>
      <c r="K26" s="129">
        <v>978</v>
      </c>
      <c r="L26" s="129">
        <v>247</v>
      </c>
      <c r="M26" s="129">
        <v>299</v>
      </c>
      <c r="N26" s="129">
        <v>299</v>
      </c>
      <c r="O26" s="118">
        <f t="shared" si="4"/>
        <v>0</v>
      </c>
      <c r="P26" s="119">
        <f t="shared" si="5"/>
        <v>1</v>
      </c>
    </row>
    <row r="27" ht="18" customHeight="1" spans="1:16">
      <c r="A27" s="158" t="s">
        <v>54</v>
      </c>
      <c r="B27" s="160"/>
      <c r="C27" s="160"/>
      <c r="D27" s="122">
        <v>0</v>
      </c>
      <c r="E27" s="160"/>
      <c r="F27" s="160"/>
      <c r="G27" s="118"/>
      <c r="H27" s="159"/>
      <c r="I27" s="158" t="s">
        <v>55</v>
      </c>
      <c r="J27" s="129">
        <v>13385</v>
      </c>
      <c r="K27" s="129">
        <v>13385</v>
      </c>
      <c r="L27" s="129">
        <v>13097</v>
      </c>
      <c r="M27" s="129">
        <v>13684</v>
      </c>
      <c r="N27" s="129">
        <v>13684</v>
      </c>
      <c r="O27" s="118">
        <f t="shared" si="4"/>
        <v>0</v>
      </c>
      <c r="P27" s="119">
        <f t="shared" si="5"/>
        <v>1</v>
      </c>
    </row>
    <row r="28" ht="18" customHeight="1" spans="1:16">
      <c r="A28" s="158" t="s">
        <v>56</v>
      </c>
      <c r="B28" s="160">
        <v>30000</v>
      </c>
      <c r="C28" s="160">
        <v>30000</v>
      </c>
      <c r="D28" s="122">
        <v>49356</v>
      </c>
      <c r="E28" s="160">
        <f>43000-3000</f>
        <v>40000</v>
      </c>
      <c r="F28" s="160">
        <f>43000-3000</f>
        <v>40000</v>
      </c>
      <c r="G28" s="118">
        <f>F28-E28</f>
        <v>0</v>
      </c>
      <c r="H28" s="119">
        <f>F28/E28</f>
        <v>1</v>
      </c>
      <c r="I28" s="158" t="s">
        <v>57</v>
      </c>
      <c r="J28" s="129">
        <v>92796</v>
      </c>
      <c r="K28" s="129">
        <f>89886-9708</f>
        <v>80178</v>
      </c>
      <c r="L28" s="129">
        <f>147492</f>
        <v>147492</v>
      </c>
      <c r="M28" s="129">
        <f>123000-75000</f>
        <v>48000</v>
      </c>
      <c r="N28" s="129">
        <f>123000-75000-12000</f>
        <v>36000</v>
      </c>
      <c r="O28" s="133">
        <f t="shared" si="4"/>
        <v>-12000</v>
      </c>
      <c r="P28" s="119">
        <f t="shared" si="5"/>
        <v>0.75</v>
      </c>
    </row>
    <row r="29" ht="18" customHeight="1" spans="1:16">
      <c r="A29" s="158" t="s">
        <v>58</v>
      </c>
      <c r="B29" s="160"/>
      <c r="C29" s="160"/>
      <c r="D29" s="122">
        <v>0</v>
      </c>
      <c r="E29" s="160"/>
      <c r="F29" s="160"/>
      <c r="G29" s="118"/>
      <c r="H29" s="119"/>
      <c r="I29" s="158" t="s">
        <v>59</v>
      </c>
      <c r="J29" s="129">
        <v>53000</v>
      </c>
      <c r="K29" s="129">
        <v>53000</v>
      </c>
      <c r="L29" s="129">
        <v>51107</v>
      </c>
      <c r="M29" s="129">
        <v>49168</v>
      </c>
      <c r="N29" s="129">
        <v>49168</v>
      </c>
      <c r="O29" s="118">
        <f t="shared" si="4"/>
        <v>0</v>
      </c>
      <c r="P29" s="119">
        <f t="shared" si="5"/>
        <v>1</v>
      </c>
    </row>
    <row r="30" ht="18" customHeight="1" spans="1:16">
      <c r="A30" s="158" t="s">
        <v>60</v>
      </c>
      <c r="B30" s="160">
        <v>3000</v>
      </c>
      <c r="C30" s="160">
        <v>3000</v>
      </c>
      <c r="D30" s="122">
        <v>75</v>
      </c>
      <c r="E30" s="160"/>
      <c r="F30" s="160"/>
      <c r="G30" s="118"/>
      <c r="H30" s="119"/>
      <c r="I30" s="158" t="s">
        <v>61</v>
      </c>
      <c r="J30" s="129">
        <v>155</v>
      </c>
      <c r="K30" s="129">
        <v>155</v>
      </c>
      <c r="L30" s="129">
        <v>330</v>
      </c>
      <c r="M30" s="129">
        <v>323</v>
      </c>
      <c r="N30" s="129">
        <v>323</v>
      </c>
      <c r="O30" s="118">
        <f t="shared" si="4"/>
        <v>0</v>
      </c>
      <c r="P30" s="119">
        <f t="shared" si="5"/>
        <v>1</v>
      </c>
    </row>
    <row r="31" ht="18" customHeight="1" spans="1:16">
      <c r="A31" s="158" t="s">
        <v>62</v>
      </c>
      <c r="B31" s="160">
        <v>4000</v>
      </c>
      <c r="C31" s="160">
        <v>4000</v>
      </c>
      <c r="D31" s="122">
        <v>12917</v>
      </c>
      <c r="E31" s="160">
        <v>7000</v>
      </c>
      <c r="F31" s="160">
        <v>7000</v>
      </c>
      <c r="G31" s="118">
        <f t="shared" ref="G31:G35" si="10">F31-E31</f>
        <v>0</v>
      </c>
      <c r="H31" s="119">
        <f t="shared" ref="H31:H35" si="11">F31/E31</f>
        <v>1</v>
      </c>
      <c r="I31" s="123"/>
      <c r="J31" s="122"/>
      <c r="K31" s="122"/>
      <c r="L31" s="122"/>
      <c r="M31" s="122"/>
      <c r="N31" s="122"/>
      <c r="O31" s="159"/>
      <c r="P31" s="159"/>
    </row>
    <row r="32" s="107" customFormat="1" ht="18" customHeight="1" spans="1:16">
      <c r="A32" s="161"/>
      <c r="B32" s="114"/>
      <c r="C32" s="114"/>
      <c r="D32" s="114"/>
      <c r="E32" s="114"/>
      <c r="F32" s="114"/>
      <c r="G32" s="147"/>
      <c r="H32" s="162"/>
      <c r="I32" s="156" t="s">
        <v>63</v>
      </c>
      <c r="J32" s="114">
        <v>20000</v>
      </c>
      <c r="K32" s="114">
        <v>20000</v>
      </c>
      <c r="L32" s="114"/>
      <c r="M32" s="114">
        <v>20000</v>
      </c>
      <c r="N32" s="114">
        <v>20000</v>
      </c>
      <c r="O32" s="147">
        <f t="shared" ref="O32:O36" si="12">N32-M32</f>
        <v>0</v>
      </c>
      <c r="P32" s="115">
        <f t="shared" ref="P32:P36" si="13">N32/M32</f>
        <v>1</v>
      </c>
    </row>
    <row r="33" ht="15" customHeight="1" spans="1:16">
      <c r="A33" s="158"/>
      <c r="B33" s="122"/>
      <c r="C33" s="122"/>
      <c r="D33" s="122"/>
      <c r="E33" s="122"/>
      <c r="F33" s="122"/>
      <c r="G33" s="118"/>
      <c r="H33" s="159"/>
      <c r="I33" s="161"/>
      <c r="J33" s="122"/>
      <c r="K33" s="122"/>
      <c r="L33" s="122"/>
      <c r="M33" s="122"/>
      <c r="N33" s="122"/>
      <c r="O33" s="159"/>
      <c r="P33" s="159"/>
    </row>
    <row r="34" s="107" customFormat="1" ht="18" customHeight="1" spans="1:16">
      <c r="A34" s="163" t="s">
        <v>64</v>
      </c>
      <c r="B34" s="114">
        <f t="shared" ref="B34:F34" si="14">SUM(B35:B38)</f>
        <v>242488</v>
      </c>
      <c r="C34" s="114">
        <f t="shared" si="14"/>
        <v>367279</v>
      </c>
      <c r="D34" s="114">
        <f t="shared" si="14"/>
        <v>367279</v>
      </c>
      <c r="E34" s="114">
        <f t="shared" si="14"/>
        <v>191213</v>
      </c>
      <c r="F34" s="114">
        <f t="shared" si="14"/>
        <v>237613</v>
      </c>
      <c r="G34" s="154">
        <f t="shared" si="10"/>
        <v>46400</v>
      </c>
      <c r="H34" s="115">
        <f t="shared" si="11"/>
        <v>1.2426613253283</v>
      </c>
      <c r="I34" s="163" t="s">
        <v>65</v>
      </c>
      <c r="J34" s="114">
        <f t="shared" ref="J34:N34" si="15">SUM(J35:J36)</f>
        <v>233031</v>
      </c>
      <c r="K34" s="114">
        <f t="shared" si="15"/>
        <v>250481</v>
      </c>
      <c r="L34" s="114">
        <f t="shared" si="15"/>
        <v>242509</v>
      </c>
      <c r="M34" s="114">
        <f t="shared" si="15"/>
        <v>207097</v>
      </c>
      <c r="N34" s="114">
        <f t="shared" si="15"/>
        <v>207097</v>
      </c>
      <c r="O34" s="147">
        <f t="shared" si="12"/>
        <v>0</v>
      </c>
      <c r="P34" s="115">
        <f t="shared" si="13"/>
        <v>1</v>
      </c>
    </row>
    <row r="35" ht="18" customHeight="1" spans="1:16">
      <c r="A35" s="124" t="s">
        <v>66</v>
      </c>
      <c r="B35" s="122">
        <v>9708</v>
      </c>
      <c r="C35" s="160">
        <v>109499</v>
      </c>
      <c r="D35" s="160">
        <v>109499</v>
      </c>
      <c r="E35" s="122">
        <v>12000</v>
      </c>
      <c r="F35" s="122">
        <f>12000+46400</f>
        <v>58400</v>
      </c>
      <c r="G35" s="133">
        <f t="shared" si="10"/>
        <v>46400</v>
      </c>
      <c r="H35" s="119">
        <f t="shared" si="11"/>
        <v>4.86666666666667</v>
      </c>
      <c r="I35" s="126" t="s">
        <v>67</v>
      </c>
      <c r="J35" s="129">
        <v>233031</v>
      </c>
      <c r="K35" s="129">
        <v>233031</v>
      </c>
      <c r="L35" s="129">
        <v>233031</v>
      </c>
      <c r="M35" s="129">
        <v>199125</v>
      </c>
      <c r="N35" s="129">
        <v>199125</v>
      </c>
      <c r="O35" s="118">
        <f t="shared" si="12"/>
        <v>0</v>
      </c>
      <c r="P35" s="119">
        <f t="shared" si="13"/>
        <v>1</v>
      </c>
    </row>
    <row r="36" ht="18" customHeight="1" spans="1:16">
      <c r="A36" s="124" t="s">
        <v>68</v>
      </c>
      <c r="B36" s="122"/>
      <c r="C36" s="122"/>
      <c r="D36" s="122"/>
      <c r="E36" s="122"/>
      <c r="F36" s="122"/>
      <c r="G36" s="118"/>
      <c r="H36" s="159"/>
      <c r="I36" s="126" t="s">
        <v>69</v>
      </c>
      <c r="J36" s="122"/>
      <c r="K36" s="122">
        <v>17450</v>
      </c>
      <c r="L36" s="122">
        <f>17450-7972</f>
        <v>9478</v>
      </c>
      <c r="M36" s="122">
        <v>7972</v>
      </c>
      <c r="N36" s="122">
        <v>7972</v>
      </c>
      <c r="O36" s="118">
        <f t="shared" si="12"/>
        <v>0</v>
      </c>
      <c r="P36" s="119">
        <f t="shared" si="13"/>
        <v>1</v>
      </c>
    </row>
    <row r="37" ht="18" customHeight="1" spans="1:16">
      <c r="A37" s="124" t="s">
        <v>70</v>
      </c>
      <c r="B37" s="122"/>
      <c r="C37" s="122"/>
      <c r="D37" s="122"/>
      <c r="E37" s="122"/>
      <c r="F37" s="122"/>
      <c r="G37" s="118"/>
      <c r="H37" s="159"/>
      <c r="I37" s="123"/>
      <c r="J37" s="122"/>
      <c r="K37" s="122"/>
      <c r="L37" s="122"/>
      <c r="M37" s="122"/>
      <c r="N37" s="122"/>
      <c r="O37" s="159"/>
      <c r="P37" s="159"/>
    </row>
    <row r="38" ht="18" customHeight="1" spans="1:16">
      <c r="A38" s="124" t="s">
        <v>71</v>
      </c>
      <c r="B38" s="129">
        <v>232780</v>
      </c>
      <c r="C38" s="129">
        <f>232780+25000</f>
        <v>257780</v>
      </c>
      <c r="D38" s="129">
        <f>232780+25000</f>
        <v>257780</v>
      </c>
      <c r="E38" s="129">
        <v>179213</v>
      </c>
      <c r="F38" s="129">
        <v>179213</v>
      </c>
      <c r="G38" s="118">
        <f t="shared" ref="G38:G42" si="16">F38-E38</f>
        <v>0</v>
      </c>
      <c r="H38" s="119">
        <f t="shared" ref="H38:H42" si="17">F38/E38</f>
        <v>1</v>
      </c>
      <c r="I38" s="123"/>
      <c r="J38" s="122"/>
      <c r="K38" s="122"/>
      <c r="L38" s="122"/>
      <c r="M38" s="122"/>
      <c r="N38" s="122"/>
      <c r="O38" s="159"/>
      <c r="P38" s="159"/>
    </row>
    <row r="39" s="107" customFormat="1" ht="17.25" customHeight="1" spans="1:16">
      <c r="A39" s="163" t="s">
        <v>72</v>
      </c>
      <c r="B39" s="114">
        <f t="shared" ref="B39:F39" si="18">B40+B65+B68+B69+B70</f>
        <v>1368143</v>
      </c>
      <c r="C39" s="114">
        <f t="shared" si="18"/>
        <v>1368143</v>
      </c>
      <c r="D39" s="114">
        <f t="shared" si="18"/>
        <v>1654170</v>
      </c>
      <c r="E39" s="114">
        <f t="shared" si="18"/>
        <v>1294423</v>
      </c>
      <c r="F39" s="114">
        <f t="shared" si="18"/>
        <v>1294423</v>
      </c>
      <c r="G39" s="147">
        <f t="shared" si="16"/>
        <v>0</v>
      </c>
      <c r="H39" s="115">
        <f t="shared" si="17"/>
        <v>1</v>
      </c>
      <c r="I39" s="163" t="s">
        <v>73</v>
      </c>
      <c r="J39" s="114">
        <f t="shared" ref="J39:N39" si="19">J40+J60+J63+J64+J65+J66+J69</f>
        <v>465033</v>
      </c>
      <c r="K39" s="114">
        <f t="shared" si="19"/>
        <v>512457</v>
      </c>
      <c r="L39" s="114">
        <f t="shared" si="19"/>
        <v>943087</v>
      </c>
      <c r="M39" s="114">
        <f t="shared" si="19"/>
        <v>505262</v>
      </c>
      <c r="N39" s="114">
        <f t="shared" si="19"/>
        <v>549162</v>
      </c>
      <c r="O39" s="154">
        <f t="shared" ref="O39:O42" si="20">N39-M39</f>
        <v>43900</v>
      </c>
      <c r="P39" s="115">
        <f t="shared" ref="P39:P42" si="21">N39/M39</f>
        <v>1.08688561577954</v>
      </c>
    </row>
    <row r="40" ht="17.25" customHeight="1" spans="1:16">
      <c r="A40" s="126" t="s">
        <v>74</v>
      </c>
      <c r="B40" s="122">
        <f t="shared" ref="B40:F40" si="22">B41+B47+B64</f>
        <v>841389</v>
      </c>
      <c r="C40" s="122">
        <f t="shared" si="22"/>
        <v>841389</v>
      </c>
      <c r="D40" s="122">
        <f t="shared" si="22"/>
        <v>1157429</v>
      </c>
      <c r="E40" s="122">
        <f t="shared" si="22"/>
        <v>772535</v>
      </c>
      <c r="F40" s="122">
        <f t="shared" si="22"/>
        <v>772535</v>
      </c>
      <c r="G40" s="118">
        <f t="shared" si="16"/>
        <v>0</v>
      </c>
      <c r="H40" s="119">
        <f t="shared" si="17"/>
        <v>1</v>
      </c>
      <c r="I40" s="126" t="s">
        <v>197</v>
      </c>
      <c r="J40" s="122">
        <f t="shared" ref="J40:N40" si="23">J41+J42+J59</f>
        <v>139983</v>
      </c>
      <c r="K40" s="122">
        <f t="shared" si="23"/>
        <v>139983</v>
      </c>
      <c r="L40" s="129">
        <f t="shared" si="23"/>
        <v>236763</v>
      </c>
      <c r="M40" s="129">
        <f t="shared" si="23"/>
        <v>150212</v>
      </c>
      <c r="N40" s="129">
        <f t="shared" si="23"/>
        <v>150212</v>
      </c>
      <c r="O40" s="118">
        <f t="shared" si="20"/>
        <v>0</v>
      </c>
      <c r="P40" s="119">
        <f t="shared" si="21"/>
        <v>1</v>
      </c>
    </row>
    <row r="41" ht="17.25" customHeight="1" spans="1:16">
      <c r="A41" s="126" t="s">
        <v>76</v>
      </c>
      <c r="B41" s="122">
        <f t="shared" ref="B41:F41" si="24">SUM(B42:B46)</f>
        <v>108507</v>
      </c>
      <c r="C41" s="122">
        <f t="shared" si="24"/>
        <v>108507</v>
      </c>
      <c r="D41" s="122">
        <f t="shared" si="24"/>
        <v>108507</v>
      </c>
      <c r="E41" s="164">
        <f t="shared" si="24"/>
        <v>108507</v>
      </c>
      <c r="F41" s="164">
        <f t="shared" si="24"/>
        <v>108507</v>
      </c>
      <c r="G41" s="118">
        <f t="shared" si="16"/>
        <v>0</v>
      </c>
      <c r="H41" s="119">
        <f t="shared" si="17"/>
        <v>1</v>
      </c>
      <c r="I41" s="169" t="s">
        <v>198</v>
      </c>
      <c r="J41" s="122"/>
      <c r="K41" s="122"/>
      <c r="L41" s="129"/>
      <c r="M41" s="129"/>
      <c r="N41" s="129"/>
      <c r="O41" s="118"/>
      <c r="P41" s="119"/>
    </row>
    <row r="42" ht="17.25" customHeight="1" spans="1:16">
      <c r="A42" s="126" t="s">
        <v>78</v>
      </c>
      <c r="B42" s="122">
        <v>4040</v>
      </c>
      <c r="C42" s="122">
        <v>4040</v>
      </c>
      <c r="D42" s="122">
        <v>4040</v>
      </c>
      <c r="E42" s="164">
        <v>4040</v>
      </c>
      <c r="F42" s="164">
        <v>4040</v>
      </c>
      <c r="G42" s="118">
        <f t="shared" si="16"/>
        <v>0</v>
      </c>
      <c r="H42" s="119">
        <f t="shared" si="17"/>
        <v>1</v>
      </c>
      <c r="I42" s="169" t="s">
        <v>199</v>
      </c>
      <c r="J42" s="122">
        <f t="shared" ref="J42:N42" si="25">SUM(J43:J58)</f>
        <v>109064</v>
      </c>
      <c r="K42" s="122">
        <f t="shared" si="25"/>
        <v>113365</v>
      </c>
      <c r="L42" s="129">
        <f t="shared" si="25"/>
        <v>172946</v>
      </c>
      <c r="M42" s="129">
        <f t="shared" si="25"/>
        <v>114880</v>
      </c>
      <c r="N42" s="129">
        <f t="shared" si="25"/>
        <v>114880</v>
      </c>
      <c r="O42" s="118">
        <f t="shared" si="20"/>
        <v>0</v>
      </c>
      <c r="P42" s="119">
        <f t="shared" si="21"/>
        <v>1</v>
      </c>
    </row>
    <row r="43" ht="17.25" customHeight="1" spans="1:16">
      <c r="A43" s="126" t="s">
        <v>80</v>
      </c>
      <c r="B43" s="122"/>
      <c r="C43" s="122"/>
      <c r="D43" s="122"/>
      <c r="E43" s="164"/>
      <c r="F43" s="164"/>
      <c r="G43" s="118"/>
      <c r="H43" s="159"/>
      <c r="I43" s="169" t="s">
        <v>200</v>
      </c>
      <c r="J43" s="122"/>
      <c r="K43" s="122"/>
      <c r="L43" s="129">
        <v>16900</v>
      </c>
      <c r="M43" s="129"/>
      <c r="N43" s="129"/>
      <c r="O43" s="159"/>
      <c r="P43" s="159"/>
    </row>
    <row r="44" ht="17.25" customHeight="1" spans="1:16">
      <c r="A44" s="126" t="s">
        <v>82</v>
      </c>
      <c r="B44" s="122">
        <v>2840</v>
      </c>
      <c r="C44" s="122">
        <v>2840</v>
      </c>
      <c r="D44" s="122">
        <v>2840</v>
      </c>
      <c r="E44" s="164">
        <v>2840</v>
      </c>
      <c r="F44" s="164">
        <v>2840</v>
      </c>
      <c r="G44" s="118">
        <f t="shared" ref="G44:G50" si="26">F44-E44</f>
        <v>0</v>
      </c>
      <c r="H44" s="119">
        <f t="shared" ref="H44:H50" si="27">F44/E44</f>
        <v>1</v>
      </c>
      <c r="I44" s="169" t="s">
        <v>201</v>
      </c>
      <c r="J44" s="122">
        <v>8076</v>
      </c>
      <c r="K44" s="122">
        <v>8076</v>
      </c>
      <c r="L44" s="129">
        <v>10473</v>
      </c>
      <c r="M44" s="129">
        <v>9778</v>
      </c>
      <c r="N44" s="129">
        <v>9778</v>
      </c>
      <c r="O44" s="118">
        <f t="shared" ref="O44:O49" si="28">N44-M44</f>
        <v>0</v>
      </c>
      <c r="P44" s="119">
        <f t="shared" ref="P44:P49" si="29">N44/M44</f>
        <v>1</v>
      </c>
    </row>
    <row r="45" ht="17.25" customHeight="1" spans="1:16">
      <c r="A45" s="126" t="s">
        <v>84</v>
      </c>
      <c r="B45" s="122">
        <v>875</v>
      </c>
      <c r="C45" s="122">
        <v>875</v>
      </c>
      <c r="D45" s="122">
        <v>875</v>
      </c>
      <c r="E45" s="164">
        <v>875</v>
      </c>
      <c r="F45" s="164">
        <v>875</v>
      </c>
      <c r="G45" s="118">
        <f t="shared" si="26"/>
        <v>0</v>
      </c>
      <c r="H45" s="119">
        <f t="shared" si="27"/>
        <v>1</v>
      </c>
      <c r="I45" s="169" t="s">
        <v>202</v>
      </c>
      <c r="J45" s="122">
        <v>10118</v>
      </c>
      <c r="K45" s="122">
        <v>10118</v>
      </c>
      <c r="L45" s="129">
        <v>1266</v>
      </c>
      <c r="M45" s="129">
        <v>22789</v>
      </c>
      <c r="N45" s="129">
        <v>22789</v>
      </c>
      <c r="O45" s="118">
        <f t="shared" si="28"/>
        <v>0</v>
      </c>
      <c r="P45" s="119">
        <f t="shared" si="29"/>
        <v>1</v>
      </c>
    </row>
    <row r="46" ht="17.25" customHeight="1" spans="1:16">
      <c r="A46" s="126" t="s">
        <v>86</v>
      </c>
      <c r="B46" s="122">
        <v>100752</v>
      </c>
      <c r="C46" s="122">
        <v>100752</v>
      </c>
      <c r="D46" s="122">
        <v>100752</v>
      </c>
      <c r="E46" s="164">
        <v>100752</v>
      </c>
      <c r="F46" s="164">
        <v>100752</v>
      </c>
      <c r="G46" s="118">
        <f t="shared" si="26"/>
        <v>0</v>
      </c>
      <c r="H46" s="119">
        <f t="shared" si="27"/>
        <v>1</v>
      </c>
      <c r="I46" s="169" t="s">
        <v>203</v>
      </c>
      <c r="J46" s="122"/>
      <c r="K46" s="122"/>
      <c r="L46" s="129"/>
      <c r="M46" s="129"/>
      <c r="N46" s="129"/>
      <c r="O46" s="118"/>
      <c r="P46" s="119"/>
    </row>
    <row r="47" ht="17.25" customHeight="1" spans="1:16">
      <c r="A47" s="126" t="s">
        <v>88</v>
      </c>
      <c r="B47" s="122">
        <f t="shared" ref="B47:F47" si="30">SUM(B48:B63)</f>
        <v>603907</v>
      </c>
      <c r="C47" s="122">
        <f t="shared" si="30"/>
        <v>603907</v>
      </c>
      <c r="D47" s="122">
        <f t="shared" si="30"/>
        <v>792331</v>
      </c>
      <c r="E47" s="164">
        <f t="shared" si="30"/>
        <v>542073</v>
      </c>
      <c r="F47" s="164">
        <f t="shared" si="30"/>
        <v>542073</v>
      </c>
      <c r="G47" s="118">
        <f t="shared" si="26"/>
        <v>0</v>
      </c>
      <c r="H47" s="119">
        <f t="shared" si="27"/>
        <v>1</v>
      </c>
      <c r="I47" s="169" t="s">
        <v>204</v>
      </c>
      <c r="J47" s="122"/>
      <c r="K47" s="122"/>
      <c r="L47" s="129"/>
      <c r="M47" s="129"/>
      <c r="N47" s="129"/>
      <c r="O47" s="159"/>
      <c r="P47" s="159"/>
    </row>
    <row r="48" ht="17.25" customHeight="1" spans="1:16">
      <c r="A48" s="126" t="s">
        <v>89</v>
      </c>
      <c r="B48" s="165">
        <v>41010</v>
      </c>
      <c r="C48" s="165">
        <v>41010</v>
      </c>
      <c r="D48" s="122">
        <v>71842</v>
      </c>
      <c r="E48" s="166">
        <v>35005</v>
      </c>
      <c r="F48" s="166">
        <v>35005</v>
      </c>
      <c r="G48" s="118">
        <f t="shared" si="26"/>
        <v>0</v>
      </c>
      <c r="H48" s="119">
        <f t="shared" si="27"/>
        <v>1</v>
      </c>
      <c r="I48" s="169" t="s">
        <v>205</v>
      </c>
      <c r="J48" s="122"/>
      <c r="K48" s="122"/>
      <c r="L48" s="129"/>
      <c r="M48" s="129"/>
      <c r="N48" s="129"/>
      <c r="O48" s="159"/>
      <c r="P48" s="159"/>
    </row>
    <row r="49" ht="17.25" customHeight="1" spans="1:16">
      <c r="A49" s="126" t="s">
        <v>90</v>
      </c>
      <c r="B49" s="165">
        <v>8076</v>
      </c>
      <c r="C49" s="165">
        <v>8076</v>
      </c>
      <c r="D49" s="122">
        <v>10473</v>
      </c>
      <c r="E49" s="166">
        <v>9778</v>
      </c>
      <c r="F49" s="166">
        <v>9778</v>
      </c>
      <c r="G49" s="118">
        <f t="shared" si="26"/>
        <v>0</v>
      </c>
      <c r="H49" s="119">
        <f t="shared" si="27"/>
        <v>1</v>
      </c>
      <c r="I49" s="169" t="s">
        <v>206</v>
      </c>
      <c r="J49" s="122">
        <v>50000</v>
      </c>
      <c r="K49" s="122">
        <v>50000</v>
      </c>
      <c r="L49" s="129">
        <v>50000</v>
      </c>
      <c r="M49" s="129">
        <v>40000</v>
      </c>
      <c r="N49" s="129">
        <v>40000</v>
      </c>
      <c r="O49" s="118">
        <f t="shared" si="28"/>
        <v>0</v>
      </c>
      <c r="P49" s="119">
        <f t="shared" si="29"/>
        <v>1</v>
      </c>
    </row>
    <row r="50" ht="17.25" customHeight="1" spans="1:16">
      <c r="A50" s="126" t="s">
        <v>91</v>
      </c>
      <c r="B50" s="165">
        <v>210250</v>
      </c>
      <c r="C50" s="165">
        <v>210250</v>
      </c>
      <c r="D50" s="122">
        <v>294083</v>
      </c>
      <c r="E50" s="166">
        <v>192419</v>
      </c>
      <c r="F50" s="166">
        <v>192419</v>
      </c>
      <c r="G50" s="118">
        <f t="shared" si="26"/>
        <v>0</v>
      </c>
      <c r="H50" s="119">
        <f t="shared" si="27"/>
        <v>1</v>
      </c>
      <c r="I50" s="169" t="s">
        <v>207</v>
      </c>
      <c r="J50" s="122">
        <v>411</v>
      </c>
      <c r="K50" s="122">
        <v>411</v>
      </c>
      <c r="L50" s="129"/>
      <c r="M50" s="129"/>
      <c r="N50" s="129"/>
      <c r="O50" s="159"/>
      <c r="P50" s="159"/>
    </row>
    <row r="51" ht="17.25" customHeight="1" spans="1:16">
      <c r="A51" s="126" t="s">
        <v>92</v>
      </c>
      <c r="B51" s="165"/>
      <c r="C51" s="165"/>
      <c r="D51" s="122">
        <v>0</v>
      </c>
      <c r="E51" s="164"/>
      <c r="F51" s="164"/>
      <c r="G51" s="118"/>
      <c r="H51" s="159"/>
      <c r="I51" s="169" t="s">
        <v>208</v>
      </c>
      <c r="J51" s="122"/>
      <c r="K51" s="122"/>
      <c r="L51" s="129"/>
      <c r="M51" s="129"/>
      <c r="N51" s="129"/>
      <c r="O51" s="159"/>
      <c r="P51" s="159"/>
    </row>
    <row r="52" ht="17.25" customHeight="1" spans="1:16">
      <c r="A52" s="126" t="s">
        <v>93</v>
      </c>
      <c r="B52" s="165">
        <v>2700</v>
      </c>
      <c r="C52" s="165">
        <v>2700</v>
      </c>
      <c r="D52" s="122">
        <v>3000</v>
      </c>
      <c r="E52" s="164">
        <v>2700</v>
      </c>
      <c r="F52" s="164">
        <v>2700</v>
      </c>
      <c r="G52" s="118">
        <f t="shared" ref="G52:G55" si="31">F52-E52</f>
        <v>0</v>
      </c>
      <c r="H52" s="119">
        <f t="shared" ref="H52:H55" si="32">F52/E52</f>
        <v>1</v>
      </c>
      <c r="I52" s="169" t="s">
        <v>209</v>
      </c>
      <c r="J52" s="122"/>
      <c r="K52" s="122"/>
      <c r="L52" s="129"/>
      <c r="M52" s="129"/>
      <c r="N52" s="129"/>
      <c r="O52" s="159"/>
      <c r="P52" s="159"/>
    </row>
    <row r="53" ht="30.6" customHeight="1" spans="1:16">
      <c r="A53" s="126" t="s">
        <v>94</v>
      </c>
      <c r="B53" s="165">
        <v>12344</v>
      </c>
      <c r="C53" s="165">
        <v>12344</v>
      </c>
      <c r="D53" s="122">
        <v>14614</v>
      </c>
      <c r="E53" s="164">
        <v>12696</v>
      </c>
      <c r="F53" s="164">
        <v>12696</v>
      </c>
      <c r="G53" s="118">
        <f t="shared" si="31"/>
        <v>0</v>
      </c>
      <c r="H53" s="119">
        <f t="shared" si="32"/>
        <v>1</v>
      </c>
      <c r="I53" s="170" t="s">
        <v>210</v>
      </c>
      <c r="J53" s="122">
        <v>9113</v>
      </c>
      <c r="K53" s="122">
        <v>9113</v>
      </c>
      <c r="L53" s="129">
        <v>10365</v>
      </c>
      <c r="M53" s="129">
        <v>9096</v>
      </c>
      <c r="N53" s="129">
        <v>9096</v>
      </c>
      <c r="O53" s="118">
        <f>N53-M53</f>
        <v>0</v>
      </c>
      <c r="P53" s="119">
        <f>N53/M53</f>
        <v>1</v>
      </c>
    </row>
    <row r="54" ht="17.25" customHeight="1" spans="1:16">
      <c r="A54" s="126" t="s">
        <v>95</v>
      </c>
      <c r="B54" s="165">
        <v>144680</v>
      </c>
      <c r="C54" s="165">
        <v>144680</v>
      </c>
      <c r="D54" s="122">
        <v>144680</v>
      </c>
      <c r="E54" s="166">
        <v>144614</v>
      </c>
      <c r="F54" s="166">
        <v>144614</v>
      </c>
      <c r="G54" s="118">
        <f t="shared" si="31"/>
        <v>0</v>
      </c>
      <c r="H54" s="119">
        <f t="shared" si="32"/>
        <v>1</v>
      </c>
      <c r="I54" s="169" t="s">
        <v>211</v>
      </c>
      <c r="J54" s="122">
        <v>31346</v>
      </c>
      <c r="K54" s="122">
        <v>35647</v>
      </c>
      <c r="L54" s="129">
        <v>81593</v>
      </c>
      <c r="M54" s="129">
        <v>33217</v>
      </c>
      <c r="N54" s="129">
        <v>33217</v>
      </c>
      <c r="O54" s="118">
        <f>N54-M54</f>
        <v>0</v>
      </c>
      <c r="P54" s="119">
        <f>N54/M54</f>
        <v>1</v>
      </c>
    </row>
    <row r="55" ht="17.25" customHeight="1" spans="1:16">
      <c r="A55" s="126" t="s">
        <v>96</v>
      </c>
      <c r="B55" s="165">
        <v>411</v>
      </c>
      <c r="C55" s="165">
        <v>411</v>
      </c>
      <c r="D55" s="122">
        <v>879</v>
      </c>
      <c r="E55" s="164">
        <v>791</v>
      </c>
      <c r="F55" s="164">
        <v>791</v>
      </c>
      <c r="G55" s="118">
        <f t="shared" si="31"/>
        <v>0</v>
      </c>
      <c r="H55" s="119">
        <f t="shared" si="32"/>
        <v>1</v>
      </c>
      <c r="I55" s="169" t="s">
        <v>212</v>
      </c>
      <c r="J55" s="122"/>
      <c r="K55" s="122"/>
      <c r="L55" s="129"/>
      <c r="M55" s="129"/>
      <c r="N55" s="129"/>
      <c r="O55" s="159"/>
      <c r="P55" s="159"/>
    </row>
    <row r="56" ht="17.25" customHeight="1" spans="1:16">
      <c r="A56" s="126" t="s">
        <v>97</v>
      </c>
      <c r="B56" s="165"/>
      <c r="C56" s="165"/>
      <c r="D56" s="122"/>
      <c r="E56" s="164"/>
      <c r="F56" s="164"/>
      <c r="G56" s="118"/>
      <c r="H56" s="159"/>
      <c r="I56" s="169" t="s">
        <v>213</v>
      </c>
      <c r="J56" s="122"/>
      <c r="K56" s="122"/>
      <c r="L56" s="129"/>
      <c r="M56" s="129"/>
      <c r="N56" s="129"/>
      <c r="O56" s="159"/>
      <c r="P56" s="159"/>
    </row>
    <row r="57" ht="17.25" customHeight="1" spans="1:16">
      <c r="A57" s="126" t="s">
        <v>98</v>
      </c>
      <c r="B57" s="165">
        <v>3129</v>
      </c>
      <c r="C57" s="165">
        <v>3129</v>
      </c>
      <c r="D57" s="122">
        <v>7001</v>
      </c>
      <c r="E57" s="164">
        <v>6236</v>
      </c>
      <c r="F57" s="164">
        <v>6236</v>
      </c>
      <c r="G57" s="118">
        <f t="shared" ref="G57:G59" si="33">F57-E57</f>
        <v>0</v>
      </c>
      <c r="H57" s="119">
        <f t="shared" ref="H57:H59" si="34">F57/E57</f>
        <v>1</v>
      </c>
      <c r="I57" s="169" t="s">
        <v>214</v>
      </c>
      <c r="J57" s="122"/>
      <c r="K57" s="122"/>
      <c r="L57" s="129"/>
      <c r="M57" s="129"/>
      <c r="N57" s="129"/>
      <c r="O57" s="159"/>
      <c r="P57" s="159"/>
    </row>
    <row r="58" ht="30.6" customHeight="1" spans="1:16">
      <c r="A58" s="167" t="s">
        <v>99</v>
      </c>
      <c r="B58" s="165">
        <v>8935</v>
      </c>
      <c r="C58" s="165">
        <v>8935</v>
      </c>
      <c r="D58" s="122">
        <v>10766</v>
      </c>
      <c r="E58" s="164">
        <v>9074</v>
      </c>
      <c r="F58" s="164">
        <v>9074</v>
      </c>
      <c r="G58" s="118">
        <f t="shared" si="33"/>
        <v>0</v>
      </c>
      <c r="H58" s="119">
        <f t="shared" si="34"/>
        <v>1</v>
      </c>
      <c r="I58" s="169" t="s">
        <v>215</v>
      </c>
      <c r="J58" s="122"/>
      <c r="K58" s="122"/>
      <c r="L58" s="129">
        <v>2349</v>
      </c>
      <c r="M58" s="129"/>
      <c r="N58" s="129"/>
      <c r="O58" s="159"/>
      <c r="P58" s="159"/>
    </row>
    <row r="59" ht="17.25" customHeight="1" spans="1:16">
      <c r="A59" s="126" t="s">
        <v>100</v>
      </c>
      <c r="B59" s="165">
        <v>172372</v>
      </c>
      <c r="C59" s="165">
        <v>172372</v>
      </c>
      <c r="D59" s="122">
        <v>214993</v>
      </c>
      <c r="E59" s="164">
        <v>128760</v>
      </c>
      <c r="F59" s="164">
        <v>128760</v>
      </c>
      <c r="G59" s="118">
        <f t="shared" si="33"/>
        <v>0</v>
      </c>
      <c r="H59" s="119">
        <f t="shared" si="34"/>
        <v>1</v>
      </c>
      <c r="I59" s="169" t="s">
        <v>216</v>
      </c>
      <c r="J59" s="171">
        <v>30919</v>
      </c>
      <c r="K59" s="171">
        <v>26618</v>
      </c>
      <c r="L59" s="129">
        <v>63817</v>
      </c>
      <c r="M59" s="129">
        <v>35332</v>
      </c>
      <c r="N59" s="129">
        <v>35332</v>
      </c>
      <c r="O59" s="118">
        <f>N59-M59</f>
        <v>0</v>
      </c>
      <c r="P59" s="119">
        <f>N59/M59</f>
        <v>1</v>
      </c>
    </row>
    <row r="60" ht="17.25" customHeight="1" spans="1:16">
      <c r="A60" s="126" t="s">
        <v>101</v>
      </c>
      <c r="B60" s="165"/>
      <c r="C60" s="165"/>
      <c r="D60" s="122"/>
      <c r="E60" s="164"/>
      <c r="F60" s="164"/>
      <c r="G60" s="118"/>
      <c r="H60" s="159"/>
      <c r="I60" s="126" t="s">
        <v>217</v>
      </c>
      <c r="J60" s="122">
        <f t="shared" ref="J60:N60" si="35">SUM(J61:J62)</f>
        <v>325050</v>
      </c>
      <c r="K60" s="122">
        <f t="shared" si="35"/>
        <v>325050</v>
      </c>
      <c r="L60" s="122">
        <f t="shared" si="35"/>
        <v>344057</v>
      </c>
      <c r="M60" s="122">
        <f t="shared" si="35"/>
        <v>325050</v>
      </c>
      <c r="N60" s="122">
        <f t="shared" si="35"/>
        <v>325050</v>
      </c>
      <c r="O60" s="118">
        <f t="shared" ref="O60:O65" si="36">N60-M60</f>
        <v>0</v>
      </c>
      <c r="P60" s="119">
        <f t="shared" ref="P60:P65" si="37">N60/M60</f>
        <v>1</v>
      </c>
    </row>
    <row r="61" ht="17.25" customHeight="1" spans="1:16">
      <c r="A61" s="126" t="s">
        <v>102</v>
      </c>
      <c r="B61" s="165"/>
      <c r="C61" s="165"/>
      <c r="D61" s="122"/>
      <c r="E61" s="164"/>
      <c r="F61" s="164"/>
      <c r="G61" s="118"/>
      <c r="H61" s="159"/>
      <c r="I61" s="123" t="s">
        <v>218</v>
      </c>
      <c r="J61" s="172">
        <v>292509</v>
      </c>
      <c r="K61" s="172">
        <v>292509</v>
      </c>
      <c r="L61" s="172">
        <v>292509</v>
      </c>
      <c r="M61" s="172">
        <v>292509</v>
      </c>
      <c r="N61" s="172">
        <v>292509</v>
      </c>
      <c r="O61" s="118">
        <f t="shared" si="36"/>
        <v>0</v>
      </c>
      <c r="P61" s="119">
        <f t="shared" si="37"/>
        <v>1</v>
      </c>
    </row>
    <row r="62" ht="17.25" customHeight="1" spans="1:16">
      <c r="A62" s="126" t="s">
        <v>103</v>
      </c>
      <c r="B62" s="165"/>
      <c r="C62" s="165"/>
      <c r="D62" s="122"/>
      <c r="E62" s="164"/>
      <c r="F62" s="164"/>
      <c r="G62" s="118"/>
      <c r="H62" s="159"/>
      <c r="I62" s="123" t="s">
        <v>219</v>
      </c>
      <c r="J62" s="172">
        <v>32541</v>
      </c>
      <c r="K62" s="172">
        <v>32541</v>
      </c>
      <c r="L62" s="129">
        <f>32541+12507+6500</f>
        <v>51548</v>
      </c>
      <c r="M62" s="172">
        <f>373737-292509-48687</f>
        <v>32541</v>
      </c>
      <c r="N62" s="172">
        <f>373737-292509-48687</f>
        <v>32541</v>
      </c>
      <c r="O62" s="118">
        <f t="shared" si="36"/>
        <v>0</v>
      </c>
      <c r="P62" s="119">
        <f t="shared" si="37"/>
        <v>1</v>
      </c>
    </row>
    <row r="63" ht="17.25" customHeight="1" spans="1:16">
      <c r="A63" s="126" t="s">
        <v>104</v>
      </c>
      <c r="B63" s="165"/>
      <c r="C63" s="165"/>
      <c r="D63" s="122">
        <v>20000</v>
      </c>
      <c r="E63" s="164"/>
      <c r="F63" s="164"/>
      <c r="G63" s="118"/>
      <c r="H63" s="159"/>
      <c r="I63" s="126" t="s">
        <v>220</v>
      </c>
      <c r="J63" s="172"/>
      <c r="K63" s="172"/>
      <c r="L63" s="172"/>
      <c r="M63" s="172"/>
      <c r="N63" s="172"/>
      <c r="O63" s="159"/>
      <c r="P63" s="159"/>
    </row>
    <row r="64" ht="17.25" customHeight="1" spans="1:16">
      <c r="A64" s="126" t="s">
        <v>105</v>
      </c>
      <c r="B64" s="165">
        <v>128975</v>
      </c>
      <c r="C64" s="165">
        <v>128975</v>
      </c>
      <c r="D64" s="122">
        <v>256591</v>
      </c>
      <c r="E64" s="164">
        <v>121955</v>
      </c>
      <c r="F64" s="164">
        <v>121955</v>
      </c>
      <c r="G64" s="118">
        <f t="shared" ref="G64:G71" si="38">F64-E64</f>
        <v>0</v>
      </c>
      <c r="H64" s="119">
        <f t="shared" ref="H64:H71" si="39">F64/E64</f>
        <v>1</v>
      </c>
      <c r="I64" s="126" t="s">
        <v>221</v>
      </c>
      <c r="J64" s="172"/>
      <c r="K64" s="172"/>
      <c r="L64" s="172"/>
      <c r="M64" s="172"/>
      <c r="N64" s="172"/>
      <c r="O64" s="159"/>
      <c r="P64" s="159"/>
    </row>
    <row r="65" ht="17.25" customHeight="1" spans="1:16">
      <c r="A65" s="126" t="s">
        <v>222</v>
      </c>
      <c r="B65" s="122">
        <f t="shared" ref="B65:F65" si="40">SUM(B66:B67)</f>
        <v>160000</v>
      </c>
      <c r="C65" s="122">
        <f t="shared" si="40"/>
        <v>160000</v>
      </c>
      <c r="D65" s="122">
        <f t="shared" si="40"/>
        <v>103398</v>
      </c>
      <c r="E65" s="122">
        <f t="shared" si="40"/>
        <v>140000</v>
      </c>
      <c r="F65" s="122">
        <f t="shared" si="40"/>
        <v>140000</v>
      </c>
      <c r="G65" s="118">
        <f t="shared" si="38"/>
        <v>0</v>
      </c>
      <c r="H65" s="119">
        <f t="shared" si="39"/>
        <v>1</v>
      </c>
      <c r="I65" s="126" t="s">
        <v>223</v>
      </c>
      <c r="J65" s="172"/>
      <c r="K65" s="172"/>
      <c r="L65" s="172">
        <v>36233</v>
      </c>
      <c r="M65" s="172">
        <v>30000</v>
      </c>
      <c r="N65" s="172">
        <v>30000</v>
      </c>
      <c r="O65" s="118">
        <f t="shared" si="36"/>
        <v>0</v>
      </c>
      <c r="P65" s="119">
        <f t="shared" si="37"/>
        <v>1</v>
      </c>
    </row>
    <row r="66" ht="17.25" customHeight="1" spans="1:16">
      <c r="A66" s="126" t="s">
        <v>224</v>
      </c>
      <c r="B66" s="173">
        <v>110000</v>
      </c>
      <c r="C66" s="173">
        <v>110000</v>
      </c>
      <c r="D66" s="173">
        <v>35000</v>
      </c>
      <c r="E66" s="173">
        <v>110000</v>
      </c>
      <c r="F66" s="173">
        <v>110000</v>
      </c>
      <c r="G66" s="118">
        <f t="shared" si="38"/>
        <v>0</v>
      </c>
      <c r="H66" s="119">
        <f t="shared" si="39"/>
        <v>1</v>
      </c>
      <c r="I66" s="126" t="s">
        <v>225</v>
      </c>
      <c r="J66" s="122"/>
      <c r="K66" s="122">
        <f t="shared" ref="K66:O66" si="41">K67+K68</f>
        <v>47424</v>
      </c>
      <c r="L66" s="129">
        <f t="shared" si="41"/>
        <v>47424</v>
      </c>
      <c r="M66" s="174">
        <f t="shared" si="41"/>
        <v>0</v>
      </c>
      <c r="N66" s="174">
        <f t="shared" si="41"/>
        <v>43900</v>
      </c>
      <c r="O66" s="174">
        <f t="shared" si="41"/>
        <v>43900</v>
      </c>
      <c r="P66" s="159"/>
    </row>
    <row r="67" ht="17.25" customHeight="1" spans="1:16">
      <c r="A67" s="126" t="s">
        <v>226</v>
      </c>
      <c r="B67" s="173">
        <v>50000</v>
      </c>
      <c r="C67" s="173">
        <v>50000</v>
      </c>
      <c r="D67" s="173">
        <v>68398</v>
      </c>
      <c r="E67" s="173">
        <v>30000</v>
      </c>
      <c r="F67" s="173">
        <v>30000</v>
      </c>
      <c r="G67" s="118">
        <f t="shared" si="38"/>
        <v>0</v>
      </c>
      <c r="H67" s="119">
        <f t="shared" si="39"/>
        <v>1</v>
      </c>
      <c r="I67" s="175" t="s">
        <v>227</v>
      </c>
      <c r="J67" s="122"/>
      <c r="K67" s="122">
        <v>39874</v>
      </c>
      <c r="L67" s="129">
        <v>39874</v>
      </c>
      <c r="M67" s="122">
        <v>0</v>
      </c>
      <c r="N67" s="122">
        <f>46400-2500</f>
        <v>43900</v>
      </c>
      <c r="O67" s="133">
        <f>N67-M67</f>
        <v>43900</v>
      </c>
      <c r="P67" s="159"/>
    </row>
    <row r="68" ht="17.25" customHeight="1" spans="1:16">
      <c r="A68" s="126" t="s">
        <v>228</v>
      </c>
      <c r="B68" s="173">
        <v>259829</v>
      </c>
      <c r="C68" s="173">
        <v>259829</v>
      </c>
      <c r="D68" s="173">
        <v>259829</v>
      </c>
      <c r="E68" s="173">
        <f>L69</f>
        <v>278610</v>
      </c>
      <c r="F68" s="173">
        <v>278610</v>
      </c>
      <c r="G68" s="118">
        <f t="shared" si="38"/>
        <v>0</v>
      </c>
      <c r="H68" s="119">
        <f t="shared" si="39"/>
        <v>1</v>
      </c>
      <c r="I68" s="175" t="s">
        <v>229</v>
      </c>
      <c r="J68" s="122"/>
      <c r="K68" s="122">
        <v>7550</v>
      </c>
      <c r="L68" s="129">
        <v>7550</v>
      </c>
      <c r="M68" s="122"/>
      <c r="N68" s="122"/>
      <c r="O68" s="162"/>
      <c r="P68" s="162"/>
    </row>
    <row r="69" ht="17.25" customHeight="1" spans="1:16">
      <c r="A69" s="126" t="s">
        <v>230</v>
      </c>
      <c r="B69" s="173">
        <v>1925</v>
      </c>
      <c r="C69" s="173">
        <v>1925</v>
      </c>
      <c r="D69" s="173">
        <f>3883+28628</f>
        <v>32511</v>
      </c>
      <c r="E69" s="173">
        <f>2045+65000</f>
        <v>67045</v>
      </c>
      <c r="F69" s="173">
        <f>2045+65000</f>
        <v>67045</v>
      </c>
      <c r="G69" s="118">
        <f t="shared" si="38"/>
        <v>0</v>
      </c>
      <c r="H69" s="119">
        <f t="shared" si="39"/>
        <v>1</v>
      </c>
      <c r="I69" s="126" t="s">
        <v>231</v>
      </c>
      <c r="J69" s="122"/>
      <c r="K69" s="122"/>
      <c r="L69" s="122">
        <f>278610</f>
        <v>278610</v>
      </c>
      <c r="M69" s="122"/>
      <c r="N69" s="122"/>
      <c r="O69" s="118"/>
      <c r="P69" s="119"/>
    </row>
    <row r="70" ht="17.25" customHeight="1" spans="1:16">
      <c r="A70" s="126" t="s">
        <v>232</v>
      </c>
      <c r="B70" s="173">
        <v>105000</v>
      </c>
      <c r="C70" s="173">
        <v>105000</v>
      </c>
      <c r="D70" s="173">
        <v>101003</v>
      </c>
      <c r="E70" s="173">
        <f>L65</f>
        <v>36233</v>
      </c>
      <c r="F70" s="173">
        <v>36233</v>
      </c>
      <c r="G70" s="118">
        <f t="shared" si="38"/>
        <v>0</v>
      </c>
      <c r="H70" s="119">
        <f t="shared" si="39"/>
        <v>1</v>
      </c>
      <c r="I70" s="123"/>
      <c r="J70" s="122"/>
      <c r="K70" s="122"/>
      <c r="L70" s="122"/>
      <c r="M70" s="122"/>
      <c r="N70" s="122"/>
      <c r="O70" s="121"/>
      <c r="P70" s="121"/>
    </row>
    <row r="71" ht="17.25" customHeight="1" spans="1:16">
      <c r="A71" s="156" t="s">
        <v>109</v>
      </c>
      <c r="B71" s="122">
        <f t="shared" ref="B71:F71" si="42">B7+B34+B39</f>
        <v>2625227</v>
      </c>
      <c r="C71" s="122">
        <f t="shared" si="42"/>
        <v>2750018</v>
      </c>
      <c r="D71" s="122">
        <f t="shared" si="42"/>
        <v>3024920</v>
      </c>
      <c r="E71" s="122">
        <f t="shared" si="42"/>
        <v>2526145</v>
      </c>
      <c r="F71" s="122">
        <f t="shared" si="42"/>
        <v>2572545</v>
      </c>
      <c r="G71" s="133">
        <f t="shared" si="38"/>
        <v>46400</v>
      </c>
      <c r="H71" s="119">
        <f t="shared" si="39"/>
        <v>1.01836790841381</v>
      </c>
      <c r="I71" s="156" t="s">
        <v>110</v>
      </c>
      <c r="J71" s="122">
        <f t="shared" ref="J71:N71" si="43">J7+J32+J34+J39</f>
        <v>2625227</v>
      </c>
      <c r="K71" s="122">
        <f t="shared" si="43"/>
        <v>2750018</v>
      </c>
      <c r="L71" s="122">
        <f t="shared" si="43"/>
        <v>3024920</v>
      </c>
      <c r="M71" s="122">
        <f t="shared" si="43"/>
        <v>2526145</v>
      </c>
      <c r="N71" s="122">
        <f t="shared" si="43"/>
        <v>2572545</v>
      </c>
      <c r="O71" s="133">
        <f>N71-M71</f>
        <v>46400</v>
      </c>
      <c r="P71" s="119">
        <f>N71/M71</f>
        <v>1.01836790841381</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0694444444444" right="0.550694444444444" top="0.511805555555556" bottom="0.550694444444444" header="0.393055555555556" footer="0.393055555555556"/>
  <pageSetup paperSize="9" scale="61" firstPageNumber="12" fitToHeight="0"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9"/>
  <sheetViews>
    <sheetView tabSelected="1" view="pageBreakPreview" zoomScale="85" zoomScaleNormal="100" zoomScaleSheetLayoutView="85" workbookViewId="0">
      <pane xSplit="1" ySplit="6" topLeftCell="B58" activePane="bottomRight" state="frozen"/>
      <selection/>
      <selection pane="topRight"/>
      <selection pane="bottomLeft"/>
      <selection pane="bottomRight" activeCell="A1" sqref="A1"/>
    </sheetView>
  </sheetViews>
  <sheetFormatPr defaultColWidth="8.87962962962963" defaultRowHeight="14.4"/>
  <cols>
    <col min="1" max="1" width="47.3796296296296" style="108" customWidth="1"/>
    <col min="2" max="6" width="9.62962962962963" style="108" customWidth="1"/>
    <col min="7" max="7" width="8.37962962962963" style="108" customWidth="1"/>
    <col min="8" max="8" width="7.62962962962963" style="108" customWidth="1"/>
    <col min="9" max="9" width="52.8796296296296" style="108" customWidth="1"/>
    <col min="10" max="14" width="9.62962962962963" style="108" customWidth="1"/>
    <col min="15" max="15" width="10.0648148148148" style="108" customWidth="1"/>
    <col min="16" max="16" width="7.62962962962963" style="108" customWidth="1"/>
    <col min="17" max="17" width="9.25" style="108"/>
    <col min="18" max="16384" width="8.87962962962963" style="108"/>
  </cols>
  <sheetData>
    <row r="1" ht="15.95" customHeight="1" spans="1:1">
      <c r="A1" s="107" t="s">
        <v>233</v>
      </c>
    </row>
    <row r="2" ht="30" customHeight="1" spans="1:16">
      <c r="A2" s="109" t="s">
        <v>234</v>
      </c>
      <c r="B2" s="109"/>
      <c r="C2" s="109"/>
      <c r="D2" s="109"/>
      <c r="E2" s="109"/>
      <c r="F2" s="109"/>
      <c r="G2" s="109"/>
      <c r="H2" s="109"/>
      <c r="I2" s="109"/>
      <c r="J2" s="109"/>
      <c r="K2" s="109"/>
      <c r="L2" s="109"/>
      <c r="M2" s="109"/>
      <c r="N2" s="109"/>
      <c r="O2" s="109"/>
      <c r="P2" s="109"/>
    </row>
    <row r="3" s="106" customFormat="1" ht="15.95" customHeight="1" spans="14:16">
      <c r="N3" s="108"/>
      <c r="O3" s="134" t="s">
        <v>2</v>
      </c>
      <c r="P3" s="108"/>
    </row>
    <row r="4" s="107" customFormat="1" ht="18" customHeight="1" spans="1:16">
      <c r="A4" s="110" t="s">
        <v>3</v>
      </c>
      <c r="B4" s="110"/>
      <c r="C4" s="110"/>
      <c r="D4" s="110"/>
      <c r="E4" s="110"/>
      <c r="F4" s="110"/>
      <c r="G4" s="110"/>
      <c r="H4" s="110"/>
      <c r="I4" s="110" t="s">
        <v>4</v>
      </c>
      <c r="J4" s="110"/>
      <c r="K4" s="110"/>
      <c r="L4" s="110"/>
      <c r="M4" s="110"/>
      <c r="N4" s="110"/>
      <c r="O4" s="110"/>
      <c r="P4" s="110"/>
    </row>
    <row r="5" s="107" customFormat="1" ht="32" customHeight="1" spans="1:16">
      <c r="A5" s="111" t="s">
        <v>5</v>
      </c>
      <c r="B5" s="112" t="s">
        <v>6</v>
      </c>
      <c r="C5" s="112" t="s">
        <v>7</v>
      </c>
      <c r="D5" s="112" t="s">
        <v>8</v>
      </c>
      <c r="E5" s="112" t="s">
        <v>9</v>
      </c>
      <c r="F5" s="112" t="s">
        <v>10</v>
      </c>
      <c r="G5" s="112" t="s">
        <v>11</v>
      </c>
      <c r="H5" s="112" t="s">
        <v>12</v>
      </c>
      <c r="I5" s="135" t="s">
        <v>13</v>
      </c>
      <c r="J5" s="112" t="s">
        <v>6</v>
      </c>
      <c r="K5" s="112" t="s">
        <v>7</v>
      </c>
      <c r="L5" s="112" t="s">
        <v>8</v>
      </c>
      <c r="M5" s="112" t="s">
        <v>9</v>
      </c>
      <c r="N5" s="112" t="s">
        <v>10</v>
      </c>
      <c r="O5" s="112" t="s">
        <v>11</v>
      </c>
      <c r="P5" s="112" t="s">
        <v>12</v>
      </c>
    </row>
    <row r="6" s="107" customFormat="1" ht="26.85" customHeight="1" spans="1:16">
      <c r="A6" s="111"/>
      <c r="B6" s="112"/>
      <c r="C6" s="112"/>
      <c r="D6" s="112"/>
      <c r="E6" s="112"/>
      <c r="F6" s="112"/>
      <c r="G6" s="112"/>
      <c r="H6" s="112"/>
      <c r="I6" s="135"/>
      <c r="J6" s="112"/>
      <c r="K6" s="112"/>
      <c r="L6" s="112"/>
      <c r="M6" s="112"/>
      <c r="N6" s="112"/>
      <c r="O6" s="112"/>
      <c r="P6" s="112"/>
    </row>
    <row r="7" s="107" customFormat="1" ht="17.1" customHeight="1" spans="1:16">
      <c r="A7" s="113" t="s">
        <v>113</v>
      </c>
      <c r="B7" s="114">
        <f t="shared" ref="B7:F7" si="0">SUM(B8:B21)</f>
        <v>1693460</v>
      </c>
      <c r="C7" s="114">
        <f t="shared" si="0"/>
        <v>1693460</v>
      </c>
      <c r="D7" s="114">
        <f t="shared" si="0"/>
        <v>1193238</v>
      </c>
      <c r="E7" s="114">
        <f t="shared" si="0"/>
        <v>1700000</v>
      </c>
      <c r="F7" s="114">
        <f t="shared" si="0"/>
        <v>1700000</v>
      </c>
      <c r="G7" s="114">
        <f t="shared" ref="G7:G12" si="1">F7-E7</f>
        <v>0</v>
      </c>
      <c r="H7" s="115">
        <f t="shared" ref="H7:H12" si="2">F7/E7</f>
        <v>1</v>
      </c>
      <c r="I7" s="113" t="s">
        <v>114</v>
      </c>
      <c r="J7" s="114">
        <f t="shared" ref="J7:N7" si="3">J8+J11+J22+J28+J36+J41+J48+J55+J32+J34</f>
        <v>2058716</v>
      </c>
      <c r="K7" s="114">
        <f t="shared" si="3"/>
        <v>2311364</v>
      </c>
      <c r="L7" s="114">
        <f t="shared" si="3"/>
        <v>1581725</v>
      </c>
      <c r="M7" s="114">
        <f t="shared" si="3"/>
        <v>2013596</v>
      </c>
      <c r="N7" s="114">
        <f t="shared" si="3"/>
        <v>1887654</v>
      </c>
      <c r="O7" s="114">
        <f t="shared" ref="O7:O16" si="4">N7-M7</f>
        <v>-125942</v>
      </c>
      <c r="P7" s="115">
        <f t="shared" ref="P7:P16" si="5">N7/M7</f>
        <v>0.937454186440577</v>
      </c>
    </row>
    <row r="8" ht="17.45" customHeight="1" spans="1:16">
      <c r="A8" s="116" t="s">
        <v>115</v>
      </c>
      <c r="B8" s="117"/>
      <c r="C8" s="117"/>
      <c r="D8" s="117"/>
      <c r="E8" s="117"/>
      <c r="F8" s="117"/>
      <c r="G8" s="118"/>
      <c r="H8" s="119"/>
      <c r="I8" s="136" t="s">
        <v>116</v>
      </c>
      <c r="J8" s="122">
        <f t="shared" ref="J8:N8" si="6">J9+J10</f>
        <v>0</v>
      </c>
      <c r="K8" s="122">
        <f t="shared" si="6"/>
        <v>0</v>
      </c>
      <c r="L8" s="122">
        <f t="shared" si="6"/>
        <v>139</v>
      </c>
      <c r="M8" s="122">
        <f t="shared" si="6"/>
        <v>78</v>
      </c>
      <c r="N8" s="122">
        <f t="shared" si="6"/>
        <v>78</v>
      </c>
      <c r="O8" s="118">
        <f t="shared" si="4"/>
        <v>0</v>
      </c>
      <c r="P8" s="119">
        <f t="shared" si="5"/>
        <v>1</v>
      </c>
    </row>
    <row r="9" ht="17.45" customHeight="1" spans="1:16">
      <c r="A9" s="120" t="s">
        <v>117</v>
      </c>
      <c r="B9" s="117"/>
      <c r="C9" s="117"/>
      <c r="D9" s="117"/>
      <c r="E9" s="117"/>
      <c r="F9" s="117"/>
      <c r="G9" s="118"/>
      <c r="H9" s="121"/>
      <c r="I9" s="136" t="s">
        <v>118</v>
      </c>
      <c r="J9" s="122"/>
      <c r="K9" s="122"/>
      <c r="L9" s="122"/>
      <c r="M9" s="122"/>
      <c r="N9" s="122"/>
      <c r="O9" s="118"/>
      <c r="P9" s="119"/>
    </row>
    <row r="10" ht="17.45" customHeight="1" spans="1:16">
      <c r="A10" s="116" t="s">
        <v>119</v>
      </c>
      <c r="B10" s="117">
        <v>65000</v>
      </c>
      <c r="C10" s="117">
        <v>65000</v>
      </c>
      <c r="D10" s="117">
        <v>46622</v>
      </c>
      <c r="E10" s="117">
        <v>63254</v>
      </c>
      <c r="F10" s="117">
        <v>63254</v>
      </c>
      <c r="G10" s="118">
        <f t="shared" si="1"/>
        <v>0</v>
      </c>
      <c r="H10" s="119">
        <f t="shared" si="2"/>
        <v>1</v>
      </c>
      <c r="I10" s="137" t="s">
        <v>120</v>
      </c>
      <c r="J10" s="122"/>
      <c r="K10" s="122"/>
      <c r="L10" s="122">
        <v>139</v>
      </c>
      <c r="M10" s="122">
        <f>68+10</f>
        <v>78</v>
      </c>
      <c r="N10" s="122">
        <f>68+10</f>
        <v>78</v>
      </c>
      <c r="O10" s="118">
        <f t="shared" si="4"/>
        <v>0</v>
      </c>
      <c r="P10" s="119">
        <f t="shared" si="5"/>
        <v>1</v>
      </c>
    </row>
    <row r="11" ht="17.45" customHeight="1" spans="1:16">
      <c r="A11" s="116" t="s">
        <v>121</v>
      </c>
      <c r="B11" s="117">
        <v>977</v>
      </c>
      <c r="C11" s="117">
        <v>977</v>
      </c>
      <c r="D11" s="117">
        <v>910</v>
      </c>
      <c r="E11" s="117">
        <v>977</v>
      </c>
      <c r="F11" s="117">
        <v>977</v>
      </c>
      <c r="G11" s="118">
        <f t="shared" si="1"/>
        <v>0</v>
      </c>
      <c r="H11" s="119">
        <f t="shared" si="2"/>
        <v>1</v>
      </c>
      <c r="I11" s="136" t="s">
        <v>122</v>
      </c>
      <c r="J11" s="122">
        <f t="shared" ref="J11:N11" si="7">SUM(J12:J21)</f>
        <v>1512779</v>
      </c>
      <c r="K11" s="122">
        <f t="shared" si="7"/>
        <v>1532779</v>
      </c>
      <c r="L11" s="122">
        <f t="shared" si="7"/>
        <v>879074</v>
      </c>
      <c r="M11" s="122">
        <f t="shared" si="7"/>
        <v>1375260</v>
      </c>
      <c r="N11" s="122">
        <f t="shared" si="7"/>
        <v>1375260</v>
      </c>
      <c r="O11" s="118">
        <f t="shared" si="4"/>
        <v>0</v>
      </c>
      <c r="P11" s="119">
        <f t="shared" si="5"/>
        <v>1</v>
      </c>
    </row>
    <row r="12" ht="17.45" customHeight="1" spans="1:16">
      <c r="A12" s="116" t="s">
        <v>123</v>
      </c>
      <c r="B12" s="117">
        <v>1559023</v>
      </c>
      <c r="C12" s="117">
        <v>1559023</v>
      </c>
      <c r="D12" s="117">
        <v>1073814</v>
      </c>
      <c r="E12" s="117">
        <f>1559023+6540+1746</f>
        <v>1567309</v>
      </c>
      <c r="F12" s="117">
        <f>1559023+6540+1746</f>
        <v>1567309</v>
      </c>
      <c r="G12" s="118">
        <f t="shared" si="1"/>
        <v>0</v>
      </c>
      <c r="H12" s="119">
        <f t="shared" si="2"/>
        <v>1</v>
      </c>
      <c r="I12" s="136" t="s">
        <v>124</v>
      </c>
      <c r="J12" s="138">
        <v>1360966</v>
      </c>
      <c r="K12" s="138">
        <v>1360966</v>
      </c>
      <c r="L12" s="138">
        <v>795002</v>
      </c>
      <c r="M12" s="138">
        <f>1575+10524+1180742-8</f>
        <v>1192833</v>
      </c>
      <c r="N12" s="138">
        <f>1575+10524+1180742-8</f>
        <v>1192833</v>
      </c>
      <c r="O12" s="118">
        <f t="shared" si="4"/>
        <v>0</v>
      </c>
      <c r="P12" s="119">
        <f t="shared" si="5"/>
        <v>1</v>
      </c>
    </row>
    <row r="13" ht="17.45" customHeight="1" spans="1:16">
      <c r="A13" s="116" t="s">
        <v>125</v>
      </c>
      <c r="B13" s="117"/>
      <c r="C13" s="117"/>
      <c r="D13" s="117"/>
      <c r="E13" s="117"/>
      <c r="F13" s="117"/>
      <c r="G13" s="118"/>
      <c r="H13" s="121"/>
      <c r="I13" s="136" t="s">
        <v>126</v>
      </c>
      <c r="J13" s="138">
        <v>82000</v>
      </c>
      <c r="K13" s="138">
        <v>82000</v>
      </c>
      <c r="L13" s="138">
        <v>6014</v>
      </c>
      <c r="M13" s="138">
        <v>63254</v>
      </c>
      <c r="N13" s="138">
        <v>63254</v>
      </c>
      <c r="O13" s="118">
        <f t="shared" si="4"/>
        <v>0</v>
      </c>
      <c r="P13" s="119">
        <f t="shared" si="5"/>
        <v>1</v>
      </c>
    </row>
    <row r="14" ht="17.45" customHeight="1" spans="1:16">
      <c r="A14" s="116" t="s">
        <v>127</v>
      </c>
      <c r="B14" s="117">
        <v>1400</v>
      </c>
      <c r="C14" s="117">
        <v>1400</v>
      </c>
      <c r="D14" s="117">
        <v>3381</v>
      </c>
      <c r="E14" s="117">
        <v>1400</v>
      </c>
      <c r="F14" s="117">
        <v>1400</v>
      </c>
      <c r="G14" s="118">
        <f t="shared" ref="G14:G19" si="8">F14-E14</f>
        <v>0</v>
      </c>
      <c r="H14" s="119">
        <f t="shared" ref="H14:H19" si="9">F14/E14</f>
        <v>1</v>
      </c>
      <c r="I14" s="136" t="s">
        <v>128</v>
      </c>
      <c r="J14" s="138">
        <v>977</v>
      </c>
      <c r="K14" s="138">
        <v>977</v>
      </c>
      <c r="L14" s="138">
        <v>489</v>
      </c>
      <c r="M14" s="138">
        <v>977</v>
      </c>
      <c r="N14" s="138">
        <v>977</v>
      </c>
      <c r="O14" s="118">
        <f t="shared" si="4"/>
        <v>0</v>
      </c>
      <c r="P14" s="119">
        <f t="shared" si="5"/>
        <v>1</v>
      </c>
    </row>
    <row r="15" ht="17.45" customHeight="1" spans="1:16">
      <c r="A15" s="120" t="s">
        <v>129</v>
      </c>
      <c r="B15" s="117">
        <v>50000</v>
      </c>
      <c r="C15" s="117">
        <v>50000</v>
      </c>
      <c r="D15" s="117">
        <v>49806</v>
      </c>
      <c r="E15" s="117">
        <v>50000</v>
      </c>
      <c r="F15" s="117">
        <v>50000</v>
      </c>
      <c r="G15" s="118">
        <f t="shared" si="8"/>
        <v>0</v>
      </c>
      <c r="H15" s="119">
        <f t="shared" si="9"/>
        <v>1</v>
      </c>
      <c r="I15" s="136" t="s">
        <v>130</v>
      </c>
      <c r="J15" s="138">
        <v>51836</v>
      </c>
      <c r="K15" s="138">
        <v>51836</v>
      </c>
      <c r="L15" s="138">
        <v>46489</v>
      </c>
      <c r="M15" s="138">
        <f>12+50000</f>
        <v>50012</v>
      </c>
      <c r="N15" s="138">
        <f>12+50000</f>
        <v>50012</v>
      </c>
      <c r="O15" s="118">
        <f t="shared" si="4"/>
        <v>0</v>
      </c>
      <c r="P15" s="119">
        <f t="shared" si="5"/>
        <v>1</v>
      </c>
    </row>
    <row r="16" ht="17.45" customHeight="1" spans="1:16">
      <c r="A16" s="116" t="s">
        <v>131</v>
      </c>
      <c r="B16" s="117"/>
      <c r="C16" s="117"/>
      <c r="D16" s="117"/>
      <c r="E16" s="117"/>
      <c r="F16" s="117"/>
      <c r="G16" s="118"/>
      <c r="H16" s="121"/>
      <c r="I16" s="136" t="s">
        <v>132</v>
      </c>
      <c r="J16" s="138">
        <v>17000</v>
      </c>
      <c r="K16" s="138">
        <v>17000</v>
      </c>
      <c r="L16" s="138">
        <v>17000</v>
      </c>
      <c r="M16" s="138">
        <v>17000</v>
      </c>
      <c r="N16" s="138">
        <v>17000</v>
      </c>
      <c r="O16" s="118">
        <f t="shared" si="4"/>
        <v>0</v>
      </c>
      <c r="P16" s="119">
        <f t="shared" si="5"/>
        <v>1</v>
      </c>
    </row>
    <row r="17" ht="17.45" customHeight="1" spans="1:16">
      <c r="A17" s="116" t="s">
        <v>133</v>
      </c>
      <c r="B17" s="117"/>
      <c r="C17" s="117"/>
      <c r="D17" s="117"/>
      <c r="E17" s="117"/>
      <c r="F17" s="117"/>
      <c r="G17" s="118"/>
      <c r="H17" s="121"/>
      <c r="I17" s="136" t="s">
        <v>134</v>
      </c>
      <c r="J17" s="138"/>
      <c r="K17" s="138"/>
      <c r="L17" s="138"/>
      <c r="M17" s="138"/>
      <c r="N17" s="138"/>
      <c r="O17" s="121"/>
      <c r="P17" s="121"/>
    </row>
    <row r="18" ht="17.45" customHeight="1" spans="1:16">
      <c r="A18" s="120" t="s">
        <v>135</v>
      </c>
      <c r="B18" s="117">
        <v>17000</v>
      </c>
      <c r="C18" s="117">
        <v>17000</v>
      </c>
      <c r="D18" s="117">
        <v>18625</v>
      </c>
      <c r="E18" s="117">
        <v>17000</v>
      </c>
      <c r="F18" s="117">
        <v>17000</v>
      </c>
      <c r="G18" s="118">
        <f t="shared" si="8"/>
        <v>0</v>
      </c>
      <c r="H18" s="119">
        <f t="shared" si="9"/>
        <v>1</v>
      </c>
      <c r="I18" s="136" t="s">
        <v>136</v>
      </c>
      <c r="J18" s="138"/>
      <c r="K18" s="138">
        <v>20000</v>
      </c>
      <c r="L18" s="138">
        <v>10123</v>
      </c>
      <c r="M18" s="138">
        <v>6281</v>
      </c>
      <c r="N18" s="138">
        <v>6281</v>
      </c>
      <c r="O18" s="118">
        <f t="shared" ref="O18:O22" si="10">N18-M18</f>
        <v>0</v>
      </c>
      <c r="P18" s="119">
        <f t="shared" ref="P18:P22" si="11">N18/M18</f>
        <v>1</v>
      </c>
    </row>
    <row r="19" ht="17.45" customHeight="1" spans="1:16">
      <c r="A19" s="120" t="s">
        <v>137</v>
      </c>
      <c r="B19" s="117">
        <v>60</v>
      </c>
      <c r="C19" s="117">
        <v>60</v>
      </c>
      <c r="D19" s="117">
        <v>80</v>
      </c>
      <c r="E19" s="117">
        <v>60</v>
      </c>
      <c r="F19" s="117">
        <v>60</v>
      </c>
      <c r="G19" s="118">
        <f t="shared" si="8"/>
        <v>0</v>
      </c>
      <c r="H19" s="119">
        <f t="shared" si="9"/>
        <v>1</v>
      </c>
      <c r="I19" s="136" t="s">
        <v>138</v>
      </c>
      <c r="J19" s="122"/>
      <c r="K19" s="122"/>
      <c r="L19" s="122"/>
      <c r="M19" s="122"/>
      <c r="N19" s="122"/>
      <c r="O19" s="121"/>
      <c r="P19" s="121"/>
    </row>
    <row r="20" ht="33" customHeight="1" spans="1:16">
      <c r="A20" s="120" t="s">
        <v>139</v>
      </c>
      <c r="B20" s="122"/>
      <c r="C20" s="122"/>
      <c r="D20" s="122"/>
      <c r="E20" s="122"/>
      <c r="F20" s="122"/>
      <c r="G20" s="118"/>
      <c r="H20" s="121"/>
      <c r="I20" s="139" t="s">
        <v>140</v>
      </c>
      <c r="J20" s="122"/>
      <c r="K20" s="122"/>
      <c r="L20" s="122"/>
      <c r="M20" s="122"/>
      <c r="N20" s="122"/>
      <c r="O20" s="121"/>
      <c r="P20" s="121"/>
    </row>
    <row r="21" ht="17.45" customHeight="1" spans="1:16">
      <c r="A21" s="120" t="s">
        <v>141</v>
      </c>
      <c r="B21" s="122"/>
      <c r="C21" s="122"/>
      <c r="D21" s="122"/>
      <c r="E21" s="122"/>
      <c r="F21" s="122"/>
      <c r="G21" s="118"/>
      <c r="H21" s="121"/>
      <c r="I21" s="139" t="s">
        <v>142</v>
      </c>
      <c r="J21" s="123"/>
      <c r="K21" s="123"/>
      <c r="L21" s="123">
        <v>3957</v>
      </c>
      <c r="M21" s="123">
        <v>44903</v>
      </c>
      <c r="N21" s="123">
        <v>44903</v>
      </c>
      <c r="O21" s="118">
        <f t="shared" si="10"/>
        <v>0</v>
      </c>
      <c r="P21" s="119">
        <f t="shared" si="11"/>
        <v>1</v>
      </c>
    </row>
    <row r="22" ht="17.45" customHeight="1" spans="1:16">
      <c r="A22" s="123"/>
      <c r="B22" s="123"/>
      <c r="C22" s="123"/>
      <c r="D22" s="123"/>
      <c r="E22" s="123"/>
      <c r="F22" s="123"/>
      <c r="G22" s="123"/>
      <c r="H22" s="123"/>
      <c r="I22" s="136" t="s">
        <v>143</v>
      </c>
      <c r="J22" s="122">
        <f t="shared" ref="J22:N22" si="12">SUM(J23:J27)</f>
        <v>220</v>
      </c>
      <c r="K22" s="122">
        <f t="shared" si="12"/>
        <v>220</v>
      </c>
      <c r="L22" s="122">
        <f t="shared" si="12"/>
        <v>207</v>
      </c>
      <c r="M22" s="122">
        <f t="shared" si="12"/>
        <v>729</v>
      </c>
      <c r="N22" s="122">
        <f t="shared" si="12"/>
        <v>729</v>
      </c>
      <c r="O22" s="118">
        <f t="shared" si="10"/>
        <v>0</v>
      </c>
      <c r="P22" s="119">
        <f t="shared" si="11"/>
        <v>1</v>
      </c>
    </row>
    <row r="23" ht="17.45" customHeight="1" spans="1:16">
      <c r="A23" s="123"/>
      <c r="B23" s="122"/>
      <c r="C23" s="122"/>
      <c r="D23" s="122"/>
      <c r="E23" s="122"/>
      <c r="F23" s="122"/>
      <c r="G23" s="123"/>
      <c r="H23" s="123"/>
      <c r="I23" s="136" t="s">
        <v>144</v>
      </c>
      <c r="J23" s="122"/>
      <c r="K23" s="122"/>
      <c r="L23" s="122"/>
      <c r="M23" s="122"/>
      <c r="N23" s="122"/>
      <c r="O23" s="121"/>
      <c r="P23" s="121"/>
    </row>
    <row r="24" ht="17.45" customHeight="1" spans="1:16">
      <c r="A24" s="123"/>
      <c r="B24" s="122"/>
      <c r="C24" s="122"/>
      <c r="D24" s="122"/>
      <c r="E24" s="122"/>
      <c r="F24" s="122"/>
      <c r="G24" s="118"/>
      <c r="H24" s="121"/>
      <c r="I24" s="136" t="s">
        <v>145</v>
      </c>
      <c r="J24" s="122"/>
      <c r="K24" s="122"/>
      <c r="L24" s="122"/>
      <c r="M24" s="122"/>
      <c r="N24" s="122"/>
      <c r="O24" s="121"/>
      <c r="P24" s="121"/>
    </row>
    <row r="25" ht="17.45" customHeight="1" spans="1:16">
      <c r="A25" s="123"/>
      <c r="B25" s="122"/>
      <c r="C25" s="122"/>
      <c r="D25" s="122"/>
      <c r="E25" s="122"/>
      <c r="F25" s="122"/>
      <c r="G25" s="118"/>
      <c r="H25" s="121"/>
      <c r="I25" s="136" t="s">
        <v>146</v>
      </c>
      <c r="J25" s="140">
        <v>220</v>
      </c>
      <c r="K25" s="140">
        <v>220</v>
      </c>
      <c r="L25" s="140">
        <v>207</v>
      </c>
      <c r="M25" s="140">
        <f>723+6</f>
        <v>729</v>
      </c>
      <c r="N25" s="140">
        <f>723+6</f>
        <v>729</v>
      </c>
      <c r="O25" s="118">
        <f>N25-M25</f>
        <v>0</v>
      </c>
      <c r="P25" s="119">
        <f>N25/M25</f>
        <v>1</v>
      </c>
    </row>
    <row r="26" ht="17.45" customHeight="1" spans="1:16">
      <c r="A26" s="123"/>
      <c r="B26" s="122"/>
      <c r="C26" s="122"/>
      <c r="D26" s="122"/>
      <c r="E26" s="122"/>
      <c r="F26" s="122"/>
      <c r="G26" s="118"/>
      <c r="H26" s="121"/>
      <c r="I26" s="136" t="s">
        <v>147</v>
      </c>
      <c r="J26" s="122"/>
      <c r="K26" s="122"/>
      <c r="L26" s="122"/>
      <c r="M26" s="122"/>
      <c r="N26" s="122"/>
      <c r="O26" s="121"/>
      <c r="P26" s="121"/>
    </row>
    <row r="27" ht="32" customHeight="1" spans="1:16">
      <c r="A27" s="123"/>
      <c r="B27" s="122"/>
      <c r="C27" s="122"/>
      <c r="D27" s="122"/>
      <c r="E27" s="122"/>
      <c r="F27" s="122"/>
      <c r="G27" s="118"/>
      <c r="H27" s="121"/>
      <c r="I27" s="139" t="s">
        <v>148</v>
      </c>
      <c r="J27" s="122"/>
      <c r="K27" s="122"/>
      <c r="L27" s="122"/>
      <c r="M27" s="122"/>
      <c r="N27" s="122"/>
      <c r="O27" s="121"/>
      <c r="P27" s="121"/>
    </row>
    <row r="28" ht="17.45" customHeight="1" spans="1:16">
      <c r="A28" s="123"/>
      <c r="B28" s="122"/>
      <c r="C28" s="122"/>
      <c r="D28" s="122"/>
      <c r="E28" s="122"/>
      <c r="F28" s="122"/>
      <c r="G28" s="118"/>
      <c r="H28" s="121"/>
      <c r="I28" s="136" t="s">
        <v>149</v>
      </c>
      <c r="J28" s="122"/>
      <c r="K28" s="122"/>
      <c r="L28" s="122"/>
      <c r="M28" s="122"/>
      <c r="N28" s="122"/>
      <c r="O28" s="121"/>
      <c r="P28" s="121"/>
    </row>
    <row r="29" ht="17.45" customHeight="1" spans="1:16">
      <c r="A29" s="123"/>
      <c r="B29" s="122"/>
      <c r="C29" s="122"/>
      <c r="D29" s="122"/>
      <c r="E29" s="122"/>
      <c r="F29" s="122"/>
      <c r="G29" s="118"/>
      <c r="H29" s="121"/>
      <c r="I29" s="139" t="s">
        <v>150</v>
      </c>
      <c r="J29" s="122"/>
      <c r="K29" s="122"/>
      <c r="L29" s="122"/>
      <c r="M29" s="122"/>
      <c r="N29" s="122"/>
      <c r="O29" s="121"/>
      <c r="P29" s="121"/>
    </row>
    <row r="30" ht="17.45" customHeight="1" spans="1:16">
      <c r="A30" s="123"/>
      <c r="B30" s="122"/>
      <c r="C30" s="122"/>
      <c r="D30" s="122"/>
      <c r="E30" s="122"/>
      <c r="F30" s="122"/>
      <c r="G30" s="118"/>
      <c r="H30" s="121"/>
      <c r="I30" s="136" t="s">
        <v>151</v>
      </c>
      <c r="J30" s="122"/>
      <c r="K30" s="122"/>
      <c r="L30" s="122"/>
      <c r="M30" s="122"/>
      <c r="N30" s="122"/>
      <c r="O30" s="121"/>
      <c r="P30" s="121"/>
    </row>
    <row r="31" ht="35" customHeight="1" spans="1:16">
      <c r="A31" s="123"/>
      <c r="B31" s="122"/>
      <c r="C31" s="122"/>
      <c r="D31" s="122"/>
      <c r="E31" s="122"/>
      <c r="F31" s="122"/>
      <c r="G31" s="118"/>
      <c r="H31" s="121"/>
      <c r="I31" s="139" t="s">
        <v>152</v>
      </c>
      <c r="J31" s="122"/>
      <c r="K31" s="122"/>
      <c r="L31" s="122"/>
      <c r="M31" s="122"/>
      <c r="N31" s="122"/>
      <c r="O31" s="121"/>
      <c r="P31" s="121"/>
    </row>
    <row r="32" ht="17.45" customHeight="1" spans="1:16">
      <c r="A32" s="123"/>
      <c r="B32" s="122"/>
      <c r="C32" s="122"/>
      <c r="D32" s="122"/>
      <c r="E32" s="122"/>
      <c r="F32" s="122"/>
      <c r="G32" s="118"/>
      <c r="H32" s="121"/>
      <c r="I32" s="139" t="s">
        <v>153</v>
      </c>
      <c r="J32" s="122"/>
      <c r="K32" s="122"/>
      <c r="L32" s="122">
        <f>L33</f>
        <v>21</v>
      </c>
      <c r="M32" s="122"/>
      <c r="N32" s="122"/>
      <c r="O32" s="121"/>
      <c r="P32" s="121"/>
    </row>
    <row r="33" ht="17.45" customHeight="1" spans="1:16">
      <c r="A33" s="123"/>
      <c r="B33" s="122"/>
      <c r="C33" s="122"/>
      <c r="D33" s="122"/>
      <c r="E33" s="122"/>
      <c r="F33" s="122"/>
      <c r="G33" s="118"/>
      <c r="H33" s="121"/>
      <c r="I33" s="139" t="s">
        <v>142</v>
      </c>
      <c r="J33" s="122"/>
      <c r="K33" s="122"/>
      <c r="L33" s="122">
        <v>21</v>
      </c>
      <c r="M33" s="122"/>
      <c r="N33" s="122"/>
      <c r="O33" s="121"/>
      <c r="P33" s="121"/>
    </row>
    <row r="34" ht="17.45" customHeight="1" spans="1:16">
      <c r="A34" s="123"/>
      <c r="B34" s="122"/>
      <c r="C34" s="122"/>
      <c r="D34" s="122"/>
      <c r="E34" s="122"/>
      <c r="F34" s="122"/>
      <c r="G34" s="118"/>
      <c r="H34" s="121"/>
      <c r="I34" s="139" t="s">
        <v>154</v>
      </c>
      <c r="J34" s="122"/>
      <c r="K34" s="122"/>
      <c r="L34" s="122"/>
      <c r="M34" s="122">
        <f>M35</f>
        <v>465</v>
      </c>
      <c r="N34" s="122">
        <f>N35</f>
        <v>465</v>
      </c>
      <c r="O34" s="118">
        <f t="shared" ref="O34:O38" si="13">N34-M34</f>
        <v>0</v>
      </c>
      <c r="P34" s="119">
        <f t="shared" ref="P34:P38" si="14">N34/M34</f>
        <v>1</v>
      </c>
    </row>
    <row r="35" ht="17.45" customHeight="1" spans="1:16">
      <c r="A35" s="123"/>
      <c r="B35" s="122"/>
      <c r="C35" s="122"/>
      <c r="D35" s="122"/>
      <c r="E35" s="122"/>
      <c r="F35" s="122"/>
      <c r="G35" s="118"/>
      <c r="H35" s="121"/>
      <c r="I35" s="139" t="s">
        <v>142</v>
      </c>
      <c r="J35" s="122"/>
      <c r="K35" s="122"/>
      <c r="L35" s="122"/>
      <c r="M35" s="122">
        <v>465</v>
      </c>
      <c r="N35" s="122">
        <v>465</v>
      </c>
      <c r="O35" s="118">
        <f t="shared" si="13"/>
        <v>0</v>
      </c>
      <c r="P35" s="119">
        <f t="shared" si="14"/>
        <v>1</v>
      </c>
    </row>
    <row r="36" ht="17.45" customHeight="1" spans="1:16">
      <c r="A36" s="123"/>
      <c r="B36" s="122"/>
      <c r="C36" s="122"/>
      <c r="D36" s="122"/>
      <c r="E36" s="122"/>
      <c r="F36" s="122"/>
      <c r="G36" s="118"/>
      <c r="H36" s="121"/>
      <c r="I36" s="141" t="s">
        <v>155</v>
      </c>
      <c r="J36" s="122">
        <f>SUM(J37:J39)</f>
        <v>388672</v>
      </c>
      <c r="K36" s="122">
        <f>SUM(K37:K39)</f>
        <v>621320</v>
      </c>
      <c r="L36" s="122">
        <f t="shared" ref="L36:N36" si="15">SUM(L37:L40)</f>
        <v>557995</v>
      </c>
      <c r="M36" s="122">
        <f t="shared" si="15"/>
        <v>478209</v>
      </c>
      <c r="N36" s="122">
        <f t="shared" si="15"/>
        <v>352267</v>
      </c>
      <c r="O36" s="133">
        <f t="shared" si="13"/>
        <v>-125942</v>
      </c>
      <c r="P36" s="119">
        <f t="shared" si="14"/>
        <v>0.736638164484566</v>
      </c>
    </row>
    <row r="37" ht="17.45" customHeight="1" spans="1:16">
      <c r="A37" s="123"/>
      <c r="B37" s="122"/>
      <c r="C37" s="122"/>
      <c r="D37" s="122"/>
      <c r="E37" s="122"/>
      <c r="F37" s="122"/>
      <c r="G37" s="118"/>
      <c r="H37" s="121"/>
      <c r="I37" s="139" t="s">
        <v>156</v>
      </c>
      <c r="J37" s="138">
        <v>386575</v>
      </c>
      <c r="K37" s="138">
        <v>619223</v>
      </c>
      <c r="L37" s="138">
        <v>546501</v>
      </c>
      <c r="M37" s="138">
        <f>73976+400000</f>
        <v>473976</v>
      </c>
      <c r="N37" s="138">
        <f>73976+400000-125942</f>
        <v>348034</v>
      </c>
      <c r="O37" s="133">
        <f t="shared" si="13"/>
        <v>-125942</v>
      </c>
      <c r="P37" s="119">
        <f t="shared" si="14"/>
        <v>0.734286124191942</v>
      </c>
    </row>
    <row r="38" ht="17.45" customHeight="1" spans="1:16">
      <c r="A38" s="123"/>
      <c r="B38" s="122"/>
      <c r="C38" s="122"/>
      <c r="D38" s="122"/>
      <c r="E38" s="122"/>
      <c r="F38" s="122"/>
      <c r="G38" s="118"/>
      <c r="H38" s="121"/>
      <c r="I38" s="136" t="s">
        <v>157</v>
      </c>
      <c r="J38" s="138">
        <v>60</v>
      </c>
      <c r="K38" s="138">
        <v>60</v>
      </c>
      <c r="L38" s="138">
        <v>60</v>
      </c>
      <c r="M38" s="138">
        <v>60</v>
      </c>
      <c r="N38" s="138">
        <v>60</v>
      </c>
      <c r="O38" s="118">
        <f t="shared" si="13"/>
        <v>0</v>
      </c>
      <c r="P38" s="119">
        <f t="shared" si="14"/>
        <v>1</v>
      </c>
    </row>
    <row r="39" ht="17.45" customHeight="1" spans="1:16">
      <c r="A39" s="124"/>
      <c r="B39" s="122"/>
      <c r="C39" s="122"/>
      <c r="D39" s="122"/>
      <c r="E39" s="122"/>
      <c r="F39" s="122"/>
      <c r="G39" s="118"/>
      <c r="H39" s="121"/>
      <c r="I39" s="136" t="s">
        <v>158</v>
      </c>
      <c r="J39" s="138">
        <v>2037</v>
      </c>
      <c r="K39" s="138">
        <v>2037</v>
      </c>
      <c r="L39" s="138">
        <v>942</v>
      </c>
      <c r="M39" s="138">
        <f>1400+80+805</f>
        <v>2285</v>
      </c>
      <c r="N39" s="138">
        <f>1400+80+805</f>
        <v>2285</v>
      </c>
      <c r="O39" s="118">
        <f t="shared" ref="O39:O46" si="16">N39-M39</f>
        <v>0</v>
      </c>
      <c r="P39" s="119">
        <f t="shared" ref="P39:P46" si="17">N39/M39</f>
        <v>1</v>
      </c>
    </row>
    <row r="40" ht="17.45" customHeight="1" spans="1:16">
      <c r="A40" s="124"/>
      <c r="B40" s="122"/>
      <c r="C40" s="122"/>
      <c r="D40" s="122"/>
      <c r="E40" s="122"/>
      <c r="F40" s="122"/>
      <c r="G40" s="118"/>
      <c r="H40" s="121"/>
      <c r="I40" s="136" t="s">
        <v>159</v>
      </c>
      <c r="J40" s="138"/>
      <c r="K40" s="138"/>
      <c r="L40" s="138">
        <v>10492</v>
      </c>
      <c r="M40" s="138">
        <v>1888</v>
      </c>
      <c r="N40" s="138">
        <v>1888</v>
      </c>
      <c r="O40" s="118">
        <f t="shared" si="16"/>
        <v>0</v>
      </c>
      <c r="P40" s="119">
        <f t="shared" si="17"/>
        <v>1</v>
      </c>
    </row>
    <row r="41" ht="17.45" customHeight="1" spans="1:16">
      <c r="A41" s="124"/>
      <c r="B41" s="122"/>
      <c r="C41" s="122"/>
      <c r="D41" s="122"/>
      <c r="E41" s="122"/>
      <c r="F41" s="122"/>
      <c r="G41" s="118"/>
      <c r="H41" s="121"/>
      <c r="I41" s="142" t="s">
        <v>160</v>
      </c>
      <c r="J41" s="122">
        <f t="shared" ref="J41:N41" si="18">SUM(J42:J47)</f>
        <v>156000</v>
      </c>
      <c r="K41" s="122">
        <f t="shared" si="18"/>
        <v>156000</v>
      </c>
      <c r="L41" s="122">
        <f t="shared" si="18"/>
        <v>142823</v>
      </c>
      <c r="M41" s="122">
        <f t="shared" si="18"/>
        <v>157413</v>
      </c>
      <c r="N41" s="122">
        <f t="shared" si="18"/>
        <v>157413</v>
      </c>
      <c r="O41" s="118">
        <f t="shared" si="16"/>
        <v>0</v>
      </c>
      <c r="P41" s="119">
        <f t="shared" si="17"/>
        <v>1</v>
      </c>
    </row>
    <row r="42" ht="17.45" customHeight="1" spans="1:16">
      <c r="A42" s="124"/>
      <c r="B42" s="122"/>
      <c r="C42" s="122"/>
      <c r="D42" s="122"/>
      <c r="E42" s="122"/>
      <c r="F42" s="122"/>
      <c r="G42" s="118"/>
      <c r="H42" s="121"/>
      <c r="I42" s="143" t="s">
        <v>161</v>
      </c>
      <c r="J42" s="144"/>
      <c r="K42" s="144"/>
      <c r="L42" s="144"/>
      <c r="M42" s="144"/>
      <c r="N42" s="144"/>
      <c r="O42" s="121"/>
      <c r="P42" s="121"/>
    </row>
    <row r="43" ht="17.45" customHeight="1" spans="1:16">
      <c r="A43" s="124"/>
      <c r="B43" s="122"/>
      <c r="C43" s="122"/>
      <c r="D43" s="122"/>
      <c r="E43" s="122"/>
      <c r="F43" s="122"/>
      <c r="G43" s="118"/>
      <c r="H43" s="121"/>
      <c r="I43" s="145" t="s">
        <v>162</v>
      </c>
      <c r="J43" s="138">
        <v>26680</v>
      </c>
      <c r="K43" s="138">
        <v>26680</v>
      </c>
      <c r="L43" s="138">
        <v>26678</v>
      </c>
      <c r="M43" s="138">
        <v>24930</v>
      </c>
      <c r="N43" s="138">
        <v>24930</v>
      </c>
      <c r="O43" s="118">
        <f t="shared" si="16"/>
        <v>0</v>
      </c>
      <c r="P43" s="119">
        <f t="shared" si="17"/>
        <v>1</v>
      </c>
    </row>
    <row r="44" ht="17.45" customHeight="1" spans="1:16">
      <c r="A44" s="125"/>
      <c r="B44" s="122"/>
      <c r="C44" s="122"/>
      <c r="D44" s="122"/>
      <c r="E44" s="122"/>
      <c r="F44" s="122"/>
      <c r="G44" s="118"/>
      <c r="H44" s="121"/>
      <c r="I44" s="141" t="s">
        <v>163</v>
      </c>
      <c r="J44" s="138">
        <v>8680</v>
      </c>
      <c r="K44" s="138">
        <v>8680</v>
      </c>
      <c r="L44" s="138">
        <v>6267</v>
      </c>
      <c r="M44" s="138">
        <v>100318</v>
      </c>
      <c r="N44" s="138">
        <v>100318</v>
      </c>
      <c r="O44" s="118">
        <f t="shared" si="16"/>
        <v>0</v>
      </c>
      <c r="P44" s="119">
        <f t="shared" si="17"/>
        <v>1</v>
      </c>
    </row>
    <row r="45" ht="17.45" customHeight="1" spans="1:16">
      <c r="A45" s="126"/>
      <c r="B45" s="122"/>
      <c r="C45" s="122"/>
      <c r="D45" s="122"/>
      <c r="E45" s="122"/>
      <c r="F45" s="122"/>
      <c r="G45" s="118"/>
      <c r="H45" s="121"/>
      <c r="I45" s="141" t="s">
        <v>164</v>
      </c>
      <c r="J45" s="138">
        <v>14035</v>
      </c>
      <c r="K45" s="138">
        <v>14035</v>
      </c>
      <c r="L45" s="138">
        <v>17164</v>
      </c>
      <c r="M45" s="138">
        <v>13215</v>
      </c>
      <c r="N45" s="138">
        <v>13215</v>
      </c>
      <c r="O45" s="118">
        <f t="shared" si="16"/>
        <v>0</v>
      </c>
      <c r="P45" s="119">
        <f t="shared" si="17"/>
        <v>1</v>
      </c>
    </row>
    <row r="46" ht="17.45" customHeight="1" spans="1:16">
      <c r="A46" s="126"/>
      <c r="B46" s="122"/>
      <c r="C46" s="122"/>
      <c r="D46" s="122"/>
      <c r="E46" s="122"/>
      <c r="F46" s="122"/>
      <c r="G46" s="118"/>
      <c r="H46" s="121"/>
      <c r="I46" s="143" t="s">
        <v>165</v>
      </c>
      <c r="J46" s="138">
        <v>106605</v>
      </c>
      <c r="K46" s="138">
        <v>106605</v>
      </c>
      <c r="L46" s="138">
        <v>92714</v>
      </c>
      <c r="M46" s="138">
        <v>18950</v>
      </c>
      <c r="N46" s="138">
        <v>18950</v>
      </c>
      <c r="O46" s="118">
        <f t="shared" si="16"/>
        <v>0</v>
      </c>
      <c r="P46" s="119">
        <f t="shared" si="17"/>
        <v>1</v>
      </c>
    </row>
    <row r="47" ht="17.45" customHeight="1" spans="1:16">
      <c r="A47" s="126"/>
      <c r="B47" s="122"/>
      <c r="C47" s="122"/>
      <c r="D47" s="122"/>
      <c r="E47" s="122"/>
      <c r="F47" s="122"/>
      <c r="G47" s="118"/>
      <c r="H47" s="121"/>
      <c r="I47" s="141" t="s">
        <v>166</v>
      </c>
      <c r="J47" s="138"/>
      <c r="K47" s="138"/>
      <c r="L47" s="138"/>
      <c r="M47" s="138"/>
      <c r="N47" s="138"/>
      <c r="O47" s="121"/>
      <c r="P47" s="121"/>
    </row>
    <row r="48" ht="17.45" customHeight="1" spans="1:16">
      <c r="A48" s="126"/>
      <c r="B48" s="122"/>
      <c r="C48" s="122"/>
      <c r="D48" s="122"/>
      <c r="E48" s="122"/>
      <c r="F48" s="122"/>
      <c r="G48" s="118"/>
      <c r="H48" s="121"/>
      <c r="I48" s="142" t="s">
        <v>167</v>
      </c>
      <c r="J48" s="122">
        <f t="shared" ref="J48:N48" si="19">SUM(J49:J54)</f>
        <v>1045</v>
      </c>
      <c r="K48" s="122">
        <f t="shared" si="19"/>
        <v>1045</v>
      </c>
      <c r="L48" s="122">
        <f t="shared" si="19"/>
        <v>1466</v>
      </c>
      <c r="M48" s="122">
        <f t="shared" si="19"/>
        <v>1442</v>
      </c>
      <c r="N48" s="122">
        <f t="shared" si="19"/>
        <v>1442</v>
      </c>
      <c r="O48" s="118">
        <f>N48-M48</f>
        <v>0</v>
      </c>
      <c r="P48" s="119">
        <f>N48/M48</f>
        <v>1</v>
      </c>
    </row>
    <row r="49" ht="34" customHeight="1" spans="1:16">
      <c r="A49" s="126"/>
      <c r="B49" s="122"/>
      <c r="C49" s="122"/>
      <c r="D49" s="122"/>
      <c r="E49" s="122"/>
      <c r="F49" s="122"/>
      <c r="G49" s="118"/>
      <c r="H49" s="121"/>
      <c r="I49" s="146" t="s">
        <v>168</v>
      </c>
      <c r="J49" s="122"/>
      <c r="K49" s="122"/>
      <c r="L49" s="122"/>
      <c r="M49" s="122"/>
      <c r="N49" s="122"/>
      <c r="O49" s="121"/>
      <c r="P49" s="121"/>
    </row>
    <row r="50" ht="17.45" customHeight="1" spans="1:16">
      <c r="A50" s="126"/>
      <c r="B50" s="122"/>
      <c r="C50" s="122"/>
      <c r="D50" s="122"/>
      <c r="E50" s="122"/>
      <c r="F50" s="122"/>
      <c r="G50" s="118"/>
      <c r="H50" s="121"/>
      <c r="I50" s="145" t="s">
        <v>169</v>
      </c>
      <c r="J50" s="122"/>
      <c r="K50" s="122"/>
      <c r="L50" s="122">
        <v>120</v>
      </c>
      <c r="M50" s="122"/>
      <c r="N50" s="122"/>
      <c r="O50" s="121"/>
      <c r="P50" s="121"/>
    </row>
    <row r="51" ht="17.45" customHeight="1" spans="1:16">
      <c r="A51" s="126"/>
      <c r="B51" s="122"/>
      <c r="C51" s="122"/>
      <c r="D51" s="122"/>
      <c r="E51" s="122"/>
      <c r="F51" s="122"/>
      <c r="G51" s="118"/>
      <c r="H51" s="121"/>
      <c r="I51" s="145" t="s">
        <v>170</v>
      </c>
      <c r="J51" s="122"/>
      <c r="K51" s="122"/>
      <c r="L51" s="122">
        <v>55</v>
      </c>
      <c r="M51" s="122"/>
      <c r="N51" s="122"/>
      <c r="O51" s="121"/>
      <c r="P51" s="121"/>
    </row>
    <row r="52" ht="17.45" customHeight="1" spans="1:16">
      <c r="A52" s="126"/>
      <c r="B52" s="122"/>
      <c r="C52" s="122"/>
      <c r="D52" s="122"/>
      <c r="E52" s="122"/>
      <c r="F52" s="122"/>
      <c r="G52" s="118"/>
      <c r="H52" s="121"/>
      <c r="I52" s="141" t="s">
        <v>171</v>
      </c>
      <c r="J52" s="122"/>
      <c r="K52" s="122"/>
      <c r="L52" s="122">
        <v>73</v>
      </c>
      <c r="M52" s="122"/>
      <c r="N52" s="122"/>
      <c r="O52" s="121"/>
      <c r="P52" s="121"/>
    </row>
    <row r="53" ht="17.45" customHeight="1" spans="1:16">
      <c r="A53" s="126"/>
      <c r="B53" s="122"/>
      <c r="C53" s="122"/>
      <c r="D53" s="122"/>
      <c r="E53" s="122"/>
      <c r="F53" s="122"/>
      <c r="G53" s="118"/>
      <c r="H53" s="121"/>
      <c r="I53" s="143" t="s">
        <v>172</v>
      </c>
      <c r="J53" s="138">
        <v>1045</v>
      </c>
      <c r="K53" s="138">
        <v>1045</v>
      </c>
      <c r="L53" s="138">
        <v>859</v>
      </c>
      <c r="M53" s="138">
        <v>1442</v>
      </c>
      <c r="N53" s="138">
        <v>1442</v>
      </c>
      <c r="O53" s="118">
        <f>N53-M53</f>
        <v>0</v>
      </c>
      <c r="P53" s="119">
        <f>N53/M53</f>
        <v>1</v>
      </c>
    </row>
    <row r="54" ht="18.6" customHeight="1" spans="1:16">
      <c r="A54" s="126"/>
      <c r="B54" s="122"/>
      <c r="C54" s="122"/>
      <c r="D54" s="122"/>
      <c r="E54" s="122"/>
      <c r="F54" s="122"/>
      <c r="G54" s="118"/>
      <c r="H54" s="121"/>
      <c r="I54" s="141" t="s">
        <v>173</v>
      </c>
      <c r="J54" s="122"/>
      <c r="K54" s="122"/>
      <c r="L54" s="122">
        <v>359</v>
      </c>
      <c r="M54" s="122"/>
      <c r="N54" s="122"/>
      <c r="O54" s="121"/>
      <c r="P54" s="121"/>
    </row>
    <row r="55" ht="18" hidden="1" customHeight="1" spans="1:16">
      <c r="A55" s="123"/>
      <c r="B55" s="122"/>
      <c r="C55" s="122"/>
      <c r="D55" s="122"/>
      <c r="E55" s="122"/>
      <c r="F55" s="122"/>
      <c r="G55" s="118"/>
      <c r="H55" s="121"/>
      <c r="I55" s="141"/>
      <c r="J55" s="122"/>
      <c r="K55" s="122"/>
      <c r="L55" s="122"/>
      <c r="M55" s="122"/>
      <c r="N55" s="122"/>
      <c r="O55" s="121" t="e">
        <f t="shared" ref="O55:O57" si="20">(M55/J55-1)*100</f>
        <v>#DIV/0!</v>
      </c>
      <c r="P55" s="121" t="e">
        <f t="shared" ref="P55:P57" si="21">(M55/L55-1)*100</f>
        <v>#DIV/0!</v>
      </c>
    </row>
    <row r="56" ht="18" hidden="1" customHeight="1" spans="1:16">
      <c r="A56" s="123"/>
      <c r="B56" s="122"/>
      <c r="C56" s="122"/>
      <c r="D56" s="122"/>
      <c r="E56" s="122"/>
      <c r="F56" s="122"/>
      <c r="G56" s="118"/>
      <c r="H56" s="121"/>
      <c r="I56" s="141"/>
      <c r="J56" s="122"/>
      <c r="K56" s="122"/>
      <c r="L56" s="122"/>
      <c r="M56" s="122"/>
      <c r="N56" s="122"/>
      <c r="O56" s="121" t="e">
        <f t="shared" si="20"/>
        <v>#DIV/0!</v>
      </c>
      <c r="P56" s="121" t="e">
        <f t="shared" si="21"/>
        <v>#DIV/0!</v>
      </c>
    </row>
    <row r="57" ht="18" hidden="1" customHeight="1" spans="1:16">
      <c r="A57" s="123"/>
      <c r="B57" s="122"/>
      <c r="C57" s="122"/>
      <c r="D57" s="122"/>
      <c r="E57" s="122"/>
      <c r="F57" s="122"/>
      <c r="G57" s="118"/>
      <c r="H57" s="121"/>
      <c r="I57" s="141"/>
      <c r="J57" s="122"/>
      <c r="K57" s="122"/>
      <c r="L57" s="122"/>
      <c r="M57" s="122"/>
      <c r="N57" s="122"/>
      <c r="O57" s="121" t="e">
        <f t="shared" si="20"/>
        <v>#DIV/0!</v>
      </c>
      <c r="P57" s="121" t="e">
        <f t="shared" si="21"/>
        <v>#DIV/0!</v>
      </c>
    </row>
    <row r="58" ht="9.95" customHeight="1" spans="1:16">
      <c r="A58" s="123"/>
      <c r="B58" s="122"/>
      <c r="C58" s="122"/>
      <c r="D58" s="122"/>
      <c r="E58" s="122"/>
      <c r="F58" s="122"/>
      <c r="G58" s="118"/>
      <c r="H58" s="121"/>
      <c r="I58" s="123"/>
      <c r="J58" s="122"/>
      <c r="K58" s="122"/>
      <c r="L58" s="122"/>
      <c r="M58" s="122"/>
      <c r="N58" s="122"/>
      <c r="O58" s="121"/>
      <c r="P58" s="121"/>
    </row>
    <row r="59" s="107" customFormat="1" ht="18.6" customHeight="1" spans="1:16">
      <c r="A59" s="127" t="s">
        <v>64</v>
      </c>
      <c r="B59" s="114">
        <f t="shared" ref="B59:F59" si="22">SUM(B60:B65)</f>
        <v>625900</v>
      </c>
      <c r="C59" s="114">
        <f t="shared" si="22"/>
        <v>1688500</v>
      </c>
      <c r="D59" s="114">
        <f t="shared" si="22"/>
        <v>1688500</v>
      </c>
      <c r="E59" s="114">
        <f t="shared" si="22"/>
        <v>946122</v>
      </c>
      <c r="F59" s="114">
        <f t="shared" si="22"/>
        <v>1174822</v>
      </c>
      <c r="G59" s="114">
        <f>F59-E59</f>
        <v>228700</v>
      </c>
      <c r="H59" s="115">
        <f>F59/E59</f>
        <v>1.24172358321654</v>
      </c>
      <c r="I59" s="127" t="s">
        <v>177</v>
      </c>
      <c r="J59" s="114">
        <f t="shared" ref="J59:N59" si="23">SUM(J60:J65)</f>
        <v>302542</v>
      </c>
      <c r="K59" s="114">
        <f t="shared" si="23"/>
        <v>718542</v>
      </c>
      <c r="L59" s="114">
        <f t="shared" si="23"/>
        <v>708553</v>
      </c>
      <c r="M59" s="114">
        <f t="shared" si="23"/>
        <v>591236</v>
      </c>
      <c r="N59" s="114">
        <f t="shared" si="23"/>
        <v>591236</v>
      </c>
      <c r="O59" s="147">
        <f t="shared" ref="O59:O65" si="24">N59-M59</f>
        <v>0</v>
      </c>
      <c r="P59" s="115">
        <f t="shared" ref="P59:P65" si="25">N59/M59</f>
        <v>1</v>
      </c>
    </row>
    <row r="60" ht="17.45" customHeight="1" spans="1:16">
      <c r="A60" s="128" t="s">
        <v>178</v>
      </c>
      <c r="B60" s="129"/>
      <c r="C60" s="129"/>
      <c r="D60" s="129"/>
      <c r="E60" s="129"/>
      <c r="F60" s="129"/>
      <c r="G60" s="118"/>
      <c r="H60" s="119"/>
      <c r="I60" s="128" t="s">
        <v>179</v>
      </c>
      <c r="J60" s="122"/>
      <c r="K60" s="122"/>
      <c r="L60" s="122"/>
      <c r="M60" s="122"/>
      <c r="N60" s="122"/>
      <c r="O60" s="121"/>
      <c r="P60" s="121"/>
    </row>
    <row r="61" ht="18.6" customHeight="1" spans="1:16">
      <c r="A61" s="128" t="s">
        <v>180</v>
      </c>
      <c r="B61" s="129"/>
      <c r="C61" s="129"/>
      <c r="D61" s="129"/>
      <c r="E61" s="129"/>
      <c r="F61" s="129"/>
      <c r="G61" s="118"/>
      <c r="H61" s="121"/>
      <c r="I61" s="148" t="s">
        <v>181</v>
      </c>
      <c r="J61" s="138">
        <v>138542</v>
      </c>
      <c r="K61" s="138">
        <v>138542</v>
      </c>
      <c r="L61" s="138">
        <v>138542</v>
      </c>
      <c r="M61" s="138">
        <v>56047</v>
      </c>
      <c r="N61" s="138">
        <v>56047</v>
      </c>
      <c r="O61" s="118">
        <f t="shared" si="24"/>
        <v>0</v>
      </c>
      <c r="P61" s="119">
        <f t="shared" si="25"/>
        <v>1</v>
      </c>
    </row>
    <row r="62" ht="18.6" customHeight="1" spans="1:16">
      <c r="A62" s="130" t="s">
        <v>182</v>
      </c>
      <c r="B62" s="129"/>
      <c r="C62" s="129"/>
      <c r="D62" s="129"/>
      <c r="E62" s="129"/>
      <c r="F62" s="129"/>
      <c r="G62" s="118"/>
      <c r="H62" s="119"/>
      <c r="I62" s="148" t="s">
        <v>183</v>
      </c>
      <c r="J62" s="138">
        <v>70000</v>
      </c>
      <c r="K62" s="138">
        <v>70000</v>
      </c>
      <c r="L62" s="138">
        <v>70000</v>
      </c>
      <c r="M62" s="138"/>
      <c r="N62" s="138"/>
      <c r="O62" s="118"/>
      <c r="P62" s="119"/>
    </row>
    <row r="63" ht="18.6" customHeight="1" spans="1:16">
      <c r="A63" s="130" t="s">
        <v>184</v>
      </c>
      <c r="B63" s="129"/>
      <c r="C63" s="131">
        <v>20000</v>
      </c>
      <c r="D63" s="131">
        <v>20000</v>
      </c>
      <c r="E63" s="129"/>
      <c r="F63" s="129"/>
      <c r="G63" s="118"/>
      <c r="H63" s="119"/>
      <c r="I63" s="148" t="s">
        <v>185</v>
      </c>
      <c r="J63" s="138">
        <v>70000</v>
      </c>
      <c r="K63" s="138">
        <v>70000</v>
      </c>
      <c r="L63" s="138">
        <v>70000</v>
      </c>
      <c r="M63" s="138">
        <v>255700</v>
      </c>
      <c r="N63" s="138">
        <v>255700</v>
      </c>
      <c r="O63" s="118">
        <f t="shared" si="24"/>
        <v>0</v>
      </c>
      <c r="P63" s="119">
        <f t="shared" si="25"/>
        <v>1</v>
      </c>
    </row>
    <row r="64" ht="17.45" customHeight="1" spans="1:16">
      <c r="A64" s="132" t="s">
        <v>186</v>
      </c>
      <c r="B64" s="129">
        <v>376900</v>
      </c>
      <c r="C64" s="131">
        <v>996500</v>
      </c>
      <c r="D64" s="131">
        <v>996500</v>
      </c>
      <c r="E64" s="129">
        <v>400000</v>
      </c>
      <c r="F64" s="129">
        <f>400000+228700</f>
        <v>628700</v>
      </c>
      <c r="G64" s="133">
        <f t="shared" ref="G64:G70" si="26">F64-E64</f>
        <v>228700</v>
      </c>
      <c r="H64" s="119">
        <f t="shared" ref="H64:H70" si="27">F64/E64</f>
        <v>1.57175</v>
      </c>
      <c r="I64" s="128" t="s">
        <v>187</v>
      </c>
      <c r="J64" s="138">
        <v>24000</v>
      </c>
      <c r="K64" s="138">
        <v>24000</v>
      </c>
      <c r="L64" s="138">
        <v>24000</v>
      </c>
      <c r="M64" s="138">
        <v>39500</v>
      </c>
      <c r="N64" s="138">
        <v>39500</v>
      </c>
      <c r="O64" s="118">
        <f t="shared" si="24"/>
        <v>0</v>
      </c>
      <c r="P64" s="119">
        <f t="shared" si="25"/>
        <v>1</v>
      </c>
    </row>
    <row r="65" ht="18.6" customHeight="1" spans="1:16">
      <c r="A65" s="123" t="s">
        <v>188</v>
      </c>
      <c r="B65" s="129">
        <v>249000</v>
      </c>
      <c r="C65" s="129">
        <v>672000</v>
      </c>
      <c r="D65" s="129">
        <v>672000</v>
      </c>
      <c r="E65" s="129">
        <f>316122+230000</f>
        <v>546122</v>
      </c>
      <c r="F65" s="129">
        <f>316122+230000</f>
        <v>546122</v>
      </c>
      <c r="G65" s="118">
        <f t="shared" si="26"/>
        <v>0</v>
      </c>
      <c r="H65" s="119">
        <f t="shared" si="27"/>
        <v>1</v>
      </c>
      <c r="I65" s="123" t="s">
        <v>189</v>
      </c>
      <c r="J65" s="122"/>
      <c r="K65" s="122">
        <v>416000</v>
      </c>
      <c r="L65" s="122">
        <f>416000-9989</f>
        <v>406011</v>
      </c>
      <c r="M65" s="122">
        <f>230000+9989</f>
        <v>239989</v>
      </c>
      <c r="N65" s="122">
        <f>230000+9989</f>
        <v>239989</v>
      </c>
      <c r="O65" s="118">
        <f t="shared" si="24"/>
        <v>0</v>
      </c>
      <c r="P65" s="119">
        <f t="shared" si="25"/>
        <v>1</v>
      </c>
    </row>
    <row r="66" ht="9.95" customHeight="1" spans="1:16">
      <c r="A66" s="123"/>
      <c r="B66" s="122"/>
      <c r="C66" s="122"/>
      <c r="D66" s="122"/>
      <c r="E66" s="122"/>
      <c r="F66" s="122"/>
      <c r="G66" s="118"/>
      <c r="H66" s="121"/>
      <c r="I66" s="123"/>
      <c r="J66" s="122"/>
      <c r="K66" s="122"/>
      <c r="L66" s="122"/>
      <c r="M66" s="122"/>
      <c r="N66" s="122"/>
      <c r="O66" s="121"/>
      <c r="P66" s="121"/>
    </row>
    <row r="67" s="107" customFormat="1" ht="17.45" customHeight="1" spans="1:16">
      <c r="A67" s="113" t="s">
        <v>72</v>
      </c>
      <c r="B67" s="114">
        <f t="shared" ref="B67:F67" si="28">SUM(B68:B71)</f>
        <v>185637</v>
      </c>
      <c r="C67" s="114">
        <f t="shared" si="28"/>
        <v>185637</v>
      </c>
      <c r="D67" s="114">
        <f t="shared" si="28"/>
        <v>253332</v>
      </c>
      <c r="E67" s="114">
        <f t="shared" si="28"/>
        <v>186297</v>
      </c>
      <c r="F67" s="114">
        <f t="shared" si="28"/>
        <v>186297</v>
      </c>
      <c r="G67" s="114">
        <f t="shared" si="26"/>
        <v>0</v>
      </c>
      <c r="H67" s="115">
        <f t="shared" si="27"/>
        <v>1</v>
      </c>
      <c r="I67" s="153" t="s">
        <v>190</v>
      </c>
      <c r="J67" s="114">
        <f t="shared" ref="J67:N67" si="29">J68+J69+J70+J71+J77</f>
        <v>143739</v>
      </c>
      <c r="K67" s="114">
        <f t="shared" si="29"/>
        <v>537691</v>
      </c>
      <c r="L67" s="114">
        <f t="shared" si="29"/>
        <v>844792</v>
      </c>
      <c r="M67" s="114">
        <f t="shared" si="29"/>
        <v>227587</v>
      </c>
      <c r="N67" s="114">
        <f t="shared" si="29"/>
        <v>582229</v>
      </c>
      <c r="O67" s="154">
        <f t="shared" ref="O67:O72" si="30">N67-M67</f>
        <v>354642</v>
      </c>
      <c r="P67" s="115">
        <f t="shared" ref="P67:P70" si="31">N67/M67</f>
        <v>2.55827002421052</v>
      </c>
    </row>
    <row r="68" ht="17.45" customHeight="1" spans="1:16">
      <c r="A68" s="149" t="s">
        <v>191</v>
      </c>
      <c r="B68" s="150">
        <v>2266</v>
      </c>
      <c r="C68" s="150">
        <v>2266</v>
      </c>
      <c r="D68" s="151">
        <v>68602</v>
      </c>
      <c r="E68" s="152">
        <v>3171</v>
      </c>
      <c r="F68" s="152">
        <v>3171</v>
      </c>
      <c r="G68" s="118">
        <f t="shared" si="26"/>
        <v>0</v>
      </c>
      <c r="H68" s="119">
        <f t="shared" si="27"/>
        <v>1</v>
      </c>
      <c r="I68" s="142" t="s">
        <v>235</v>
      </c>
      <c r="J68" s="129">
        <v>137000</v>
      </c>
      <c r="K68" s="129">
        <v>137000</v>
      </c>
      <c r="L68" s="138">
        <v>239086</v>
      </c>
      <c r="M68" s="129">
        <v>127587</v>
      </c>
      <c r="N68" s="129">
        <v>127587</v>
      </c>
      <c r="O68" s="118">
        <f t="shared" si="30"/>
        <v>0</v>
      </c>
      <c r="P68" s="119">
        <f t="shared" si="31"/>
        <v>1</v>
      </c>
    </row>
    <row r="69" ht="17.45" customHeight="1" spans="1:16">
      <c r="A69" s="149" t="s">
        <v>236</v>
      </c>
      <c r="B69" s="152"/>
      <c r="C69" s="152"/>
      <c r="D69" s="152"/>
      <c r="E69" s="152"/>
      <c r="F69" s="152"/>
      <c r="G69" s="118"/>
      <c r="H69" s="119"/>
      <c r="I69" s="142" t="s">
        <v>237</v>
      </c>
      <c r="J69" s="122"/>
      <c r="K69" s="122"/>
      <c r="L69" s="122"/>
      <c r="M69" s="122"/>
      <c r="N69" s="122"/>
      <c r="O69" s="118"/>
      <c r="P69" s="119"/>
    </row>
    <row r="70" ht="17.45" customHeight="1" spans="1:16">
      <c r="A70" s="149" t="s">
        <v>228</v>
      </c>
      <c r="B70" s="152">
        <v>183371</v>
      </c>
      <c r="C70" s="152">
        <v>183371</v>
      </c>
      <c r="D70" s="152">
        <v>184730</v>
      </c>
      <c r="E70" s="152">
        <f>L77</f>
        <v>183126</v>
      </c>
      <c r="F70" s="152">
        <v>183126</v>
      </c>
      <c r="G70" s="118">
        <f t="shared" si="26"/>
        <v>0</v>
      </c>
      <c r="H70" s="119">
        <f t="shared" si="27"/>
        <v>1</v>
      </c>
      <c r="I70" s="142" t="s">
        <v>83</v>
      </c>
      <c r="J70" s="122"/>
      <c r="K70" s="122"/>
      <c r="L70" s="122">
        <v>28628</v>
      </c>
      <c r="M70" s="122">
        <v>65000</v>
      </c>
      <c r="N70" s="122">
        <v>65000</v>
      </c>
      <c r="O70" s="118">
        <f t="shared" si="30"/>
        <v>0</v>
      </c>
      <c r="P70" s="119">
        <f t="shared" si="31"/>
        <v>1</v>
      </c>
    </row>
    <row r="71" ht="17.45" customHeight="1" spans="1:16">
      <c r="A71" s="149" t="s">
        <v>230</v>
      </c>
      <c r="B71" s="122"/>
      <c r="C71" s="122"/>
      <c r="D71" s="122"/>
      <c r="E71" s="122"/>
      <c r="F71" s="122"/>
      <c r="G71" s="118"/>
      <c r="H71" s="121"/>
      <c r="I71" s="142" t="s">
        <v>238</v>
      </c>
      <c r="J71" s="122">
        <f t="shared" ref="J71:N71" si="32">SUM(J72:J76)</f>
        <v>0</v>
      </c>
      <c r="K71" s="122">
        <f t="shared" si="32"/>
        <v>393952</v>
      </c>
      <c r="L71" s="122">
        <f t="shared" si="32"/>
        <v>393952</v>
      </c>
      <c r="M71" s="122">
        <f t="shared" si="32"/>
        <v>0</v>
      </c>
      <c r="N71" s="122">
        <f t="shared" si="32"/>
        <v>354642</v>
      </c>
      <c r="O71" s="133">
        <f t="shared" si="30"/>
        <v>354642</v>
      </c>
      <c r="P71" s="119"/>
    </row>
    <row r="72" ht="17.45" customHeight="1" spans="1:16">
      <c r="A72" s="123"/>
      <c r="B72" s="123"/>
      <c r="C72" s="123"/>
      <c r="D72" s="123"/>
      <c r="E72" s="123"/>
      <c r="F72" s="123"/>
      <c r="G72" s="114"/>
      <c r="H72" s="115"/>
      <c r="I72" s="155" t="s">
        <v>239</v>
      </c>
      <c r="J72" s="129"/>
      <c r="K72" s="129"/>
      <c r="L72" s="138"/>
      <c r="M72" s="129">
        <v>0</v>
      </c>
      <c r="N72" s="129"/>
      <c r="O72" s="133"/>
      <c r="P72" s="115"/>
    </row>
    <row r="73" ht="17.45" customHeight="1" spans="1:16">
      <c r="A73" s="123"/>
      <c r="B73" s="122"/>
      <c r="C73" s="122"/>
      <c r="D73" s="122"/>
      <c r="E73" s="122"/>
      <c r="F73" s="122"/>
      <c r="G73" s="118"/>
      <c r="H73" s="121"/>
      <c r="I73" s="155" t="s">
        <v>240</v>
      </c>
      <c r="J73" s="129"/>
      <c r="K73" s="129"/>
      <c r="L73" s="138"/>
      <c r="M73" s="129"/>
      <c r="N73" s="129"/>
      <c r="O73" s="121"/>
      <c r="P73" s="121"/>
    </row>
    <row r="74" ht="17.45" customHeight="1" spans="1:16">
      <c r="A74" s="123"/>
      <c r="B74" s="122"/>
      <c r="C74" s="122"/>
      <c r="D74" s="122"/>
      <c r="E74" s="122"/>
      <c r="F74" s="122"/>
      <c r="G74" s="118"/>
      <c r="H74" s="121"/>
      <c r="I74" s="155" t="s">
        <v>241</v>
      </c>
      <c r="J74" s="129"/>
      <c r="K74" s="129"/>
      <c r="L74" s="138"/>
      <c r="M74" s="129"/>
      <c r="N74" s="129"/>
      <c r="O74" s="121"/>
      <c r="P74" s="121"/>
    </row>
    <row r="75" ht="17.45" customHeight="1" spans="1:16">
      <c r="A75" s="123"/>
      <c r="B75" s="122"/>
      <c r="C75" s="122"/>
      <c r="D75" s="122"/>
      <c r="E75" s="122"/>
      <c r="F75" s="122"/>
      <c r="G75" s="118"/>
      <c r="H75" s="121"/>
      <c r="I75" s="155" t="s">
        <v>242</v>
      </c>
      <c r="J75" s="129"/>
      <c r="K75" s="138">
        <f>393952-7000</f>
        <v>386952</v>
      </c>
      <c r="L75" s="138">
        <f>393952-7000</f>
        <v>386952</v>
      </c>
      <c r="M75" s="129"/>
      <c r="N75" s="129">
        <v>354642</v>
      </c>
      <c r="O75" s="133">
        <f>N75-M75</f>
        <v>354642</v>
      </c>
      <c r="P75" s="121"/>
    </row>
    <row r="76" ht="17.45" customHeight="1" spans="1:16">
      <c r="A76" s="123"/>
      <c r="B76" s="122"/>
      <c r="C76" s="122"/>
      <c r="D76" s="122"/>
      <c r="E76" s="122"/>
      <c r="F76" s="122"/>
      <c r="G76" s="118"/>
      <c r="H76" s="121"/>
      <c r="I76" s="155" t="s">
        <v>243</v>
      </c>
      <c r="J76" s="129"/>
      <c r="K76" s="138">
        <v>7000</v>
      </c>
      <c r="L76" s="138">
        <v>7000</v>
      </c>
      <c r="M76" s="129"/>
      <c r="N76" s="129"/>
      <c r="O76" s="121"/>
      <c r="P76" s="121"/>
    </row>
    <row r="77" ht="17.45" customHeight="1" spans="1:16">
      <c r="A77" s="123"/>
      <c r="B77" s="122"/>
      <c r="C77" s="122"/>
      <c r="D77" s="122"/>
      <c r="E77" s="122"/>
      <c r="F77" s="122"/>
      <c r="G77" s="118"/>
      <c r="H77" s="121"/>
      <c r="I77" s="142" t="s">
        <v>244</v>
      </c>
      <c r="J77" s="144">
        <v>6739</v>
      </c>
      <c r="K77" s="144">
        <v>6739</v>
      </c>
      <c r="L77" s="129">
        <f>148126+35000</f>
        <v>183126</v>
      </c>
      <c r="M77" s="144">
        <v>35000</v>
      </c>
      <c r="N77" s="144">
        <v>35000</v>
      </c>
      <c r="O77" s="118">
        <f>N77-M77</f>
        <v>0</v>
      </c>
      <c r="P77" s="119">
        <f>N77/M77</f>
        <v>1</v>
      </c>
    </row>
    <row r="78" ht="9.95" customHeight="1" spans="1:16">
      <c r="A78" s="123"/>
      <c r="B78" s="122"/>
      <c r="C78" s="122"/>
      <c r="D78" s="122"/>
      <c r="E78" s="122"/>
      <c r="F78" s="122"/>
      <c r="G78" s="118"/>
      <c r="H78" s="121"/>
      <c r="I78" s="123"/>
      <c r="J78" s="123"/>
      <c r="K78" s="123"/>
      <c r="L78" s="123"/>
      <c r="M78" s="123"/>
      <c r="N78" s="123"/>
      <c r="O78" s="123"/>
      <c r="P78" s="123"/>
    </row>
    <row r="79" ht="17.45" customHeight="1" spans="1:16">
      <c r="A79" s="113" t="s">
        <v>109</v>
      </c>
      <c r="B79" s="123">
        <f t="shared" ref="B79:F79" si="33">B7+B59+B67</f>
        <v>2504997</v>
      </c>
      <c r="C79" s="122">
        <f t="shared" si="33"/>
        <v>3567597</v>
      </c>
      <c r="D79" s="122">
        <f t="shared" si="33"/>
        <v>3135070</v>
      </c>
      <c r="E79" s="122">
        <f t="shared" si="33"/>
        <v>2832419</v>
      </c>
      <c r="F79" s="122">
        <f t="shared" si="33"/>
        <v>3061119</v>
      </c>
      <c r="G79" s="122">
        <f>F79-E79</f>
        <v>228700</v>
      </c>
      <c r="H79" s="119">
        <f>F79/E79</f>
        <v>1.08074370352691</v>
      </c>
      <c r="I79" s="113" t="s">
        <v>110</v>
      </c>
      <c r="J79" s="122">
        <f t="shared" ref="J79:N79" si="34">J7++J59+J67</f>
        <v>2504997</v>
      </c>
      <c r="K79" s="122">
        <f t="shared" si="34"/>
        <v>3567597</v>
      </c>
      <c r="L79" s="122">
        <f t="shared" si="34"/>
        <v>3135070</v>
      </c>
      <c r="M79" s="122">
        <f t="shared" si="34"/>
        <v>2832419</v>
      </c>
      <c r="N79" s="122">
        <f t="shared" si="34"/>
        <v>3061119</v>
      </c>
      <c r="O79" s="122">
        <f>N79-M79</f>
        <v>228700</v>
      </c>
      <c r="P79" s="119">
        <f>N79/M79</f>
        <v>1.08074370352691</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60:A61 I60:I64">
    <cfRule type="expression" dxfId="0" priority="1" stopIfTrue="1">
      <formula>"len($A:$A)=3"</formula>
    </cfRule>
  </conditionalFormatting>
  <printOptions horizontalCentered="1"/>
  <pageMargins left="0.550694444444444" right="0.550694444444444" top="0.511805555555556" bottom="0.590277777777778" header="0.393055555555556" footer="0.393055555555556"/>
  <pageSetup paperSize="9" scale="59" firstPageNumber="14" fitToHeight="0"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3"/>
  <sheetViews>
    <sheetView tabSelected="1" zoomScale="55" zoomScaleNormal="55" workbookViewId="0">
      <selection activeCell="A1" sqref="A1"/>
    </sheetView>
  </sheetViews>
  <sheetFormatPr defaultColWidth="10" defaultRowHeight="20.4"/>
  <cols>
    <col min="1" max="1" width="9.25" style="80" customWidth="1"/>
    <col min="2" max="2" width="28" style="80" customWidth="1"/>
    <col min="3" max="3" width="44" style="80" customWidth="1"/>
    <col min="4" max="5" width="50.75" style="80" customWidth="1"/>
    <col min="6" max="6" width="28.75" style="81" customWidth="1"/>
    <col min="7" max="7" width="10" style="75"/>
    <col min="8" max="8" width="20" style="75"/>
    <col min="9" max="16379" width="10" style="75"/>
    <col min="16380" max="16383" width="10" style="82"/>
    <col min="16384" max="16384" width="10" style="83"/>
  </cols>
  <sheetData>
    <row r="1" s="75" customFormat="1" ht="35.1" customHeight="1" spans="1:16383">
      <c r="A1" s="46" t="s">
        <v>245</v>
      </c>
      <c r="B1" s="80"/>
      <c r="C1" s="80"/>
      <c r="D1" s="80"/>
      <c r="E1" s="80"/>
      <c r="F1" s="81"/>
      <c r="XEZ1" s="82"/>
      <c r="XFA1" s="82"/>
      <c r="XFB1" s="82"/>
      <c r="XFC1" s="82"/>
    </row>
    <row r="2" s="75" customFormat="1" ht="48.95" customHeight="1" spans="1:6">
      <c r="A2" s="84" t="s">
        <v>246</v>
      </c>
      <c r="B2" s="84"/>
      <c r="C2" s="84"/>
      <c r="D2" s="84"/>
      <c r="E2" s="84"/>
      <c r="F2" s="85"/>
    </row>
    <row r="3" s="75" customFormat="1" ht="35.1" customHeight="1" spans="1:6">
      <c r="A3" s="86"/>
      <c r="B3" s="86"/>
      <c r="C3" s="87"/>
      <c r="D3" s="87"/>
      <c r="E3" s="49" t="s">
        <v>247</v>
      </c>
      <c r="F3" s="49"/>
    </row>
    <row r="4" s="75" customFormat="1" ht="68.1" customHeight="1" spans="1:6">
      <c r="A4" s="88" t="s">
        <v>248</v>
      </c>
      <c r="B4" s="88" t="s">
        <v>249</v>
      </c>
      <c r="C4" s="89" t="s">
        <v>250</v>
      </c>
      <c r="D4" s="88" t="s">
        <v>251</v>
      </c>
      <c r="E4" s="90" t="s">
        <v>252</v>
      </c>
      <c r="F4" s="90" t="s">
        <v>253</v>
      </c>
    </row>
    <row r="5" s="76" customFormat="1" ht="42.95" customHeight="1" spans="1:16379">
      <c r="A5" s="91" t="s">
        <v>254</v>
      </c>
      <c r="B5" s="92"/>
      <c r="C5" s="92"/>
      <c r="D5" s="93"/>
      <c r="E5" s="94">
        <f>E6+E9</f>
        <v>12000</v>
      </c>
      <c r="F5" s="9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c r="OO5" s="75"/>
      <c r="OP5" s="75"/>
      <c r="OQ5" s="75"/>
      <c r="OR5" s="75"/>
      <c r="OS5" s="75"/>
      <c r="OT5" s="75"/>
      <c r="OU5" s="75"/>
      <c r="OV5" s="75"/>
      <c r="OW5" s="75"/>
      <c r="OX5" s="75"/>
      <c r="OY5" s="75"/>
      <c r="OZ5" s="75"/>
      <c r="PA5" s="75"/>
      <c r="PB5" s="75"/>
      <c r="PC5" s="75"/>
      <c r="PD5" s="75"/>
      <c r="PE5" s="75"/>
      <c r="PF5" s="75"/>
      <c r="PG5" s="75"/>
      <c r="PH5" s="75"/>
      <c r="PI5" s="75"/>
      <c r="PJ5" s="75"/>
      <c r="PK5" s="75"/>
      <c r="PL5" s="75"/>
      <c r="PM5" s="75"/>
      <c r="PN5" s="75"/>
      <c r="PO5" s="75"/>
      <c r="PP5" s="75"/>
      <c r="PQ5" s="75"/>
      <c r="PR5" s="75"/>
      <c r="PS5" s="75"/>
      <c r="PT5" s="75"/>
      <c r="PU5" s="75"/>
      <c r="PV5" s="75"/>
      <c r="PW5" s="75"/>
      <c r="PX5" s="75"/>
      <c r="PY5" s="75"/>
      <c r="PZ5" s="75"/>
      <c r="QA5" s="75"/>
      <c r="QB5" s="75"/>
      <c r="QC5" s="75"/>
      <c r="QD5" s="75"/>
      <c r="QE5" s="75"/>
      <c r="QF5" s="75"/>
      <c r="QG5" s="75"/>
      <c r="QH5" s="75"/>
      <c r="QI5" s="75"/>
      <c r="QJ5" s="75"/>
      <c r="QK5" s="75"/>
      <c r="QL5" s="75"/>
      <c r="QM5" s="75"/>
      <c r="QN5" s="75"/>
      <c r="QO5" s="75"/>
      <c r="QP5" s="75"/>
      <c r="QQ5" s="75"/>
      <c r="QR5" s="75"/>
      <c r="QS5" s="75"/>
      <c r="QT5" s="75"/>
      <c r="QU5" s="75"/>
      <c r="QV5" s="75"/>
      <c r="QW5" s="75"/>
      <c r="QX5" s="75"/>
      <c r="QY5" s="75"/>
      <c r="QZ5" s="75"/>
      <c r="RA5" s="75"/>
      <c r="RB5" s="75"/>
      <c r="RC5" s="75"/>
      <c r="RD5" s="75"/>
      <c r="RE5" s="75"/>
      <c r="RF5" s="75"/>
      <c r="RG5" s="75"/>
      <c r="RH5" s="75"/>
      <c r="RI5" s="75"/>
      <c r="RJ5" s="75"/>
      <c r="RK5" s="75"/>
      <c r="RL5" s="75"/>
      <c r="RM5" s="75"/>
      <c r="RN5" s="75"/>
      <c r="RO5" s="75"/>
      <c r="RP5" s="75"/>
      <c r="RQ5" s="75"/>
      <c r="RR5" s="75"/>
      <c r="RS5" s="75"/>
      <c r="RT5" s="75"/>
      <c r="RU5" s="75"/>
      <c r="RV5" s="75"/>
      <c r="RW5" s="75"/>
      <c r="RX5" s="75"/>
      <c r="RY5" s="75"/>
      <c r="RZ5" s="75"/>
      <c r="SA5" s="75"/>
      <c r="SB5" s="75"/>
      <c r="SC5" s="75"/>
      <c r="SD5" s="75"/>
      <c r="SE5" s="75"/>
      <c r="SF5" s="75"/>
      <c r="SG5" s="75"/>
      <c r="SH5" s="75"/>
      <c r="SI5" s="75"/>
      <c r="SJ5" s="75"/>
      <c r="SK5" s="75"/>
      <c r="SL5" s="75"/>
      <c r="SM5" s="75"/>
      <c r="SN5" s="75"/>
      <c r="SO5" s="75"/>
      <c r="SP5" s="75"/>
      <c r="SQ5" s="75"/>
      <c r="SR5" s="75"/>
      <c r="SS5" s="75"/>
      <c r="ST5" s="75"/>
      <c r="SU5" s="75"/>
      <c r="SV5" s="75"/>
      <c r="SW5" s="75"/>
      <c r="SX5" s="75"/>
      <c r="SY5" s="75"/>
      <c r="SZ5" s="75"/>
      <c r="TA5" s="75"/>
      <c r="TB5" s="75"/>
      <c r="TC5" s="75"/>
      <c r="TD5" s="75"/>
      <c r="TE5" s="75"/>
      <c r="TF5" s="75"/>
      <c r="TG5" s="75"/>
      <c r="TH5" s="75"/>
      <c r="TI5" s="75"/>
      <c r="TJ5" s="75"/>
      <c r="TK5" s="75"/>
      <c r="TL5" s="75"/>
      <c r="TM5" s="75"/>
      <c r="TN5" s="75"/>
      <c r="TO5" s="75"/>
      <c r="TP5" s="75"/>
      <c r="TQ5" s="75"/>
      <c r="TR5" s="75"/>
      <c r="TS5" s="75"/>
      <c r="TT5" s="75"/>
      <c r="TU5" s="75"/>
      <c r="TV5" s="75"/>
      <c r="TW5" s="75"/>
      <c r="TX5" s="75"/>
      <c r="TY5" s="75"/>
      <c r="TZ5" s="75"/>
      <c r="UA5" s="75"/>
      <c r="UB5" s="75"/>
      <c r="UC5" s="75"/>
      <c r="UD5" s="75"/>
      <c r="UE5" s="75"/>
      <c r="UF5" s="75"/>
      <c r="UG5" s="75"/>
      <c r="UH5" s="75"/>
      <c r="UI5" s="75"/>
      <c r="UJ5" s="75"/>
      <c r="UK5" s="75"/>
      <c r="UL5" s="75"/>
      <c r="UM5" s="75"/>
      <c r="UN5" s="75"/>
      <c r="UO5" s="75"/>
      <c r="UP5" s="75"/>
      <c r="UQ5" s="75"/>
      <c r="UR5" s="75"/>
      <c r="US5" s="75"/>
      <c r="UT5" s="75"/>
      <c r="UU5" s="75"/>
      <c r="UV5" s="75"/>
      <c r="UW5" s="75"/>
      <c r="UX5" s="75"/>
      <c r="UY5" s="75"/>
      <c r="UZ5" s="75"/>
      <c r="VA5" s="75"/>
      <c r="VB5" s="75"/>
      <c r="VC5" s="75"/>
      <c r="VD5" s="75"/>
      <c r="VE5" s="75"/>
      <c r="VF5" s="75"/>
      <c r="VG5" s="75"/>
      <c r="VH5" s="75"/>
      <c r="VI5" s="75"/>
      <c r="VJ5" s="75"/>
      <c r="VK5" s="75"/>
      <c r="VL5" s="75"/>
      <c r="VM5" s="75"/>
      <c r="VN5" s="75"/>
      <c r="VO5" s="75"/>
      <c r="VP5" s="75"/>
      <c r="VQ5" s="75"/>
      <c r="VR5" s="75"/>
      <c r="VS5" s="75"/>
      <c r="VT5" s="75"/>
      <c r="VU5" s="75"/>
      <c r="VV5" s="75"/>
      <c r="VW5" s="75"/>
      <c r="VX5" s="75"/>
      <c r="VY5" s="75"/>
      <c r="VZ5" s="75"/>
      <c r="WA5" s="75"/>
      <c r="WB5" s="75"/>
      <c r="WC5" s="75"/>
      <c r="WD5" s="75"/>
      <c r="WE5" s="75"/>
      <c r="WF5" s="75"/>
      <c r="WG5" s="75"/>
      <c r="WH5" s="75"/>
      <c r="WI5" s="75"/>
      <c r="WJ5" s="75"/>
      <c r="WK5" s="75"/>
      <c r="WL5" s="75"/>
      <c r="WM5" s="75"/>
      <c r="WN5" s="75"/>
      <c r="WO5" s="75"/>
      <c r="WP5" s="75"/>
      <c r="WQ5" s="75"/>
      <c r="WR5" s="75"/>
      <c r="WS5" s="75"/>
      <c r="WT5" s="75"/>
      <c r="WU5" s="75"/>
      <c r="WV5" s="75"/>
      <c r="WW5" s="75"/>
      <c r="WX5" s="75"/>
      <c r="WY5" s="75"/>
      <c r="WZ5" s="75"/>
      <c r="XA5" s="75"/>
      <c r="XB5" s="75"/>
      <c r="XC5" s="75"/>
      <c r="XD5" s="75"/>
      <c r="XE5" s="75"/>
      <c r="XF5" s="75"/>
      <c r="XG5" s="75"/>
      <c r="XH5" s="75"/>
      <c r="XI5" s="75"/>
      <c r="XJ5" s="75"/>
      <c r="XK5" s="75"/>
      <c r="XL5" s="75"/>
      <c r="XM5" s="75"/>
      <c r="XN5" s="75"/>
      <c r="XO5" s="75"/>
      <c r="XP5" s="75"/>
      <c r="XQ5" s="75"/>
      <c r="XR5" s="75"/>
      <c r="XS5" s="75"/>
      <c r="XT5" s="75"/>
      <c r="XU5" s="75"/>
      <c r="XV5" s="75"/>
      <c r="XW5" s="75"/>
      <c r="XX5" s="75"/>
      <c r="XY5" s="75"/>
      <c r="XZ5" s="75"/>
      <c r="YA5" s="75"/>
      <c r="YB5" s="75"/>
      <c r="YC5" s="75"/>
      <c r="YD5" s="75"/>
      <c r="YE5" s="75"/>
      <c r="YF5" s="75"/>
      <c r="YG5" s="75"/>
      <c r="YH5" s="75"/>
      <c r="YI5" s="75"/>
      <c r="YJ5" s="75"/>
      <c r="YK5" s="75"/>
      <c r="YL5" s="75"/>
      <c r="YM5" s="75"/>
      <c r="YN5" s="75"/>
      <c r="YO5" s="75"/>
      <c r="YP5" s="75"/>
      <c r="YQ5" s="75"/>
      <c r="YR5" s="75"/>
      <c r="YS5" s="75"/>
      <c r="YT5" s="75"/>
      <c r="YU5" s="75"/>
      <c r="YV5" s="75"/>
      <c r="YW5" s="75"/>
      <c r="YX5" s="75"/>
      <c r="YY5" s="75"/>
      <c r="YZ5" s="75"/>
      <c r="ZA5" s="75"/>
      <c r="ZB5" s="75"/>
      <c r="ZC5" s="75"/>
      <c r="ZD5" s="75"/>
      <c r="ZE5" s="75"/>
      <c r="ZF5" s="75"/>
      <c r="ZG5" s="75"/>
      <c r="ZH5" s="75"/>
      <c r="ZI5" s="75"/>
      <c r="ZJ5" s="75"/>
      <c r="ZK5" s="75"/>
      <c r="ZL5" s="75"/>
      <c r="ZM5" s="75"/>
      <c r="ZN5" s="75"/>
      <c r="ZO5" s="75"/>
      <c r="ZP5" s="75"/>
      <c r="ZQ5" s="75"/>
      <c r="ZR5" s="75"/>
      <c r="ZS5" s="75"/>
      <c r="ZT5" s="75"/>
      <c r="ZU5" s="75"/>
      <c r="ZV5" s="75"/>
      <c r="ZW5" s="75"/>
      <c r="ZX5" s="75"/>
      <c r="ZY5" s="75"/>
      <c r="ZZ5" s="75"/>
      <c r="AAA5" s="75"/>
      <c r="AAB5" s="75"/>
      <c r="AAC5" s="75"/>
      <c r="AAD5" s="75"/>
      <c r="AAE5" s="75"/>
      <c r="AAF5" s="75"/>
      <c r="AAG5" s="75"/>
      <c r="AAH5" s="75"/>
      <c r="AAI5" s="75"/>
      <c r="AAJ5" s="75"/>
      <c r="AAK5" s="75"/>
      <c r="AAL5" s="75"/>
      <c r="AAM5" s="75"/>
      <c r="AAN5" s="75"/>
      <c r="AAO5" s="75"/>
      <c r="AAP5" s="75"/>
      <c r="AAQ5" s="75"/>
      <c r="AAR5" s="75"/>
      <c r="AAS5" s="75"/>
      <c r="AAT5" s="75"/>
      <c r="AAU5" s="75"/>
      <c r="AAV5" s="75"/>
      <c r="AAW5" s="75"/>
      <c r="AAX5" s="75"/>
      <c r="AAY5" s="75"/>
      <c r="AAZ5" s="75"/>
      <c r="ABA5" s="75"/>
      <c r="ABB5" s="75"/>
      <c r="ABC5" s="75"/>
      <c r="ABD5" s="75"/>
      <c r="ABE5" s="75"/>
      <c r="ABF5" s="75"/>
      <c r="ABG5" s="75"/>
      <c r="ABH5" s="75"/>
      <c r="ABI5" s="75"/>
      <c r="ABJ5" s="75"/>
      <c r="ABK5" s="75"/>
      <c r="ABL5" s="75"/>
      <c r="ABM5" s="75"/>
      <c r="ABN5" s="75"/>
      <c r="ABO5" s="75"/>
      <c r="ABP5" s="75"/>
      <c r="ABQ5" s="75"/>
      <c r="ABR5" s="75"/>
      <c r="ABS5" s="75"/>
      <c r="ABT5" s="75"/>
      <c r="ABU5" s="75"/>
      <c r="ABV5" s="75"/>
      <c r="ABW5" s="75"/>
      <c r="ABX5" s="75"/>
      <c r="ABY5" s="75"/>
      <c r="ABZ5" s="75"/>
      <c r="ACA5" s="75"/>
      <c r="ACB5" s="75"/>
      <c r="ACC5" s="75"/>
      <c r="ACD5" s="75"/>
      <c r="ACE5" s="75"/>
      <c r="ACF5" s="75"/>
      <c r="ACG5" s="75"/>
      <c r="ACH5" s="75"/>
      <c r="ACI5" s="75"/>
      <c r="ACJ5" s="75"/>
      <c r="ACK5" s="75"/>
      <c r="ACL5" s="75"/>
      <c r="ACM5" s="75"/>
      <c r="ACN5" s="75"/>
      <c r="ACO5" s="75"/>
      <c r="ACP5" s="75"/>
      <c r="ACQ5" s="75"/>
      <c r="ACR5" s="75"/>
      <c r="ACS5" s="75"/>
      <c r="ACT5" s="75"/>
      <c r="ACU5" s="75"/>
      <c r="ACV5" s="75"/>
      <c r="ACW5" s="75"/>
      <c r="ACX5" s="75"/>
      <c r="ACY5" s="75"/>
      <c r="ACZ5" s="75"/>
      <c r="ADA5" s="75"/>
      <c r="ADB5" s="75"/>
      <c r="ADC5" s="75"/>
      <c r="ADD5" s="75"/>
      <c r="ADE5" s="75"/>
      <c r="ADF5" s="75"/>
      <c r="ADG5" s="75"/>
      <c r="ADH5" s="75"/>
      <c r="ADI5" s="75"/>
      <c r="ADJ5" s="75"/>
      <c r="ADK5" s="75"/>
      <c r="ADL5" s="75"/>
      <c r="ADM5" s="75"/>
      <c r="ADN5" s="75"/>
      <c r="ADO5" s="75"/>
      <c r="ADP5" s="75"/>
      <c r="ADQ5" s="75"/>
      <c r="ADR5" s="75"/>
      <c r="ADS5" s="75"/>
      <c r="ADT5" s="75"/>
      <c r="ADU5" s="75"/>
      <c r="ADV5" s="75"/>
      <c r="ADW5" s="75"/>
      <c r="ADX5" s="75"/>
      <c r="ADY5" s="75"/>
      <c r="ADZ5" s="75"/>
      <c r="AEA5" s="75"/>
      <c r="AEB5" s="75"/>
      <c r="AEC5" s="75"/>
      <c r="AED5" s="75"/>
      <c r="AEE5" s="75"/>
      <c r="AEF5" s="75"/>
      <c r="AEG5" s="75"/>
      <c r="AEH5" s="75"/>
      <c r="AEI5" s="75"/>
      <c r="AEJ5" s="75"/>
      <c r="AEK5" s="75"/>
      <c r="AEL5" s="75"/>
      <c r="AEM5" s="75"/>
      <c r="AEN5" s="75"/>
      <c r="AEO5" s="75"/>
      <c r="AEP5" s="75"/>
      <c r="AEQ5" s="75"/>
      <c r="AER5" s="75"/>
      <c r="AES5" s="75"/>
      <c r="AET5" s="75"/>
      <c r="AEU5" s="75"/>
      <c r="AEV5" s="75"/>
      <c r="AEW5" s="75"/>
      <c r="AEX5" s="75"/>
      <c r="AEY5" s="75"/>
      <c r="AEZ5" s="75"/>
      <c r="AFA5" s="75"/>
      <c r="AFB5" s="75"/>
      <c r="AFC5" s="75"/>
      <c r="AFD5" s="75"/>
      <c r="AFE5" s="75"/>
      <c r="AFF5" s="75"/>
      <c r="AFG5" s="75"/>
      <c r="AFH5" s="75"/>
      <c r="AFI5" s="75"/>
      <c r="AFJ5" s="75"/>
      <c r="AFK5" s="75"/>
      <c r="AFL5" s="75"/>
      <c r="AFM5" s="75"/>
      <c r="AFN5" s="75"/>
      <c r="AFO5" s="75"/>
      <c r="AFP5" s="75"/>
      <c r="AFQ5" s="75"/>
      <c r="AFR5" s="75"/>
      <c r="AFS5" s="75"/>
      <c r="AFT5" s="75"/>
      <c r="AFU5" s="75"/>
      <c r="AFV5" s="75"/>
      <c r="AFW5" s="75"/>
      <c r="AFX5" s="75"/>
      <c r="AFY5" s="75"/>
      <c r="AFZ5" s="75"/>
      <c r="AGA5" s="75"/>
      <c r="AGB5" s="75"/>
      <c r="AGC5" s="75"/>
      <c r="AGD5" s="75"/>
      <c r="AGE5" s="75"/>
      <c r="AGF5" s="75"/>
      <c r="AGG5" s="75"/>
      <c r="AGH5" s="75"/>
      <c r="AGI5" s="75"/>
      <c r="AGJ5" s="75"/>
      <c r="AGK5" s="75"/>
      <c r="AGL5" s="75"/>
      <c r="AGM5" s="75"/>
      <c r="AGN5" s="75"/>
      <c r="AGO5" s="75"/>
      <c r="AGP5" s="75"/>
      <c r="AGQ5" s="75"/>
      <c r="AGR5" s="75"/>
      <c r="AGS5" s="75"/>
      <c r="AGT5" s="75"/>
      <c r="AGU5" s="75"/>
      <c r="AGV5" s="75"/>
      <c r="AGW5" s="75"/>
      <c r="AGX5" s="75"/>
      <c r="AGY5" s="75"/>
      <c r="AGZ5" s="75"/>
      <c r="AHA5" s="75"/>
      <c r="AHB5" s="75"/>
      <c r="AHC5" s="75"/>
      <c r="AHD5" s="75"/>
      <c r="AHE5" s="75"/>
      <c r="AHF5" s="75"/>
      <c r="AHG5" s="75"/>
      <c r="AHH5" s="75"/>
      <c r="AHI5" s="75"/>
      <c r="AHJ5" s="75"/>
      <c r="AHK5" s="75"/>
      <c r="AHL5" s="75"/>
      <c r="AHM5" s="75"/>
      <c r="AHN5" s="75"/>
      <c r="AHO5" s="75"/>
      <c r="AHP5" s="75"/>
      <c r="AHQ5" s="75"/>
      <c r="AHR5" s="75"/>
      <c r="AHS5" s="75"/>
      <c r="AHT5" s="75"/>
      <c r="AHU5" s="75"/>
      <c r="AHV5" s="75"/>
      <c r="AHW5" s="75"/>
      <c r="AHX5" s="75"/>
      <c r="AHY5" s="75"/>
      <c r="AHZ5" s="75"/>
      <c r="AIA5" s="75"/>
      <c r="AIB5" s="75"/>
      <c r="AIC5" s="75"/>
      <c r="AID5" s="75"/>
      <c r="AIE5" s="75"/>
      <c r="AIF5" s="75"/>
      <c r="AIG5" s="75"/>
      <c r="AIH5" s="75"/>
      <c r="AII5" s="75"/>
      <c r="AIJ5" s="75"/>
      <c r="AIK5" s="75"/>
      <c r="AIL5" s="75"/>
      <c r="AIM5" s="75"/>
      <c r="AIN5" s="75"/>
      <c r="AIO5" s="75"/>
      <c r="AIP5" s="75"/>
      <c r="AIQ5" s="75"/>
      <c r="AIR5" s="75"/>
      <c r="AIS5" s="75"/>
      <c r="AIT5" s="75"/>
      <c r="AIU5" s="75"/>
      <c r="AIV5" s="75"/>
      <c r="AIW5" s="75"/>
      <c r="AIX5" s="75"/>
      <c r="AIY5" s="75"/>
      <c r="AIZ5" s="75"/>
      <c r="AJA5" s="75"/>
      <c r="AJB5" s="75"/>
      <c r="AJC5" s="75"/>
      <c r="AJD5" s="75"/>
      <c r="AJE5" s="75"/>
      <c r="AJF5" s="75"/>
      <c r="AJG5" s="75"/>
      <c r="AJH5" s="75"/>
      <c r="AJI5" s="75"/>
      <c r="AJJ5" s="75"/>
      <c r="AJK5" s="75"/>
      <c r="AJL5" s="75"/>
      <c r="AJM5" s="75"/>
      <c r="AJN5" s="75"/>
      <c r="AJO5" s="75"/>
      <c r="AJP5" s="75"/>
      <c r="AJQ5" s="75"/>
      <c r="AJR5" s="75"/>
      <c r="AJS5" s="75"/>
      <c r="AJT5" s="75"/>
      <c r="AJU5" s="75"/>
      <c r="AJV5" s="75"/>
      <c r="AJW5" s="75"/>
      <c r="AJX5" s="75"/>
      <c r="AJY5" s="75"/>
      <c r="AJZ5" s="75"/>
      <c r="AKA5" s="75"/>
      <c r="AKB5" s="75"/>
      <c r="AKC5" s="75"/>
      <c r="AKD5" s="75"/>
      <c r="AKE5" s="75"/>
      <c r="AKF5" s="75"/>
      <c r="AKG5" s="75"/>
      <c r="AKH5" s="75"/>
      <c r="AKI5" s="75"/>
      <c r="AKJ5" s="75"/>
      <c r="AKK5" s="75"/>
      <c r="AKL5" s="75"/>
      <c r="AKM5" s="75"/>
      <c r="AKN5" s="75"/>
      <c r="AKO5" s="75"/>
      <c r="AKP5" s="75"/>
      <c r="AKQ5" s="75"/>
      <c r="AKR5" s="75"/>
      <c r="AKS5" s="75"/>
      <c r="AKT5" s="75"/>
      <c r="AKU5" s="75"/>
      <c r="AKV5" s="75"/>
      <c r="AKW5" s="75"/>
      <c r="AKX5" s="75"/>
      <c r="AKY5" s="75"/>
      <c r="AKZ5" s="75"/>
      <c r="ALA5" s="75"/>
      <c r="ALB5" s="75"/>
      <c r="ALC5" s="75"/>
      <c r="ALD5" s="75"/>
      <c r="ALE5" s="75"/>
      <c r="ALF5" s="75"/>
      <c r="ALG5" s="75"/>
      <c r="ALH5" s="75"/>
      <c r="ALI5" s="75"/>
      <c r="ALJ5" s="75"/>
      <c r="ALK5" s="75"/>
      <c r="ALL5" s="75"/>
      <c r="ALM5" s="75"/>
      <c r="ALN5" s="75"/>
      <c r="ALO5" s="75"/>
      <c r="ALP5" s="75"/>
      <c r="ALQ5" s="75"/>
      <c r="ALR5" s="75"/>
      <c r="ALS5" s="75"/>
      <c r="ALT5" s="75"/>
      <c r="ALU5" s="75"/>
      <c r="ALV5" s="75"/>
      <c r="ALW5" s="75"/>
      <c r="ALX5" s="75"/>
      <c r="ALY5" s="75"/>
      <c r="ALZ5" s="75"/>
      <c r="AMA5" s="75"/>
      <c r="AMB5" s="75"/>
      <c r="AMC5" s="75"/>
      <c r="AMD5" s="75"/>
      <c r="AME5" s="75"/>
      <c r="AMF5" s="75"/>
      <c r="AMG5" s="75"/>
      <c r="AMH5" s="75"/>
      <c r="AMI5" s="75"/>
      <c r="AMJ5" s="75"/>
      <c r="AMK5" s="75"/>
      <c r="AML5" s="75"/>
      <c r="AMM5" s="75"/>
      <c r="AMN5" s="75"/>
      <c r="AMO5" s="75"/>
      <c r="AMP5" s="75"/>
      <c r="AMQ5" s="75"/>
      <c r="AMR5" s="75"/>
      <c r="AMS5" s="75"/>
      <c r="AMT5" s="75"/>
      <c r="AMU5" s="75"/>
      <c r="AMV5" s="75"/>
      <c r="AMW5" s="75"/>
      <c r="AMX5" s="75"/>
      <c r="AMY5" s="75"/>
      <c r="AMZ5" s="75"/>
      <c r="ANA5" s="75"/>
      <c r="ANB5" s="75"/>
      <c r="ANC5" s="75"/>
      <c r="AND5" s="75"/>
      <c r="ANE5" s="75"/>
      <c r="ANF5" s="75"/>
      <c r="ANG5" s="75"/>
      <c r="ANH5" s="75"/>
      <c r="ANI5" s="75"/>
      <c r="ANJ5" s="75"/>
      <c r="ANK5" s="75"/>
      <c r="ANL5" s="75"/>
      <c r="ANM5" s="75"/>
      <c r="ANN5" s="75"/>
      <c r="ANO5" s="75"/>
      <c r="ANP5" s="75"/>
      <c r="ANQ5" s="75"/>
      <c r="ANR5" s="75"/>
      <c r="ANS5" s="75"/>
      <c r="ANT5" s="75"/>
      <c r="ANU5" s="75"/>
      <c r="ANV5" s="75"/>
      <c r="ANW5" s="75"/>
      <c r="ANX5" s="75"/>
      <c r="ANY5" s="75"/>
      <c r="ANZ5" s="75"/>
      <c r="AOA5" s="75"/>
      <c r="AOB5" s="75"/>
      <c r="AOC5" s="75"/>
      <c r="AOD5" s="75"/>
      <c r="AOE5" s="75"/>
      <c r="AOF5" s="75"/>
      <c r="AOG5" s="75"/>
      <c r="AOH5" s="75"/>
      <c r="AOI5" s="75"/>
      <c r="AOJ5" s="75"/>
      <c r="AOK5" s="75"/>
      <c r="AOL5" s="75"/>
      <c r="AOM5" s="75"/>
      <c r="AON5" s="75"/>
      <c r="AOO5" s="75"/>
      <c r="AOP5" s="75"/>
      <c r="AOQ5" s="75"/>
      <c r="AOR5" s="75"/>
      <c r="AOS5" s="75"/>
      <c r="AOT5" s="75"/>
      <c r="AOU5" s="75"/>
      <c r="AOV5" s="75"/>
      <c r="AOW5" s="75"/>
      <c r="AOX5" s="75"/>
      <c r="AOY5" s="75"/>
      <c r="AOZ5" s="75"/>
      <c r="APA5" s="75"/>
      <c r="APB5" s="75"/>
      <c r="APC5" s="75"/>
      <c r="APD5" s="75"/>
      <c r="APE5" s="75"/>
      <c r="APF5" s="75"/>
      <c r="APG5" s="75"/>
      <c r="APH5" s="75"/>
      <c r="API5" s="75"/>
      <c r="APJ5" s="75"/>
      <c r="APK5" s="75"/>
      <c r="APL5" s="75"/>
      <c r="APM5" s="75"/>
      <c r="APN5" s="75"/>
      <c r="APO5" s="75"/>
      <c r="APP5" s="75"/>
      <c r="APQ5" s="75"/>
      <c r="APR5" s="75"/>
      <c r="APS5" s="75"/>
      <c r="APT5" s="75"/>
      <c r="APU5" s="75"/>
      <c r="APV5" s="75"/>
      <c r="APW5" s="75"/>
      <c r="APX5" s="75"/>
      <c r="APY5" s="75"/>
      <c r="APZ5" s="75"/>
      <c r="AQA5" s="75"/>
      <c r="AQB5" s="75"/>
      <c r="AQC5" s="75"/>
      <c r="AQD5" s="75"/>
      <c r="AQE5" s="75"/>
      <c r="AQF5" s="75"/>
      <c r="AQG5" s="75"/>
      <c r="AQH5" s="75"/>
      <c r="AQI5" s="75"/>
      <c r="AQJ5" s="75"/>
      <c r="AQK5" s="75"/>
      <c r="AQL5" s="75"/>
      <c r="AQM5" s="75"/>
      <c r="AQN5" s="75"/>
      <c r="AQO5" s="75"/>
      <c r="AQP5" s="75"/>
      <c r="AQQ5" s="75"/>
      <c r="AQR5" s="75"/>
      <c r="AQS5" s="75"/>
      <c r="AQT5" s="75"/>
      <c r="AQU5" s="75"/>
      <c r="AQV5" s="75"/>
      <c r="AQW5" s="75"/>
      <c r="AQX5" s="75"/>
      <c r="AQY5" s="75"/>
      <c r="AQZ5" s="75"/>
      <c r="ARA5" s="75"/>
      <c r="ARB5" s="75"/>
      <c r="ARC5" s="75"/>
      <c r="ARD5" s="75"/>
      <c r="ARE5" s="75"/>
      <c r="ARF5" s="75"/>
      <c r="ARG5" s="75"/>
      <c r="ARH5" s="75"/>
      <c r="ARI5" s="75"/>
      <c r="ARJ5" s="75"/>
      <c r="ARK5" s="75"/>
      <c r="ARL5" s="75"/>
      <c r="ARM5" s="75"/>
      <c r="ARN5" s="75"/>
      <c r="ARO5" s="75"/>
      <c r="ARP5" s="75"/>
      <c r="ARQ5" s="75"/>
      <c r="ARR5" s="75"/>
      <c r="ARS5" s="75"/>
      <c r="ART5" s="75"/>
      <c r="ARU5" s="75"/>
      <c r="ARV5" s="75"/>
      <c r="ARW5" s="75"/>
      <c r="ARX5" s="75"/>
      <c r="ARY5" s="75"/>
      <c r="ARZ5" s="75"/>
      <c r="ASA5" s="75"/>
      <c r="ASB5" s="75"/>
      <c r="ASC5" s="75"/>
      <c r="ASD5" s="75"/>
      <c r="ASE5" s="75"/>
      <c r="ASF5" s="75"/>
      <c r="ASG5" s="75"/>
      <c r="ASH5" s="75"/>
      <c r="ASI5" s="75"/>
      <c r="ASJ5" s="75"/>
      <c r="ASK5" s="75"/>
      <c r="ASL5" s="75"/>
      <c r="ASM5" s="75"/>
      <c r="ASN5" s="75"/>
      <c r="ASO5" s="75"/>
      <c r="ASP5" s="75"/>
      <c r="ASQ5" s="75"/>
      <c r="ASR5" s="75"/>
      <c r="ASS5" s="75"/>
      <c r="AST5" s="75"/>
      <c r="ASU5" s="75"/>
      <c r="ASV5" s="75"/>
      <c r="ASW5" s="75"/>
      <c r="ASX5" s="75"/>
      <c r="ASY5" s="75"/>
      <c r="ASZ5" s="75"/>
      <c r="ATA5" s="75"/>
      <c r="ATB5" s="75"/>
      <c r="ATC5" s="75"/>
      <c r="ATD5" s="75"/>
      <c r="ATE5" s="75"/>
      <c r="ATF5" s="75"/>
      <c r="ATG5" s="75"/>
      <c r="ATH5" s="75"/>
      <c r="ATI5" s="75"/>
      <c r="ATJ5" s="75"/>
      <c r="ATK5" s="75"/>
      <c r="ATL5" s="75"/>
      <c r="ATM5" s="75"/>
      <c r="ATN5" s="75"/>
      <c r="ATO5" s="75"/>
      <c r="ATP5" s="75"/>
      <c r="ATQ5" s="75"/>
      <c r="ATR5" s="75"/>
      <c r="ATS5" s="75"/>
      <c r="ATT5" s="75"/>
      <c r="ATU5" s="75"/>
      <c r="ATV5" s="75"/>
      <c r="ATW5" s="75"/>
      <c r="ATX5" s="75"/>
      <c r="ATY5" s="75"/>
      <c r="ATZ5" s="75"/>
      <c r="AUA5" s="75"/>
      <c r="AUB5" s="75"/>
      <c r="AUC5" s="75"/>
      <c r="AUD5" s="75"/>
      <c r="AUE5" s="75"/>
      <c r="AUF5" s="75"/>
      <c r="AUG5" s="75"/>
      <c r="AUH5" s="75"/>
      <c r="AUI5" s="75"/>
      <c r="AUJ5" s="75"/>
      <c r="AUK5" s="75"/>
      <c r="AUL5" s="75"/>
      <c r="AUM5" s="75"/>
      <c r="AUN5" s="75"/>
      <c r="AUO5" s="75"/>
      <c r="AUP5" s="75"/>
      <c r="AUQ5" s="75"/>
      <c r="AUR5" s="75"/>
      <c r="AUS5" s="75"/>
      <c r="AUT5" s="75"/>
      <c r="AUU5" s="75"/>
      <c r="AUV5" s="75"/>
      <c r="AUW5" s="75"/>
      <c r="AUX5" s="75"/>
      <c r="AUY5" s="75"/>
      <c r="AUZ5" s="75"/>
      <c r="AVA5" s="75"/>
      <c r="AVB5" s="75"/>
      <c r="AVC5" s="75"/>
      <c r="AVD5" s="75"/>
      <c r="AVE5" s="75"/>
      <c r="AVF5" s="75"/>
      <c r="AVG5" s="75"/>
      <c r="AVH5" s="75"/>
      <c r="AVI5" s="75"/>
      <c r="AVJ5" s="75"/>
      <c r="AVK5" s="75"/>
      <c r="AVL5" s="75"/>
      <c r="AVM5" s="75"/>
      <c r="AVN5" s="75"/>
      <c r="AVO5" s="75"/>
      <c r="AVP5" s="75"/>
      <c r="AVQ5" s="75"/>
      <c r="AVR5" s="75"/>
      <c r="AVS5" s="75"/>
      <c r="AVT5" s="75"/>
      <c r="AVU5" s="75"/>
      <c r="AVV5" s="75"/>
      <c r="AVW5" s="75"/>
      <c r="AVX5" s="75"/>
      <c r="AVY5" s="75"/>
      <c r="AVZ5" s="75"/>
      <c r="AWA5" s="75"/>
      <c r="AWB5" s="75"/>
      <c r="AWC5" s="75"/>
      <c r="AWD5" s="75"/>
      <c r="AWE5" s="75"/>
      <c r="AWF5" s="75"/>
      <c r="AWG5" s="75"/>
      <c r="AWH5" s="75"/>
      <c r="AWI5" s="75"/>
      <c r="AWJ5" s="75"/>
      <c r="AWK5" s="75"/>
      <c r="AWL5" s="75"/>
      <c r="AWM5" s="75"/>
      <c r="AWN5" s="75"/>
      <c r="AWO5" s="75"/>
      <c r="AWP5" s="75"/>
      <c r="AWQ5" s="75"/>
      <c r="AWR5" s="75"/>
      <c r="AWS5" s="75"/>
      <c r="AWT5" s="75"/>
      <c r="AWU5" s="75"/>
      <c r="AWV5" s="75"/>
      <c r="AWW5" s="75"/>
      <c r="AWX5" s="75"/>
      <c r="AWY5" s="75"/>
      <c r="AWZ5" s="75"/>
      <c r="AXA5" s="75"/>
      <c r="AXB5" s="75"/>
      <c r="AXC5" s="75"/>
      <c r="AXD5" s="75"/>
      <c r="AXE5" s="75"/>
      <c r="AXF5" s="75"/>
      <c r="AXG5" s="75"/>
      <c r="AXH5" s="75"/>
      <c r="AXI5" s="75"/>
      <c r="AXJ5" s="75"/>
      <c r="AXK5" s="75"/>
      <c r="AXL5" s="75"/>
      <c r="AXM5" s="75"/>
      <c r="AXN5" s="75"/>
      <c r="AXO5" s="75"/>
      <c r="AXP5" s="75"/>
      <c r="AXQ5" s="75"/>
      <c r="AXR5" s="75"/>
      <c r="AXS5" s="75"/>
      <c r="AXT5" s="75"/>
      <c r="AXU5" s="75"/>
      <c r="AXV5" s="75"/>
      <c r="AXW5" s="75"/>
      <c r="AXX5" s="75"/>
      <c r="AXY5" s="75"/>
      <c r="AXZ5" s="75"/>
      <c r="AYA5" s="75"/>
      <c r="AYB5" s="75"/>
      <c r="AYC5" s="75"/>
      <c r="AYD5" s="75"/>
      <c r="AYE5" s="75"/>
      <c r="AYF5" s="75"/>
      <c r="AYG5" s="75"/>
      <c r="AYH5" s="75"/>
      <c r="AYI5" s="75"/>
      <c r="AYJ5" s="75"/>
      <c r="AYK5" s="75"/>
      <c r="AYL5" s="75"/>
      <c r="AYM5" s="75"/>
      <c r="AYN5" s="75"/>
      <c r="AYO5" s="75"/>
      <c r="AYP5" s="75"/>
      <c r="AYQ5" s="75"/>
      <c r="AYR5" s="75"/>
      <c r="AYS5" s="75"/>
      <c r="AYT5" s="75"/>
      <c r="AYU5" s="75"/>
      <c r="AYV5" s="75"/>
      <c r="AYW5" s="75"/>
      <c r="AYX5" s="75"/>
      <c r="AYY5" s="75"/>
      <c r="AYZ5" s="75"/>
      <c r="AZA5" s="75"/>
      <c r="AZB5" s="75"/>
      <c r="AZC5" s="75"/>
      <c r="AZD5" s="75"/>
      <c r="AZE5" s="75"/>
      <c r="AZF5" s="75"/>
      <c r="AZG5" s="75"/>
      <c r="AZH5" s="75"/>
      <c r="AZI5" s="75"/>
      <c r="AZJ5" s="75"/>
      <c r="AZK5" s="75"/>
      <c r="AZL5" s="75"/>
      <c r="AZM5" s="75"/>
      <c r="AZN5" s="75"/>
      <c r="AZO5" s="75"/>
      <c r="AZP5" s="75"/>
      <c r="AZQ5" s="75"/>
      <c r="AZR5" s="75"/>
      <c r="AZS5" s="75"/>
      <c r="AZT5" s="75"/>
      <c r="AZU5" s="75"/>
      <c r="AZV5" s="75"/>
      <c r="AZW5" s="75"/>
      <c r="AZX5" s="75"/>
      <c r="AZY5" s="75"/>
      <c r="AZZ5" s="75"/>
      <c r="BAA5" s="75"/>
      <c r="BAB5" s="75"/>
      <c r="BAC5" s="75"/>
      <c r="BAD5" s="75"/>
      <c r="BAE5" s="75"/>
      <c r="BAF5" s="75"/>
      <c r="BAG5" s="75"/>
      <c r="BAH5" s="75"/>
      <c r="BAI5" s="75"/>
      <c r="BAJ5" s="75"/>
      <c r="BAK5" s="75"/>
      <c r="BAL5" s="75"/>
      <c r="BAM5" s="75"/>
      <c r="BAN5" s="75"/>
      <c r="BAO5" s="75"/>
      <c r="BAP5" s="75"/>
      <c r="BAQ5" s="75"/>
      <c r="BAR5" s="75"/>
      <c r="BAS5" s="75"/>
      <c r="BAT5" s="75"/>
      <c r="BAU5" s="75"/>
      <c r="BAV5" s="75"/>
      <c r="BAW5" s="75"/>
      <c r="BAX5" s="75"/>
      <c r="BAY5" s="75"/>
      <c r="BAZ5" s="75"/>
      <c r="BBA5" s="75"/>
      <c r="BBB5" s="75"/>
      <c r="BBC5" s="75"/>
      <c r="BBD5" s="75"/>
      <c r="BBE5" s="75"/>
      <c r="BBF5" s="75"/>
      <c r="BBG5" s="75"/>
      <c r="BBH5" s="75"/>
      <c r="BBI5" s="75"/>
      <c r="BBJ5" s="75"/>
      <c r="BBK5" s="75"/>
      <c r="BBL5" s="75"/>
      <c r="BBM5" s="75"/>
      <c r="BBN5" s="75"/>
      <c r="BBO5" s="75"/>
      <c r="BBP5" s="75"/>
      <c r="BBQ5" s="75"/>
      <c r="BBR5" s="75"/>
      <c r="BBS5" s="75"/>
      <c r="BBT5" s="75"/>
      <c r="BBU5" s="75"/>
      <c r="BBV5" s="75"/>
      <c r="BBW5" s="75"/>
      <c r="BBX5" s="75"/>
      <c r="BBY5" s="75"/>
      <c r="BBZ5" s="75"/>
      <c r="BCA5" s="75"/>
      <c r="BCB5" s="75"/>
      <c r="BCC5" s="75"/>
      <c r="BCD5" s="75"/>
      <c r="BCE5" s="75"/>
      <c r="BCF5" s="75"/>
      <c r="BCG5" s="75"/>
      <c r="BCH5" s="75"/>
      <c r="BCI5" s="75"/>
      <c r="BCJ5" s="75"/>
      <c r="BCK5" s="75"/>
      <c r="BCL5" s="75"/>
      <c r="BCM5" s="75"/>
      <c r="BCN5" s="75"/>
      <c r="BCO5" s="75"/>
      <c r="BCP5" s="75"/>
      <c r="BCQ5" s="75"/>
      <c r="BCR5" s="75"/>
      <c r="BCS5" s="75"/>
      <c r="BCT5" s="75"/>
      <c r="BCU5" s="75"/>
      <c r="BCV5" s="75"/>
      <c r="BCW5" s="75"/>
      <c r="BCX5" s="75"/>
      <c r="BCY5" s="75"/>
      <c r="BCZ5" s="75"/>
      <c r="BDA5" s="75"/>
      <c r="BDB5" s="75"/>
      <c r="BDC5" s="75"/>
      <c r="BDD5" s="75"/>
      <c r="BDE5" s="75"/>
      <c r="BDF5" s="75"/>
      <c r="BDG5" s="75"/>
      <c r="BDH5" s="75"/>
      <c r="BDI5" s="75"/>
      <c r="BDJ5" s="75"/>
      <c r="BDK5" s="75"/>
      <c r="BDL5" s="75"/>
      <c r="BDM5" s="75"/>
      <c r="BDN5" s="75"/>
      <c r="BDO5" s="75"/>
      <c r="BDP5" s="75"/>
      <c r="BDQ5" s="75"/>
      <c r="BDR5" s="75"/>
      <c r="BDS5" s="75"/>
      <c r="BDT5" s="75"/>
      <c r="BDU5" s="75"/>
      <c r="BDV5" s="75"/>
      <c r="BDW5" s="75"/>
      <c r="BDX5" s="75"/>
      <c r="BDY5" s="75"/>
      <c r="BDZ5" s="75"/>
      <c r="BEA5" s="75"/>
      <c r="BEB5" s="75"/>
      <c r="BEC5" s="75"/>
      <c r="BED5" s="75"/>
      <c r="BEE5" s="75"/>
      <c r="BEF5" s="75"/>
      <c r="BEG5" s="75"/>
      <c r="BEH5" s="75"/>
      <c r="BEI5" s="75"/>
      <c r="BEJ5" s="75"/>
      <c r="BEK5" s="75"/>
      <c r="BEL5" s="75"/>
      <c r="BEM5" s="75"/>
      <c r="BEN5" s="75"/>
      <c r="BEO5" s="75"/>
      <c r="BEP5" s="75"/>
      <c r="BEQ5" s="75"/>
      <c r="BER5" s="75"/>
      <c r="BES5" s="75"/>
      <c r="BET5" s="75"/>
      <c r="BEU5" s="75"/>
      <c r="BEV5" s="75"/>
      <c r="BEW5" s="75"/>
      <c r="BEX5" s="75"/>
      <c r="BEY5" s="75"/>
      <c r="BEZ5" s="75"/>
      <c r="BFA5" s="75"/>
      <c r="BFB5" s="75"/>
      <c r="BFC5" s="75"/>
      <c r="BFD5" s="75"/>
      <c r="BFE5" s="75"/>
      <c r="BFF5" s="75"/>
      <c r="BFG5" s="75"/>
      <c r="BFH5" s="75"/>
      <c r="BFI5" s="75"/>
      <c r="BFJ5" s="75"/>
      <c r="BFK5" s="75"/>
      <c r="BFL5" s="75"/>
      <c r="BFM5" s="75"/>
      <c r="BFN5" s="75"/>
      <c r="BFO5" s="75"/>
      <c r="BFP5" s="75"/>
      <c r="BFQ5" s="75"/>
      <c r="BFR5" s="75"/>
      <c r="BFS5" s="75"/>
      <c r="BFT5" s="75"/>
      <c r="BFU5" s="75"/>
      <c r="BFV5" s="75"/>
      <c r="BFW5" s="75"/>
      <c r="BFX5" s="75"/>
      <c r="BFY5" s="75"/>
      <c r="BFZ5" s="75"/>
      <c r="BGA5" s="75"/>
      <c r="BGB5" s="75"/>
      <c r="BGC5" s="75"/>
      <c r="BGD5" s="75"/>
      <c r="BGE5" s="75"/>
      <c r="BGF5" s="75"/>
      <c r="BGG5" s="75"/>
      <c r="BGH5" s="75"/>
      <c r="BGI5" s="75"/>
      <c r="BGJ5" s="75"/>
      <c r="BGK5" s="75"/>
      <c r="BGL5" s="75"/>
      <c r="BGM5" s="75"/>
      <c r="BGN5" s="75"/>
      <c r="BGO5" s="75"/>
      <c r="BGP5" s="75"/>
      <c r="BGQ5" s="75"/>
      <c r="BGR5" s="75"/>
      <c r="BGS5" s="75"/>
      <c r="BGT5" s="75"/>
      <c r="BGU5" s="75"/>
      <c r="BGV5" s="75"/>
      <c r="BGW5" s="75"/>
      <c r="BGX5" s="75"/>
      <c r="BGY5" s="75"/>
      <c r="BGZ5" s="75"/>
      <c r="BHA5" s="75"/>
      <c r="BHB5" s="75"/>
      <c r="BHC5" s="75"/>
      <c r="BHD5" s="75"/>
      <c r="BHE5" s="75"/>
      <c r="BHF5" s="75"/>
      <c r="BHG5" s="75"/>
      <c r="BHH5" s="75"/>
      <c r="BHI5" s="75"/>
      <c r="BHJ5" s="75"/>
      <c r="BHK5" s="75"/>
      <c r="BHL5" s="75"/>
      <c r="BHM5" s="75"/>
      <c r="BHN5" s="75"/>
      <c r="BHO5" s="75"/>
      <c r="BHP5" s="75"/>
      <c r="BHQ5" s="75"/>
      <c r="BHR5" s="75"/>
      <c r="BHS5" s="75"/>
      <c r="BHT5" s="75"/>
      <c r="BHU5" s="75"/>
      <c r="BHV5" s="75"/>
      <c r="BHW5" s="75"/>
      <c r="BHX5" s="75"/>
      <c r="BHY5" s="75"/>
      <c r="BHZ5" s="75"/>
      <c r="BIA5" s="75"/>
      <c r="BIB5" s="75"/>
      <c r="BIC5" s="75"/>
      <c r="BID5" s="75"/>
      <c r="BIE5" s="75"/>
      <c r="BIF5" s="75"/>
      <c r="BIG5" s="75"/>
      <c r="BIH5" s="75"/>
      <c r="BII5" s="75"/>
      <c r="BIJ5" s="75"/>
      <c r="BIK5" s="75"/>
      <c r="BIL5" s="75"/>
      <c r="BIM5" s="75"/>
      <c r="BIN5" s="75"/>
      <c r="BIO5" s="75"/>
      <c r="BIP5" s="75"/>
      <c r="BIQ5" s="75"/>
      <c r="BIR5" s="75"/>
      <c r="BIS5" s="75"/>
      <c r="BIT5" s="75"/>
      <c r="BIU5" s="75"/>
      <c r="BIV5" s="75"/>
      <c r="BIW5" s="75"/>
      <c r="BIX5" s="75"/>
      <c r="BIY5" s="75"/>
      <c r="BIZ5" s="75"/>
      <c r="BJA5" s="75"/>
      <c r="BJB5" s="75"/>
      <c r="BJC5" s="75"/>
      <c r="BJD5" s="75"/>
      <c r="BJE5" s="75"/>
      <c r="BJF5" s="75"/>
      <c r="BJG5" s="75"/>
      <c r="BJH5" s="75"/>
      <c r="BJI5" s="75"/>
      <c r="BJJ5" s="75"/>
      <c r="BJK5" s="75"/>
      <c r="BJL5" s="75"/>
      <c r="BJM5" s="75"/>
      <c r="BJN5" s="75"/>
      <c r="BJO5" s="75"/>
      <c r="BJP5" s="75"/>
      <c r="BJQ5" s="75"/>
      <c r="BJR5" s="75"/>
      <c r="BJS5" s="75"/>
      <c r="BJT5" s="75"/>
      <c r="BJU5" s="75"/>
      <c r="BJV5" s="75"/>
      <c r="BJW5" s="75"/>
      <c r="BJX5" s="75"/>
      <c r="BJY5" s="75"/>
      <c r="BJZ5" s="75"/>
      <c r="BKA5" s="75"/>
      <c r="BKB5" s="75"/>
      <c r="BKC5" s="75"/>
      <c r="BKD5" s="75"/>
      <c r="BKE5" s="75"/>
      <c r="BKF5" s="75"/>
      <c r="BKG5" s="75"/>
      <c r="BKH5" s="75"/>
      <c r="BKI5" s="75"/>
      <c r="BKJ5" s="75"/>
      <c r="BKK5" s="75"/>
      <c r="BKL5" s="75"/>
      <c r="BKM5" s="75"/>
      <c r="BKN5" s="75"/>
      <c r="BKO5" s="75"/>
      <c r="BKP5" s="75"/>
      <c r="BKQ5" s="75"/>
      <c r="BKR5" s="75"/>
      <c r="BKS5" s="75"/>
      <c r="BKT5" s="75"/>
      <c r="BKU5" s="75"/>
      <c r="BKV5" s="75"/>
      <c r="BKW5" s="75"/>
      <c r="BKX5" s="75"/>
      <c r="BKY5" s="75"/>
      <c r="BKZ5" s="75"/>
      <c r="BLA5" s="75"/>
      <c r="BLB5" s="75"/>
      <c r="BLC5" s="75"/>
      <c r="BLD5" s="75"/>
      <c r="BLE5" s="75"/>
      <c r="BLF5" s="75"/>
      <c r="BLG5" s="75"/>
      <c r="BLH5" s="75"/>
      <c r="BLI5" s="75"/>
      <c r="BLJ5" s="75"/>
      <c r="BLK5" s="75"/>
      <c r="BLL5" s="75"/>
      <c r="BLM5" s="75"/>
      <c r="BLN5" s="75"/>
      <c r="BLO5" s="75"/>
      <c r="BLP5" s="75"/>
      <c r="BLQ5" s="75"/>
      <c r="BLR5" s="75"/>
      <c r="BLS5" s="75"/>
      <c r="BLT5" s="75"/>
      <c r="BLU5" s="75"/>
      <c r="BLV5" s="75"/>
      <c r="BLW5" s="75"/>
      <c r="BLX5" s="75"/>
      <c r="BLY5" s="75"/>
      <c r="BLZ5" s="75"/>
      <c r="BMA5" s="75"/>
      <c r="BMB5" s="75"/>
      <c r="BMC5" s="75"/>
      <c r="BMD5" s="75"/>
      <c r="BME5" s="75"/>
      <c r="BMF5" s="75"/>
      <c r="BMG5" s="75"/>
      <c r="BMH5" s="75"/>
      <c r="BMI5" s="75"/>
      <c r="BMJ5" s="75"/>
      <c r="BMK5" s="75"/>
      <c r="BML5" s="75"/>
      <c r="BMM5" s="75"/>
      <c r="BMN5" s="75"/>
      <c r="BMO5" s="75"/>
      <c r="BMP5" s="75"/>
      <c r="BMQ5" s="75"/>
      <c r="BMR5" s="75"/>
      <c r="BMS5" s="75"/>
      <c r="BMT5" s="75"/>
      <c r="BMU5" s="75"/>
      <c r="BMV5" s="75"/>
      <c r="BMW5" s="75"/>
      <c r="BMX5" s="75"/>
      <c r="BMY5" s="75"/>
      <c r="BMZ5" s="75"/>
      <c r="BNA5" s="75"/>
      <c r="BNB5" s="75"/>
      <c r="BNC5" s="75"/>
      <c r="BND5" s="75"/>
      <c r="BNE5" s="75"/>
      <c r="BNF5" s="75"/>
      <c r="BNG5" s="75"/>
      <c r="BNH5" s="75"/>
      <c r="BNI5" s="75"/>
      <c r="BNJ5" s="75"/>
      <c r="BNK5" s="75"/>
      <c r="BNL5" s="75"/>
      <c r="BNM5" s="75"/>
      <c r="BNN5" s="75"/>
      <c r="BNO5" s="75"/>
      <c r="BNP5" s="75"/>
      <c r="BNQ5" s="75"/>
      <c r="BNR5" s="75"/>
      <c r="BNS5" s="75"/>
      <c r="BNT5" s="75"/>
      <c r="BNU5" s="75"/>
      <c r="BNV5" s="75"/>
      <c r="BNW5" s="75"/>
      <c r="BNX5" s="75"/>
      <c r="BNY5" s="75"/>
      <c r="BNZ5" s="75"/>
      <c r="BOA5" s="75"/>
      <c r="BOB5" s="75"/>
      <c r="BOC5" s="75"/>
      <c r="BOD5" s="75"/>
      <c r="BOE5" s="75"/>
      <c r="BOF5" s="75"/>
      <c r="BOG5" s="75"/>
      <c r="BOH5" s="75"/>
      <c r="BOI5" s="75"/>
      <c r="BOJ5" s="75"/>
      <c r="BOK5" s="75"/>
      <c r="BOL5" s="75"/>
      <c r="BOM5" s="75"/>
      <c r="BON5" s="75"/>
      <c r="BOO5" s="75"/>
      <c r="BOP5" s="75"/>
      <c r="BOQ5" s="75"/>
      <c r="BOR5" s="75"/>
      <c r="BOS5" s="75"/>
      <c r="BOT5" s="75"/>
      <c r="BOU5" s="75"/>
      <c r="BOV5" s="75"/>
      <c r="BOW5" s="75"/>
      <c r="BOX5" s="75"/>
      <c r="BOY5" s="75"/>
      <c r="BOZ5" s="75"/>
      <c r="BPA5" s="75"/>
      <c r="BPB5" s="75"/>
      <c r="BPC5" s="75"/>
      <c r="BPD5" s="75"/>
      <c r="BPE5" s="75"/>
      <c r="BPF5" s="75"/>
      <c r="BPG5" s="75"/>
      <c r="BPH5" s="75"/>
      <c r="BPI5" s="75"/>
      <c r="BPJ5" s="75"/>
      <c r="BPK5" s="75"/>
      <c r="BPL5" s="75"/>
      <c r="BPM5" s="75"/>
      <c r="BPN5" s="75"/>
      <c r="BPO5" s="75"/>
      <c r="BPP5" s="75"/>
      <c r="BPQ5" s="75"/>
      <c r="BPR5" s="75"/>
      <c r="BPS5" s="75"/>
      <c r="BPT5" s="75"/>
      <c r="BPU5" s="75"/>
      <c r="BPV5" s="75"/>
      <c r="BPW5" s="75"/>
      <c r="BPX5" s="75"/>
      <c r="BPY5" s="75"/>
      <c r="BPZ5" s="75"/>
      <c r="BQA5" s="75"/>
      <c r="BQB5" s="75"/>
      <c r="BQC5" s="75"/>
      <c r="BQD5" s="75"/>
      <c r="BQE5" s="75"/>
      <c r="BQF5" s="75"/>
      <c r="BQG5" s="75"/>
      <c r="BQH5" s="75"/>
      <c r="BQI5" s="75"/>
      <c r="BQJ5" s="75"/>
      <c r="BQK5" s="75"/>
      <c r="BQL5" s="75"/>
      <c r="BQM5" s="75"/>
      <c r="BQN5" s="75"/>
      <c r="BQO5" s="75"/>
      <c r="BQP5" s="75"/>
      <c r="BQQ5" s="75"/>
      <c r="BQR5" s="75"/>
      <c r="BQS5" s="75"/>
      <c r="BQT5" s="75"/>
      <c r="BQU5" s="75"/>
      <c r="BQV5" s="75"/>
      <c r="BQW5" s="75"/>
      <c r="BQX5" s="75"/>
      <c r="BQY5" s="75"/>
      <c r="BQZ5" s="75"/>
      <c r="BRA5" s="75"/>
      <c r="BRB5" s="75"/>
      <c r="BRC5" s="75"/>
      <c r="BRD5" s="75"/>
      <c r="BRE5" s="75"/>
      <c r="BRF5" s="75"/>
      <c r="BRG5" s="75"/>
      <c r="BRH5" s="75"/>
      <c r="BRI5" s="75"/>
      <c r="BRJ5" s="75"/>
      <c r="BRK5" s="75"/>
      <c r="BRL5" s="75"/>
      <c r="BRM5" s="75"/>
      <c r="BRN5" s="75"/>
      <c r="BRO5" s="75"/>
      <c r="BRP5" s="75"/>
      <c r="BRQ5" s="75"/>
      <c r="BRR5" s="75"/>
      <c r="BRS5" s="75"/>
      <c r="BRT5" s="75"/>
      <c r="BRU5" s="75"/>
      <c r="BRV5" s="75"/>
      <c r="BRW5" s="75"/>
      <c r="BRX5" s="75"/>
      <c r="BRY5" s="75"/>
      <c r="BRZ5" s="75"/>
      <c r="BSA5" s="75"/>
      <c r="BSB5" s="75"/>
      <c r="BSC5" s="75"/>
      <c r="BSD5" s="75"/>
      <c r="BSE5" s="75"/>
      <c r="BSF5" s="75"/>
      <c r="BSG5" s="75"/>
      <c r="BSH5" s="75"/>
      <c r="BSI5" s="75"/>
      <c r="BSJ5" s="75"/>
      <c r="BSK5" s="75"/>
      <c r="BSL5" s="75"/>
      <c r="BSM5" s="75"/>
      <c r="BSN5" s="75"/>
      <c r="BSO5" s="75"/>
      <c r="BSP5" s="75"/>
      <c r="BSQ5" s="75"/>
      <c r="BSR5" s="75"/>
      <c r="BSS5" s="75"/>
      <c r="BST5" s="75"/>
      <c r="BSU5" s="75"/>
      <c r="BSV5" s="75"/>
      <c r="BSW5" s="75"/>
      <c r="BSX5" s="75"/>
      <c r="BSY5" s="75"/>
      <c r="BSZ5" s="75"/>
      <c r="BTA5" s="75"/>
      <c r="BTB5" s="75"/>
      <c r="BTC5" s="75"/>
      <c r="BTD5" s="75"/>
      <c r="BTE5" s="75"/>
      <c r="BTF5" s="75"/>
      <c r="BTG5" s="75"/>
      <c r="BTH5" s="75"/>
      <c r="BTI5" s="75"/>
      <c r="BTJ5" s="75"/>
      <c r="BTK5" s="75"/>
      <c r="BTL5" s="75"/>
      <c r="BTM5" s="75"/>
      <c r="BTN5" s="75"/>
      <c r="BTO5" s="75"/>
      <c r="BTP5" s="75"/>
      <c r="BTQ5" s="75"/>
      <c r="BTR5" s="75"/>
      <c r="BTS5" s="75"/>
      <c r="BTT5" s="75"/>
      <c r="BTU5" s="75"/>
      <c r="BTV5" s="75"/>
      <c r="BTW5" s="75"/>
      <c r="BTX5" s="75"/>
      <c r="BTY5" s="75"/>
      <c r="BTZ5" s="75"/>
      <c r="BUA5" s="75"/>
      <c r="BUB5" s="75"/>
      <c r="BUC5" s="75"/>
      <c r="BUD5" s="75"/>
      <c r="BUE5" s="75"/>
      <c r="BUF5" s="75"/>
      <c r="BUG5" s="75"/>
      <c r="BUH5" s="75"/>
      <c r="BUI5" s="75"/>
      <c r="BUJ5" s="75"/>
      <c r="BUK5" s="75"/>
      <c r="BUL5" s="75"/>
      <c r="BUM5" s="75"/>
      <c r="BUN5" s="75"/>
      <c r="BUO5" s="75"/>
      <c r="BUP5" s="75"/>
      <c r="BUQ5" s="75"/>
      <c r="BUR5" s="75"/>
      <c r="BUS5" s="75"/>
      <c r="BUT5" s="75"/>
      <c r="BUU5" s="75"/>
      <c r="BUV5" s="75"/>
      <c r="BUW5" s="75"/>
      <c r="BUX5" s="75"/>
      <c r="BUY5" s="75"/>
      <c r="BUZ5" s="75"/>
      <c r="BVA5" s="75"/>
      <c r="BVB5" s="75"/>
      <c r="BVC5" s="75"/>
      <c r="BVD5" s="75"/>
      <c r="BVE5" s="75"/>
      <c r="BVF5" s="75"/>
      <c r="BVG5" s="75"/>
      <c r="BVH5" s="75"/>
      <c r="BVI5" s="75"/>
      <c r="BVJ5" s="75"/>
      <c r="BVK5" s="75"/>
      <c r="BVL5" s="75"/>
      <c r="BVM5" s="75"/>
      <c r="BVN5" s="75"/>
      <c r="BVO5" s="75"/>
      <c r="BVP5" s="75"/>
      <c r="BVQ5" s="75"/>
      <c r="BVR5" s="75"/>
      <c r="BVS5" s="75"/>
      <c r="BVT5" s="75"/>
      <c r="BVU5" s="75"/>
      <c r="BVV5" s="75"/>
      <c r="BVW5" s="75"/>
      <c r="BVX5" s="75"/>
      <c r="BVY5" s="75"/>
      <c r="BVZ5" s="75"/>
      <c r="BWA5" s="75"/>
      <c r="BWB5" s="75"/>
      <c r="BWC5" s="75"/>
      <c r="BWD5" s="75"/>
      <c r="BWE5" s="75"/>
      <c r="BWF5" s="75"/>
      <c r="BWG5" s="75"/>
      <c r="BWH5" s="75"/>
      <c r="BWI5" s="75"/>
      <c r="BWJ5" s="75"/>
      <c r="BWK5" s="75"/>
      <c r="BWL5" s="75"/>
      <c r="BWM5" s="75"/>
      <c r="BWN5" s="75"/>
      <c r="BWO5" s="75"/>
      <c r="BWP5" s="75"/>
      <c r="BWQ5" s="75"/>
      <c r="BWR5" s="75"/>
      <c r="BWS5" s="75"/>
      <c r="BWT5" s="75"/>
      <c r="BWU5" s="75"/>
      <c r="BWV5" s="75"/>
      <c r="BWW5" s="75"/>
      <c r="BWX5" s="75"/>
      <c r="BWY5" s="75"/>
      <c r="BWZ5" s="75"/>
      <c r="BXA5" s="75"/>
      <c r="BXB5" s="75"/>
      <c r="BXC5" s="75"/>
      <c r="BXD5" s="75"/>
      <c r="BXE5" s="75"/>
      <c r="BXF5" s="75"/>
      <c r="BXG5" s="75"/>
      <c r="BXH5" s="75"/>
      <c r="BXI5" s="75"/>
      <c r="BXJ5" s="75"/>
      <c r="BXK5" s="75"/>
      <c r="BXL5" s="75"/>
      <c r="BXM5" s="75"/>
      <c r="BXN5" s="75"/>
      <c r="BXO5" s="75"/>
      <c r="BXP5" s="75"/>
      <c r="BXQ5" s="75"/>
      <c r="BXR5" s="75"/>
      <c r="BXS5" s="75"/>
      <c r="BXT5" s="75"/>
      <c r="BXU5" s="75"/>
      <c r="BXV5" s="75"/>
      <c r="BXW5" s="75"/>
      <c r="BXX5" s="75"/>
      <c r="BXY5" s="75"/>
      <c r="BXZ5" s="75"/>
      <c r="BYA5" s="75"/>
      <c r="BYB5" s="75"/>
      <c r="BYC5" s="75"/>
      <c r="BYD5" s="75"/>
      <c r="BYE5" s="75"/>
      <c r="BYF5" s="75"/>
      <c r="BYG5" s="75"/>
      <c r="BYH5" s="75"/>
      <c r="BYI5" s="75"/>
      <c r="BYJ5" s="75"/>
      <c r="BYK5" s="75"/>
      <c r="BYL5" s="75"/>
      <c r="BYM5" s="75"/>
      <c r="BYN5" s="75"/>
      <c r="BYO5" s="75"/>
      <c r="BYP5" s="75"/>
      <c r="BYQ5" s="75"/>
      <c r="BYR5" s="75"/>
      <c r="BYS5" s="75"/>
      <c r="BYT5" s="75"/>
      <c r="BYU5" s="75"/>
      <c r="BYV5" s="75"/>
      <c r="BYW5" s="75"/>
      <c r="BYX5" s="75"/>
      <c r="BYY5" s="75"/>
      <c r="BYZ5" s="75"/>
      <c r="BZA5" s="75"/>
      <c r="BZB5" s="75"/>
      <c r="BZC5" s="75"/>
      <c r="BZD5" s="75"/>
      <c r="BZE5" s="75"/>
      <c r="BZF5" s="75"/>
      <c r="BZG5" s="75"/>
      <c r="BZH5" s="75"/>
      <c r="BZI5" s="75"/>
      <c r="BZJ5" s="75"/>
      <c r="BZK5" s="75"/>
      <c r="BZL5" s="75"/>
      <c r="BZM5" s="75"/>
      <c r="BZN5" s="75"/>
      <c r="BZO5" s="75"/>
      <c r="BZP5" s="75"/>
      <c r="BZQ5" s="75"/>
      <c r="BZR5" s="75"/>
      <c r="BZS5" s="75"/>
      <c r="BZT5" s="75"/>
      <c r="BZU5" s="75"/>
      <c r="BZV5" s="75"/>
      <c r="BZW5" s="75"/>
      <c r="BZX5" s="75"/>
      <c r="BZY5" s="75"/>
      <c r="BZZ5" s="75"/>
      <c r="CAA5" s="75"/>
      <c r="CAB5" s="75"/>
      <c r="CAC5" s="75"/>
      <c r="CAD5" s="75"/>
      <c r="CAE5" s="75"/>
      <c r="CAF5" s="75"/>
      <c r="CAG5" s="75"/>
      <c r="CAH5" s="75"/>
      <c r="CAI5" s="75"/>
      <c r="CAJ5" s="75"/>
      <c r="CAK5" s="75"/>
      <c r="CAL5" s="75"/>
      <c r="CAM5" s="75"/>
      <c r="CAN5" s="75"/>
      <c r="CAO5" s="75"/>
      <c r="CAP5" s="75"/>
      <c r="CAQ5" s="75"/>
      <c r="CAR5" s="75"/>
      <c r="CAS5" s="75"/>
      <c r="CAT5" s="75"/>
      <c r="CAU5" s="75"/>
      <c r="CAV5" s="75"/>
      <c r="CAW5" s="75"/>
      <c r="CAX5" s="75"/>
      <c r="CAY5" s="75"/>
      <c r="CAZ5" s="75"/>
      <c r="CBA5" s="75"/>
      <c r="CBB5" s="75"/>
      <c r="CBC5" s="75"/>
      <c r="CBD5" s="75"/>
      <c r="CBE5" s="75"/>
      <c r="CBF5" s="75"/>
      <c r="CBG5" s="75"/>
      <c r="CBH5" s="75"/>
      <c r="CBI5" s="75"/>
      <c r="CBJ5" s="75"/>
      <c r="CBK5" s="75"/>
      <c r="CBL5" s="75"/>
      <c r="CBM5" s="75"/>
      <c r="CBN5" s="75"/>
      <c r="CBO5" s="75"/>
      <c r="CBP5" s="75"/>
      <c r="CBQ5" s="75"/>
      <c r="CBR5" s="75"/>
      <c r="CBS5" s="75"/>
      <c r="CBT5" s="75"/>
      <c r="CBU5" s="75"/>
      <c r="CBV5" s="75"/>
      <c r="CBW5" s="75"/>
      <c r="CBX5" s="75"/>
      <c r="CBY5" s="75"/>
      <c r="CBZ5" s="75"/>
      <c r="CCA5" s="75"/>
      <c r="CCB5" s="75"/>
      <c r="CCC5" s="75"/>
      <c r="CCD5" s="75"/>
      <c r="CCE5" s="75"/>
      <c r="CCF5" s="75"/>
      <c r="CCG5" s="75"/>
      <c r="CCH5" s="75"/>
      <c r="CCI5" s="75"/>
      <c r="CCJ5" s="75"/>
      <c r="CCK5" s="75"/>
      <c r="CCL5" s="75"/>
      <c r="CCM5" s="75"/>
      <c r="CCN5" s="75"/>
      <c r="CCO5" s="75"/>
      <c r="CCP5" s="75"/>
      <c r="CCQ5" s="75"/>
      <c r="CCR5" s="75"/>
      <c r="CCS5" s="75"/>
      <c r="CCT5" s="75"/>
      <c r="CCU5" s="75"/>
      <c r="CCV5" s="75"/>
      <c r="CCW5" s="75"/>
      <c r="CCX5" s="75"/>
      <c r="CCY5" s="75"/>
      <c r="CCZ5" s="75"/>
      <c r="CDA5" s="75"/>
      <c r="CDB5" s="75"/>
      <c r="CDC5" s="75"/>
      <c r="CDD5" s="75"/>
      <c r="CDE5" s="75"/>
      <c r="CDF5" s="75"/>
      <c r="CDG5" s="75"/>
      <c r="CDH5" s="75"/>
      <c r="CDI5" s="75"/>
      <c r="CDJ5" s="75"/>
      <c r="CDK5" s="75"/>
      <c r="CDL5" s="75"/>
      <c r="CDM5" s="75"/>
      <c r="CDN5" s="75"/>
      <c r="CDO5" s="75"/>
      <c r="CDP5" s="75"/>
      <c r="CDQ5" s="75"/>
      <c r="CDR5" s="75"/>
      <c r="CDS5" s="75"/>
      <c r="CDT5" s="75"/>
      <c r="CDU5" s="75"/>
      <c r="CDV5" s="75"/>
      <c r="CDW5" s="75"/>
      <c r="CDX5" s="75"/>
      <c r="CDY5" s="75"/>
      <c r="CDZ5" s="75"/>
      <c r="CEA5" s="75"/>
      <c r="CEB5" s="75"/>
      <c r="CEC5" s="75"/>
      <c r="CED5" s="75"/>
      <c r="CEE5" s="75"/>
      <c r="CEF5" s="75"/>
      <c r="CEG5" s="75"/>
      <c r="CEH5" s="75"/>
      <c r="CEI5" s="75"/>
      <c r="CEJ5" s="75"/>
      <c r="CEK5" s="75"/>
      <c r="CEL5" s="75"/>
      <c r="CEM5" s="75"/>
      <c r="CEN5" s="75"/>
      <c r="CEO5" s="75"/>
      <c r="CEP5" s="75"/>
      <c r="CEQ5" s="75"/>
      <c r="CER5" s="75"/>
      <c r="CES5" s="75"/>
      <c r="CET5" s="75"/>
      <c r="CEU5" s="75"/>
      <c r="CEV5" s="75"/>
      <c r="CEW5" s="75"/>
      <c r="CEX5" s="75"/>
      <c r="CEY5" s="75"/>
      <c r="CEZ5" s="75"/>
      <c r="CFA5" s="75"/>
      <c r="CFB5" s="75"/>
      <c r="CFC5" s="75"/>
      <c r="CFD5" s="75"/>
      <c r="CFE5" s="75"/>
      <c r="CFF5" s="75"/>
      <c r="CFG5" s="75"/>
      <c r="CFH5" s="75"/>
      <c r="CFI5" s="75"/>
      <c r="CFJ5" s="75"/>
      <c r="CFK5" s="75"/>
      <c r="CFL5" s="75"/>
      <c r="CFM5" s="75"/>
      <c r="CFN5" s="75"/>
      <c r="CFO5" s="75"/>
      <c r="CFP5" s="75"/>
      <c r="CFQ5" s="75"/>
      <c r="CFR5" s="75"/>
      <c r="CFS5" s="75"/>
      <c r="CFT5" s="75"/>
      <c r="CFU5" s="75"/>
      <c r="CFV5" s="75"/>
      <c r="CFW5" s="75"/>
      <c r="CFX5" s="75"/>
      <c r="CFY5" s="75"/>
      <c r="CFZ5" s="75"/>
      <c r="CGA5" s="75"/>
      <c r="CGB5" s="75"/>
      <c r="CGC5" s="75"/>
      <c r="CGD5" s="75"/>
      <c r="CGE5" s="75"/>
      <c r="CGF5" s="75"/>
      <c r="CGG5" s="75"/>
      <c r="CGH5" s="75"/>
      <c r="CGI5" s="75"/>
      <c r="CGJ5" s="75"/>
      <c r="CGK5" s="75"/>
      <c r="CGL5" s="75"/>
      <c r="CGM5" s="75"/>
      <c r="CGN5" s="75"/>
      <c r="CGO5" s="75"/>
      <c r="CGP5" s="75"/>
      <c r="CGQ5" s="75"/>
      <c r="CGR5" s="75"/>
      <c r="CGS5" s="75"/>
      <c r="CGT5" s="75"/>
      <c r="CGU5" s="75"/>
      <c r="CGV5" s="75"/>
      <c r="CGW5" s="75"/>
      <c r="CGX5" s="75"/>
      <c r="CGY5" s="75"/>
      <c r="CGZ5" s="75"/>
      <c r="CHA5" s="75"/>
      <c r="CHB5" s="75"/>
      <c r="CHC5" s="75"/>
      <c r="CHD5" s="75"/>
      <c r="CHE5" s="75"/>
      <c r="CHF5" s="75"/>
      <c r="CHG5" s="75"/>
      <c r="CHH5" s="75"/>
      <c r="CHI5" s="75"/>
      <c r="CHJ5" s="75"/>
      <c r="CHK5" s="75"/>
      <c r="CHL5" s="75"/>
      <c r="CHM5" s="75"/>
      <c r="CHN5" s="75"/>
      <c r="CHO5" s="75"/>
      <c r="CHP5" s="75"/>
      <c r="CHQ5" s="75"/>
      <c r="CHR5" s="75"/>
      <c r="CHS5" s="75"/>
      <c r="CHT5" s="75"/>
      <c r="CHU5" s="75"/>
      <c r="CHV5" s="75"/>
      <c r="CHW5" s="75"/>
      <c r="CHX5" s="75"/>
      <c r="CHY5" s="75"/>
      <c r="CHZ5" s="75"/>
      <c r="CIA5" s="75"/>
      <c r="CIB5" s="75"/>
      <c r="CIC5" s="75"/>
      <c r="CID5" s="75"/>
      <c r="CIE5" s="75"/>
      <c r="CIF5" s="75"/>
      <c r="CIG5" s="75"/>
      <c r="CIH5" s="75"/>
      <c r="CII5" s="75"/>
      <c r="CIJ5" s="75"/>
      <c r="CIK5" s="75"/>
      <c r="CIL5" s="75"/>
      <c r="CIM5" s="75"/>
      <c r="CIN5" s="75"/>
      <c r="CIO5" s="75"/>
      <c r="CIP5" s="75"/>
      <c r="CIQ5" s="75"/>
      <c r="CIR5" s="75"/>
      <c r="CIS5" s="75"/>
      <c r="CIT5" s="75"/>
      <c r="CIU5" s="75"/>
      <c r="CIV5" s="75"/>
      <c r="CIW5" s="75"/>
      <c r="CIX5" s="75"/>
      <c r="CIY5" s="75"/>
      <c r="CIZ5" s="75"/>
      <c r="CJA5" s="75"/>
      <c r="CJB5" s="75"/>
      <c r="CJC5" s="75"/>
      <c r="CJD5" s="75"/>
      <c r="CJE5" s="75"/>
      <c r="CJF5" s="75"/>
      <c r="CJG5" s="75"/>
      <c r="CJH5" s="75"/>
      <c r="CJI5" s="75"/>
      <c r="CJJ5" s="75"/>
      <c r="CJK5" s="75"/>
      <c r="CJL5" s="75"/>
      <c r="CJM5" s="75"/>
      <c r="CJN5" s="75"/>
      <c r="CJO5" s="75"/>
      <c r="CJP5" s="75"/>
      <c r="CJQ5" s="75"/>
      <c r="CJR5" s="75"/>
      <c r="CJS5" s="75"/>
      <c r="CJT5" s="75"/>
      <c r="CJU5" s="75"/>
      <c r="CJV5" s="75"/>
      <c r="CJW5" s="75"/>
      <c r="CJX5" s="75"/>
      <c r="CJY5" s="75"/>
      <c r="CJZ5" s="75"/>
      <c r="CKA5" s="75"/>
      <c r="CKB5" s="75"/>
      <c r="CKC5" s="75"/>
      <c r="CKD5" s="75"/>
      <c r="CKE5" s="75"/>
      <c r="CKF5" s="75"/>
      <c r="CKG5" s="75"/>
      <c r="CKH5" s="75"/>
      <c r="CKI5" s="75"/>
      <c r="CKJ5" s="75"/>
      <c r="CKK5" s="75"/>
      <c r="CKL5" s="75"/>
      <c r="CKM5" s="75"/>
      <c r="CKN5" s="75"/>
      <c r="CKO5" s="75"/>
      <c r="CKP5" s="75"/>
      <c r="CKQ5" s="75"/>
      <c r="CKR5" s="75"/>
      <c r="CKS5" s="75"/>
      <c r="CKT5" s="75"/>
      <c r="CKU5" s="75"/>
      <c r="CKV5" s="75"/>
      <c r="CKW5" s="75"/>
      <c r="CKX5" s="75"/>
      <c r="CKY5" s="75"/>
      <c r="CKZ5" s="75"/>
      <c r="CLA5" s="75"/>
      <c r="CLB5" s="75"/>
      <c r="CLC5" s="75"/>
      <c r="CLD5" s="75"/>
      <c r="CLE5" s="75"/>
      <c r="CLF5" s="75"/>
      <c r="CLG5" s="75"/>
      <c r="CLH5" s="75"/>
      <c r="CLI5" s="75"/>
      <c r="CLJ5" s="75"/>
      <c r="CLK5" s="75"/>
      <c r="CLL5" s="75"/>
      <c r="CLM5" s="75"/>
      <c r="CLN5" s="75"/>
      <c r="CLO5" s="75"/>
      <c r="CLP5" s="75"/>
      <c r="CLQ5" s="75"/>
      <c r="CLR5" s="75"/>
      <c r="CLS5" s="75"/>
      <c r="CLT5" s="75"/>
      <c r="CLU5" s="75"/>
      <c r="CLV5" s="75"/>
      <c r="CLW5" s="75"/>
      <c r="CLX5" s="75"/>
      <c r="CLY5" s="75"/>
      <c r="CLZ5" s="75"/>
      <c r="CMA5" s="75"/>
      <c r="CMB5" s="75"/>
      <c r="CMC5" s="75"/>
      <c r="CMD5" s="75"/>
      <c r="CME5" s="75"/>
      <c r="CMF5" s="75"/>
      <c r="CMG5" s="75"/>
      <c r="CMH5" s="75"/>
      <c r="CMI5" s="75"/>
      <c r="CMJ5" s="75"/>
      <c r="CMK5" s="75"/>
      <c r="CML5" s="75"/>
      <c r="CMM5" s="75"/>
      <c r="CMN5" s="75"/>
      <c r="CMO5" s="75"/>
      <c r="CMP5" s="75"/>
      <c r="CMQ5" s="75"/>
      <c r="CMR5" s="75"/>
      <c r="CMS5" s="75"/>
      <c r="CMT5" s="75"/>
      <c r="CMU5" s="75"/>
      <c r="CMV5" s="75"/>
      <c r="CMW5" s="75"/>
      <c r="CMX5" s="75"/>
      <c r="CMY5" s="75"/>
      <c r="CMZ5" s="75"/>
      <c r="CNA5" s="75"/>
      <c r="CNB5" s="75"/>
      <c r="CNC5" s="75"/>
      <c r="CND5" s="75"/>
      <c r="CNE5" s="75"/>
      <c r="CNF5" s="75"/>
      <c r="CNG5" s="75"/>
      <c r="CNH5" s="75"/>
      <c r="CNI5" s="75"/>
      <c r="CNJ5" s="75"/>
      <c r="CNK5" s="75"/>
      <c r="CNL5" s="75"/>
      <c r="CNM5" s="75"/>
      <c r="CNN5" s="75"/>
      <c r="CNO5" s="75"/>
      <c r="CNP5" s="75"/>
      <c r="CNQ5" s="75"/>
      <c r="CNR5" s="75"/>
      <c r="CNS5" s="75"/>
      <c r="CNT5" s="75"/>
      <c r="CNU5" s="75"/>
      <c r="CNV5" s="75"/>
      <c r="CNW5" s="75"/>
      <c r="CNX5" s="75"/>
      <c r="CNY5" s="75"/>
      <c r="CNZ5" s="75"/>
      <c r="COA5" s="75"/>
      <c r="COB5" s="75"/>
      <c r="COC5" s="75"/>
      <c r="COD5" s="75"/>
      <c r="COE5" s="75"/>
      <c r="COF5" s="75"/>
      <c r="COG5" s="75"/>
      <c r="COH5" s="75"/>
      <c r="COI5" s="75"/>
      <c r="COJ5" s="75"/>
      <c r="COK5" s="75"/>
      <c r="COL5" s="75"/>
      <c r="COM5" s="75"/>
      <c r="CON5" s="75"/>
      <c r="COO5" s="75"/>
      <c r="COP5" s="75"/>
      <c r="COQ5" s="75"/>
      <c r="COR5" s="75"/>
      <c r="COS5" s="75"/>
      <c r="COT5" s="75"/>
      <c r="COU5" s="75"/>
      <c r="COV5" s="75"/>
      <c r="COW5" s="75"/>
      <c r="COX5" s="75"/>
      <c r="COY5" s="75"/>
      <c r="COZ5" s="75"/>
      <c r="CPA5" s="75"/>
      <c r="CPB5" s="75"/>
      <c r="CPC5" s="75"/>
      <c r="CPD5" s="75"/>
      <c r="CPE5" s="75"/>
      <c r="CPF5" s="75"/>
      <c r="CPG5" s="75"/>
      <c r="CPH5" s="75"/>
      <c r="CPI5" s="75"/>
      <c r="CPJ5" s="75"/>
      <c r="CPK5" s="75"/>
      <c r="CPL5" s="75"/>
      <c r="CPM5" s="75"/>
      <c r="CPN5" s="75"/>
      <c r="CPO5" s="75"/>
      <c r="CPP5" s="75"/>
      <c r="CPQ5" s="75"/>
      <c r="CPR5" s="75"/>
      <c r="CPS5" s="75"/>
      <c r="CPT5" s="75"/>
      <c r="CPU5" s="75"/>
      <c r="CPV5" s="75"/>
      <c r="CPW5" s="75"/>
      <c r="CPX5" s="75"/>
      <c r="CPY5" s="75"/>
      <c r="CPZ5" s="75"/>
      <c r="CQA5" s="75"/>
      <c r="CQB5" s="75"/>
      <c r="CQC5" s="75"/>
      <c r="CQD5" s="75"/>
      <c r="CQE5" s="75"/>
      <c r="CQF5" s="75"/>
      <c r="CQG5" s="75"/>
      <c r="CQH5" s="75"/>
      <c r="CQI5" s="75"/>
      <c r="CQJ5" s="75"/>
      <c r="CQK5" s="75"/>
      <c r="CQL5" s="75"/>
      <c r="CQM5" s="75"/>
      <c r="CQN5" s="75"/>
      <c r="CQO5" s="75"/>
      <c r="CQP5" s="75"/>
      <c r="CQQ5" s="75"/>
      <c r="CQR5" s="75"/>
      <c r="CQS5" s="75"/>
      <c r="CQT5" s="75"/>
      <c r="CQU5" s="75"/>
      <c r="CQV5" s="75"/>
      <c r="CQW5" s="75"/>
      <c r="CQX5" s="75"/>
      <c r="CQY5" s="75"/>
      <c r="CQZ5" s="75"/>
      <c r="CRA5" s="75"/>
      <c r="CRB5" s="75"/>
      <c r="CRC5" s="75"/>
      <c r="CRD5" s="75"/>
      <c r="CRE5" s="75"/>
      <c r="CRF5" s="75"/>
      <c r="CRG5" s="75"/>
      <c r="CRH5" s="75"/>
      <c r="CRI5" s="75"/>
      <c r="CRJ5" s="75"/>
      <c r="CRK5" s="75"/>
      <c r="CRL5" s="75"/>
      <c r="CRM5" s="75"/>
      <c r="CRN5" s="75"/>
      <c r="CRO5" s="75"/>
      <c r="CRP5" s="75"/>
      <c r="CRQ5" s="75"/>
      <c r="CRR5" s="75"/>
      <c r="CRS5" s="75"/>
      <c r="CRT5" s="75"/>
      <c r="CRU5" s="75"/>
      <c r="CRV5" s="75"/>
      <c r="CRW5" s="75"/>
      <c r="CRX5" s="75"/>
      <c r="CRY5" s="75"/>
      <c r="CRZ5" s="75"/>
      <c r="CSA5" s="75"/>
      <c r="CSB5" s="75"/>
      <c r="CSC5" s="75"/>
      <c r="CSD5" s="75"/>
      <c r="CSE5" s="75"/>
      <c r="CSF5" s="75"/>
      <c r="CSG5" s="75"/>
      <c r="CSH5" s="75"/>
      <c r="CSI5" s="75"/>
      <c r="CSJ5" s="75"/>
      <c r="CSK5" s="75"/>
      <c r="CSL5" s="75"/>
      <c r="CSM5" s="75"/>
      <c r="CSN5" s="75"/>
      <c r="CSO5" s="75"/>
      <c r="CSP5" s="75"/>
      <c r="CSQ5" s="75"/>
      <c r="CSR5" s="75"/>
      <c r="CSS5" s="75"/>
      <c r="CST5" s="75"/>
      <c r="CSU5" s="75"/>
      <c r="CSV5" s="75"/>
      <c r="CSW5" s="75"/>
      <c r="CSX5" s="75"/>
      <c r="CSY5" s="75"/>
      <c r="CSZ5" s="75"/>
      <c r="CTA5" s="75"/>
      <c r="CTB5" s="75"/>
      <c r="CTC5" s="75"/>
      <c r="CTD5" s="75"/>
      <c r="CTE5" s="75"/>
      <c r="CTF5" s="75"/>
      <c r="CTG5" s="75"/>
      <c r="CTH5" s="75"/>
      <c r="CTI5" s="75"/>
      <c r="CTJ5" s="75"/>
      <c r="CTK5" s="75"/>
      <c r="CTL5" s="75"/>
      <c r="CTM5" s="75"/>
      <c r="CTN5" s="75"/>
      <c r="CTO5" s="75"/>
      <c r="CTP5" s="75"/>
      <c r="CTQ5" s="75"/>
      <c r="CTR5" s="75"/>
      <c r="CTS5" s="75"/>
      <c r="CTT5" s="75"/>
      <c r="CTU5" s="75"/>
      <c r="CTV5" s="75"/>
      <c r="CTW5" s="75"/>
      <c r="CTX5" s="75"/>
      <c r="CTY5" s="75"/>
      <c r="CTZ5" s="75"/>
      <c r="CUA5" s="75"/>
      <c r="CUB5" s="75"/>
      <c r="CUC5" s="75"/>
      <c r="CUD5" s="75"/>
      <c r="CUE5" s="75"/>
      <c r="CUF5" s="75"/>
      <c r="CUG5" s="75"/>
      <c r="CUH5" s="75"/>
      <c r="CUI5" s="75"/>
      <c r="CUJ5" s="75"/>
      <c r="CUK5" s="75"/>
      <c r="CUL5" s="75"/>
      <c r="CUM5" s="75"/>
      <c r="CUN5" s="75"/>
      <c r="CUO5" s="75"/>
      <c r="CUP5" s="75"/>
      <c r="CUQ5" s="75"/>
      <c r="CUR5" s="75"/>
      <c r="CUS5" s="75"/>
      <c r="CUT5" s="75"/>
      <c r="CUU5" s="75"/>
      <c r="CUV5" s="75"/>
      <c r="CUW5" s="75"/>
      <c r="CUX5" s="75"/>
      <c r="CUY5" s="75"/>
      <c r="CUZ5" s="75"/>
      <c r="CVA5" s="75"/>
      <c r="CVB5" s="75"/>
      <c r="CVC5" s="75"/>
      <c r="CVD5" s="75"/>
      <c r="CVE5" s="75"/>
      <c r="CVF5" s="75"/>
      <c r="CVG5" s="75"/>
      <c r="CVH5" s="75"/>
      <c r="CVI5" s="75"/>
      <c r="CVJ5" s="75"/>
      <c r="CVK5" s="75"/>
      <c r="CVL5" s="75"/>
      <c r="CVM5" s="75"/>
      <c r="CVN5" s="75"/>
      <c r="CVO5" s="75"/>
      <c r="CVP5" s="75"/>
      <c r="CVQ5" s="75"/>
      <c r="CVR5" s="75"/>
      <c r="CVS5" s="75"/>
      <c r="CVT5" s="75"/>
      <c r="CVU5" s="75"/>
      <c r="CVV5" s="75"/>
      <c r="CVW5" s="75"/>
      <c r="CVX5" s="75"/>
      <c r="CVY5" s="75"/>
      <c r="CVZ5" s="75"/>
      <c r="CWA5" s="75"/>
      <c r="CWB5" s="75"/>
      <c r="CWC5" s="75"/>
      <c r="CWD5" s="75"/>
      <c r="CWE5" s="75"/>
      <c r="CWF5" s="75"/>
      <c r="CWG5" s="75"/>
      <c r="CWH5" s="75"/>
      <c r="CWI5" s="75"/>
      <c r="CWJ5" s="75"/>
      <c r="CWK5" s="75"/>
      <c r="CWL5" s="75"/>
      <c r="CWM5" s="75"/>
      <c r="CWN5" s="75"/>
      <c r="CWO5" s="75"/>
      <c r="CWP5" s="75"/>
      <c r="CWQ5" s="75"/>
      <c r="CWR5" s="75"/>
      <c r="CWS5" s="75"/>
      <c r="CWT5" s="75"/>
      <c r="CWU5" s="75"/>
      <c r="CWV5" s="75"/>
      <c r="CWW5" s="75"/>
      <c r="CWX5" s="75"/>
      <c r="CWY5" s="75"/>
      <c r="CWZ5" s="75"/>
      <c r="CXA5" s="75"/>
      <c r="CXB5" s="75"/>
      <c r="CXC5" s="75"/>
      <c r="CXD5" s="75"/>
      <c r="CXE5" s="75"/>
      <c r="CXF5" s="75"/>
      <c r="CXG5" s="75"/>
      <c r="CXH5" s="75"/>
      <c r="CXI5" s="75"/>
      <c r="CXJ5" s="75"/>
      <c r="CXK5" s="75"/>
      <c r="CXL5" s="75"/>
      <c r="CXM5" s="75"/>
      <c r="CXN5" s="75"/>
      <c r="CXO5" s="75"/>
      <c r="CXP5" s="75"/>
      <c r="CXQ5" s="75"/>
      <c r="CXR5" s="75"/>
      <c r="CXS5" s="75"/>
      <c r="CXT5" s="75"/>
      <c r="CXU5" s="75"/>
      <c r="CXV5" s="75"/>
      <c r="CXW5" s="75"/>
      <c r="CXX5" s="75"/>
      <c r="CXY5" s="75"/>
      <c r="CXZ5" s="75"/>
      <c r="CYA5" s="75"/>
      <c r="CYB5" s="75"/>
      <c r="CYC5" s="75"/>
      <c r="CYD5" s="75"/>
      <c r="CYE5" s="75"/>
      <c r="CYF5" s="75"/>
      <c r="CYG5" s="75"/>
      <c r="CYH5" s="75"/>
      <c r="CYI5" s="75"/>
      <c r="CYJ5" s="75"/>
      <c r="CYK5" s="75"/>
      <c r="CYL5" s="75"/>
      <c r="CYM5" s="75"/>
      <c r="CYN5" s="75"/>
      <c r="CYO5" s="75"/>
      <c r="CYP5" s="75"/>
      <c r="CYQ5" s="75"/>
      <c r="CYR5" s="75"/>
      <c r="CYS5" s="75"/>
      <c r="CYT5" s="75"/>
      <c r="CYU5" s="75"/>
      <c r="CYV5" s="75"/>
      <c r="CYW5" s="75"/>
      <c r="CYX5" s="75"/>
      <c r="CYY5" s="75"/>
      <c r="CYZ5" s="75"/>
      <c r="CZA5" s="75"/>
      <c r="CZB5" s="75"/>
      <c r="CZC5" s="75"/>
      <c r="CZD5" s="75"/>
      <c r="CZE5" s="75"/>
      <c r="CZF5" s="75"/>
      <c r="CZG5" s="75"/>
      <c r="CZH5" s="75"/>
      <c r="CZI5" s="75"/>
      <c r="CZJ5" s="75"/>
      <c r="CZK5" s="75"/>
      <c r="CZL5" s="75"/>
      <c r="CZM5" s="75"/>
      <c r="CZN5" s="75"/>
      <c r="CZO5" s="75"/>
      <c r="CZP5" s="75"/>
      <c r="CZQ5" s="75"/>
      <c r="CZR5" s="75"/>
      <c r="CZS5" s="75"/>
      <c r="CZT5" s="75"/>
      <c r="CZU5" s="75"/>
      <c r="CZV5" s="75"/>
      <c r="CZW5" s="75"/>
      <c r="CZX5" s="75"/>
      <c r="CZY5" s="75"/>
      <c r="CZZ5" s="75"/>
      <c r="DAA5" s="75"/>
      <c r="DAB5" s="75"/>
      <c r="DAC5" s="75"/>
      <c r="DAD5" s="75"/>
      <c r="DAE5" s="75"/>
      <c r="DAF5" s="75"/>
      <c r="DAG5" s="75"/>
      <c r="DAH5" s="75"/>
      <c r="DAI5" s="75"/>
      <c r="DAJ5" s="75"/>
      <c r="DAK5" s="75"/>
      <c r="DAL5" s="75"/>
      <c r="DAM5" s="75"/>
      <c r="DAN5" s="75"/>
      <c r="DAO5" s="75"/>
      <c r="DAP5" s="75"/>
      <c r="DAQ5" s="75"/>
      <c r="DAR5" s="75"/>
      <c r="DAS5" s="75"/>
      <c r="DAT5" s="75"/>
      <c r="DAU5" s="75"/>
      <c r="DAV5" s="75"/>
      <c r="DAW5" s="75"/>
      <c r="DAX5" s="75"/>
      <c r="DAY5" s="75"/>
      <c r="DAZ5" s="75"/>
      <c r="DBA5" s="75"/>
      <c r="DBB5" s="75"/>
      <c r="DBC5" s="75"/>
      <c r="DBD5" s="75"/>
      <c r="DBE5" s="75"/>
      <c r="DBF5" s="75"/>
      <c r="DBG5" s="75"/>
      <c r="DBH5" s="75"/>
      <c r="DBI5" s="75"/>
      <c r="DBJ5" s="75"/>
      <c r="DBK5" s="75"/>
      <c r="DBL5" s="75"/>
      <c r="DBM5" s="75"/>
      <c r="DBN5" s="75"/>
      <c r="DBO5" s="75"/>
      <c r="DBP5" s="75"/>
      <c r="DBQ5" s="75"/>
      <c r="DBR5" s="75"/>
      <c r="DBS5" s="75"/>
      <c r="DBT5" s="75"/>
      <c r="DBU5" s="75"/>
      <c r="DBV5" s="75"/>
      <c r="DBW5" s="75"/>
      <c r="DBX5" s="75"/>
      <c r="DBY5" s="75"/>
      <c r="DBZ5" s="75"/>
      <c r="DCA5" s="75"/>
      <c r="DCB5" s="75"/>
      <c r="DCC5" s="75"/>
      <c r="DCD5" s="75"/>
      <c r="DCE5" s="75"/>
      <c r="DCF5" s="75"/>
      <c r="DCG5" s="75"/>
      <c r="DCH5" s="75"/>
      <c r="DCI5" s="75"/>
      <c r="DCJ5" s="75"/>
      <c r="DCK5" s="75"/>
      <c r="DCL5" s="75"/>
      <c r="DCM5" s="75"/>
      <c r="DCN5" s="75"/>
      <c r="DCO5" s="75"/>
      <c r="DCP5" s="75"/>
      <c r="DCQ5" s="75"/>
      <c r="DCR5" s="75"/>
      <c r="DCS5" s="75"/>
      <c r="DCT5" s="75"/>
      <c r="DCU5" s="75"/>
      <c r="DCV5" s="75"/>
      <c r="DCW5" s="75"/>
      <c r="DCX5" s="75"/>
      <c r="DCY5" s="75"/>
      <c r="DCZ5" s="75"/>
      <c r="DDA5" s="75"/>
      <c r="DDB5" s="75"/>
      <c r="DDC5" s="75"/>
      <c r="DDD5" s="75"/>
      <c r="DDE5" s="75"/>
      <c r="DDF5" s="75"/>
      <c r="DDG5" s="75"/>
      <c r="DDH5" s="75"/>
      <c r="DDI5" s="75"/>
      <c r="DDJ5" s="75"/>
      <c r="DDK5" s="75"/>
      <c r="DDL5" s="75"/>
      <c r="DDM5" s="75"/>
      <c r="DDN5" s="75"/>
      <c r="DDO5" s="75"/>
      <c r="DDP5" s="75"/>
      <c r="DDQ5" s="75"/>
      <c r="DDR5" s="75"/>
      <c r="DDS5" s="75"/>
      <c r="DDT5" s="75"/>
      <c r="DDU5" s="75"/>
      <c r="DDV5" s="75"/>
      <c r="DDW5" s="75"/>
      <c r="DDX5" s="75"/>
      <c r="DDY5" s="75"/>
      <c r="DDZ5" s="75"/>
      <c r="DEA5" s="75"/>
      <c r="DEB5" s="75"/>
      <c r="DEC5" s="75"/>
      <c r="DED5" s="75"/>
      <c r="DEE5" s="75"/>
      <c r="DEF5" s="75"/>
      <c r="DEG5" s="75"/>
      <c r="DEH5" s="75"/>
      <c r="DEI5" s="75"/>
      <c r="DEJ5" s="75"/>
      <c r="DEK5" s="75"/>
      <c r="DEL5" s="75"/>
      <c r="DEM5" s="75"/>
      <c r="DEN5" s="75"/>
      <c r="DEO5" s="75"/>
      <c r="DEP5" s="75"/>
      <c r="DEQ5" s="75"/>
      <c r="DER5" s="75"/>
      <c r="DES5" s="75"/>
      <c r="DET5" s="75"/>
      <c r="DEU5" s="75"/>
      <c r="DEV5" s="75"/>
      <c r="DEW5" s="75"/>
      <c r="DEX5" s="75"/>
      <c r="DEY5" s="75"/>
      <c r="DEZ5" s="75"/>
      <c r="DFA5" s="75"/>
      <c r="DFB5" s="75"/>
      <c r="DFC5" s="75"/>
      <c r="DFD5" s="75"/>
      <c r="DFE5" s="75"/>
      <c r="DFF5" s="75"/>
      <c r="DFG5" s="75"/>
      <c r="DFH5" s="75"/>
      <c r="DFI5" s="75"/>
      <c r="DFJ5" s="75"/>
      <c r="DFK5" s="75"/>
      <c r="DFL5" s="75"/>
      <c r="DFM5" s="75"/>
      <c r="DFN5" s="75"/>
      <c r="DFO5" s="75"/>
      <c r="DFP5" s="75"/>
      <c r="DFQ5" s="75"/>
      <c r="DFR5" s="75"/>
      <c r="DFS5" s="75"/>
      <c r="DFT5" s="75"/>
      <c r="DFU5" s="75"/>
      <c r="DFV5" s="75"/>
      <c r="DFW5" s="75"/>
      <c r="DFX5" s="75"/>
      <c r="DFY5" s="75"/>
      <c r="DFZ5" s="75"/>
      <c r="DGA5" s="75"/>
      <c r="DGB5" s="75"/>
      <c r="DGC5" s="75"/>
      <c r="DGD5" s="75"/>
      <c r="DGE5" s="75"/>
      <c r="DGF5" s="75"/>
      <c r="DGG5" s="75"/>
      <c r="DGH5" s="75"/>
      <c r="DGI5" s="75"/>
      <c r="DGJ5" s="75"/>
      <c r="DGK5" s="75"/>
      <c r="DGL5" s="75"/>
      <c r="DGM5" s="75"/>
      <c r="DGN5" s="75"/>
      <c r="DGO5" s="75"/>
      <c r="DGP5" s="75"/>
      <c r="DGQ5" s="75"/>
      <c r="DGR5" s="75"/>
      <c r="DGS5" s="75"/>
      <c r="DGT5" s="75"/>
      <c r="DGU5" s="75"/>
      <c r="DGV5" s="75"/>
      <c r="DGW5" s="75"/>
      <c r="DGX5" s="75"/>
      <c r="DGY5" s="75"/>
      <c r="DGZ5" s="75"/>
      <c r="DHA5" s="75"/>
      <c r="DHB5" s="75"/>
      <c r="DHC5" s="75"/>
      <c r="DHD5" s="75"/>
      <c r="DHE5" s="75"/>
      <c r="DHF5" s="75"/>
      <c r="DHG5" s="75"/>
      <c r="DHH5" s="75"/>
      <c r="DHI5" s="75"/>
      <c r="DHJ5" s="75"/>
      <c r="DHK5" s="75"/>
      <c r="DHL5" s="75"/>
      <c r="DHM5" s="75"/>
      <c r="DHN5" s="75"/>
      <c r="DHO5" s="75"/>
      <c r="DHP5" s="75"/>
      <c r="DHQ5" s="75"/>
      <c r="DHR5" s="75"/>
      <c r="DHS5" s="75"/>
      <c r="DHT5" s="75"/>
      <c r="DHU5" s="75"/>
      <c r="DHV5" s="75"/>
      <c r="DHW5" s="75"/>
      <c r="DHX5" s="75"/>
      <c r="DHY5" s="75"/>
      <c r="DHZ5" s="75"/>
      <c r="DIA5" s="75"/>
      <c r="DIB5" s="75"/>
      <c r="DIC5" s="75"/>
      <c r="DID5" s="75"/>
      <c r="DIE5" s="75"/>
      <c r="DIF5" s="75"/>
      <c r="DIG5" s="75"/>
      <c r="DIH5" s="75"/>
      <c r="DII5" s="75"/>
      <c r="DIJ5" s="75"/>
      <c r="DIK5" s="75"/>
      <c r="DIL5" s="75"/>
      <c r="DIM5" s="75"/>
      <c r="DIN5" s="75"/>
      <c r="DIO5" s="75"/>
      <c r="DIP5" s="75"/>
      <c r="DIQ5" s="75"/>
      <c r="DIR5" s="75"/>
      <c r="DIS5" s="75"/>
      <c r="DIT5" s="75"/>
      <c r="DIU5" s="75"/>
      <c r="DIV5" s="75"/>
      <c r="DIW5" s="75"/>
      <c r="DIX5" s="75"/>
      <c r="DIY5" s="75"/>
      <c r="DIZ5" s="75"/>
      <c r="DJA5" s="75"/>
      <c r="DJB5" s="75"/>
      <c r="DJC5" s="75"/>
      <c r="DJD5" s="75"/>
      <c r="DJE5" s="75"/>
      <c r="DJF5" s="75"/>
      <c r="DJG5" s="75"/>
      <c r="DJH5" s="75"/>
      <c r="DJI5" s="75"/>
      <c r="DJJ5" s="75"/>
      <c r="DJK5" s="75"/>
      <c r="DJL5" s="75"/>
      <c r="DJM5" s="75"/>
      <c r="DJN5" s="75"/>
      <c r="DJO5" s="75"/>
      <c r="DJP5" s="75"/>
      <c r="DJQ5" s="75"/>
      <c r="DJR5" s="75"/>
      <c r="DJS5" s="75"/>
      <c r="DJT5" s="75"/>
      <c r="DJU5" s="75"/>
      <c r="DJV5" s="75"/>
      <c r="DJW5" s="75"/>
      <c r="DJX5" s="75"/>
      <c r="DJY5" s="75"/>
      <c r="DJZ5" s="75"/>
      <c r="DKA5" s="75"/>
      <c r="DKB5" s="75"/>
      <c r="DKC5" s="75"/>
      <c r="DKD5" s="75"/>
      <c r="DKE5" s="75"/>
      <c r="DKF5" s="75"/>
      <c r="DKG5" s="75"/>
      <c r="DKH5" s="75"/>
      <c r="DKI5" s="75"/>
      <c r="DKJ5" s="75"/>
      <c r="DKK5" s="75"/>
      <c r="DKL5" s="75"/>
      <c r="DKM5" s="75"/>
      <c r="DKN5" s="75"/>
      <c r="DKO5" s="75"/>
      <c r="DKP5" s="75"/>
      <c r="DKQ5" s="75"/>
      <c r="DKR5" s="75"/>
      <c r="DKS5" s="75"/>
      <c r="DKT5" s="75"/>
      <c r="DKU5" s="75"/>
      <c r="DKV5" s="75"/>
      <c r="DKW5" s="75"/>
      <c r="DKX5" s="75"/>
      <c r="DKY5" s="75"/>
      <c r="DKZ5" s="75"/>
      <c r="DLA5" s="75"/>
      <c r="DLB5" s="75"/>
      <c r="DLC5" s="75"/>
      <c r="DLD5" s="75"/>
      <c r="DLE5" s="75"/>
      <c r="DLF5" s="75"/>
      <c r="DLG5" s="75"/>
      <c r="DLH5" s="75"/>
      <c r="DLI5" s="75"/>
      <c r="DLJ5" s="75"/>
      <c r="DLK5" s="75"/>
      <c r="DLL5" s="75"/>
      <c r="DLM5" s="75"/>
      <c r="DLN5" s="75"/>
      <c r="DLO5" s="75"/>
      <c r="DLP5" s="75"/>
      <c r="DLQ5" s="75"/>
      <c r="DLR5" s="75"/>
      <c r="DLS5" s="75"/>
      <c r="DLT5" s="75"/>
      <c r="DLU5" s="75"/>
      <c r="DLV5" s="75"/>
      <c r="DLW5" s="75"/>
      <c r="DLX5" s="75"/>
      <c r="DLY5" s="75"/>
      <c r="DLZ5" s="75"/>
      <c r="DMA5" s="75"/>
      <c r="DMB5" s="75"/>
      <c r="DMC5" s="75"/>
      <c r="DMD5" s="75"/>
      <c r="DME5" s="75"/>
      <c r="DMF5" s="75"/>
      <c r="DMG5" s="75"/>
      <c r="DMH5" s="75"/>
      <c r="DMI5" s="75"/>
      <c r="DMJ5" s="75"/>
      <c r="DMK5" s="75"/>
      <c r="DML5" s="75"/>
      <c r="DMM5" s="75"/>
      <c r="DMN5" s="75"/>
      <c r="DMO5" s="75"/>
      <c r="DMP5" s="75"/>
      <c r="DMQ5" s="75"/>
      <c r="DMR5" s="75"/>
      <c r="DMS5" s="75"/>
      <c r="DMT5" s="75"/>
      <c r="DMU5" s="75"/>
      <c r="DMV5" s="75"/>
      <c r="DMW5" s="75"/>
      <c r="DMX5" s="75"/>
      <c r="DMY5" s="75"/>
      <c r="DMZ5" s="75"/>
      <c r="DNA5" s="75"/>
      <c r="DNB5" s="75"/>
      <c r="DNC5" s="75"/>
      <c r="DND5" s="75"/>
      <c r="DNE5" s="75"/>
      <c r="DNF5" s="75"/>
      <c r="DNG5" s="75"/>
      <c r="DNH5" s="75"/>
      <c r="DNI5" s="75"/>
      <c r="DNJ5" s="75"/>
      <c r="DNK5" s="75"/>
      <c r="DNL5" s="75"/>
      <c r="DNM5" s="75"/>
      <c r="DNN5" s="75"/>
      <c r="DNO5" s="75"/>
      <c r="DNP5" s="75"/>
      <c r="DNQ5" s="75"/>
      <c r="DNR5" s="75"/>
      <c r="DNS5" s="75"/>
      <c r="DNT5" s="75"/>
      <c r="DNU5" s="75"/>
      <c r="DNV5" s="75"/>
      <c r="DNW5" s="75"/>
      <c r="DNX5" s="75"/>
      <c r="DNY5" s="75"/>
      <c r="DNZ5" s="75"/>
      <c r="DOA5" s="75"/>
      <c r="DOB5" s="75"/>
      <c r="DOC5" s="75"/>
      <c r="DOD5" s="75"/>
      <c r="DOE5" s="75"/>
      <c r="DOF5" s="75"/>
      <c r="DOG5" s="75"/>
      <c r="DOH5" s="75"/>
      <c r="DOI5" s="75"/>
      <c r="DOJ5" s="75"/>
      <c r="DOK5" s="75"/>
      <c r="DOL5" s="75"/>
      <c r="DOM5" s="75"/>
      <c r="DON5" s="75"/>
      <c r="DOO5" s="75"/>
      <c r="DOP5" s="75"/>
      <c r="DOQ5" s="75"/>
      <c r="DOR5" s="75"/>
      <c r="DOS5" s="75"/>
      <c r="DOT5" s="75"/>
      <c r="DOU5" s="75"/>
      <c r="DOV5" s="75"/>
      <c r="DOW5" s="75"/>
      <c r="DOX5" s="75"/>
      <c r="DOY5" s="75"/>
      <c r="DOZ5" s="75"/>
      <c r="DPA5" s="75"/>
      <c r="DPB5" s="75"/>
      <c r="DPC5" s="75"/>
      <c r="DPD5" s="75"/>
      <c r="DPE5" s="75"/>
      <c r="DPF5" s="75"/>
      <c r="DPG5" s="75"/>
      <c r="DPH5" s="75"/>
      <c r="DPI5" s="75"/>
      <c r="DPJ5" s="75"/>
      <c r="DPK5" s="75"/>
      <c r="DPL5" s="75"/>
      <c r="DPM5" s="75"/>
      <c r="DPN5" s="75"/>
      <c r="DPO5" s="75"/>
      <c r="DPP5" s="75"/>
      <c r="DPQ5" s="75"/>
      <c r="DPR5" s="75"/>
      <c r="DPS5" s="75"/>
      <c r="DPT5" s="75"/>
      <c r="DPU5" s="75"/>
      <c r="DPV5" s="75"/>
      <c r="DPW5" s="75"/>
      <c r="DPX5" s="75"/>
      <c r="DPY5" s="75"/>
      <c r="DPZ5" s="75"/>
      <c r="DQA5" s="75"/>
      <c r="DQB5" s="75"/>
      <c r="DQC5" s="75"/>
      <c r="DQD5" s="75"/>
      <c r="DQE5" s="75"/>
      <c r="DQF5" s="75"/>
      <c r="DQG5" s="75"/>
      <c r="DQH5" s="75"/>
      <c r="DQI5" s="75"/>
      <c r="DQJ5" s="75"/>
      <c r="DQK5" s="75"/>
      <c r="DQL5" s="75"/>
      <c r="DQM5" s="75"/>
      <c r="DQN5" s="75"/>
      <c r="DQO5" s="75"/>
      <c r="DQP5" s="75"/>
      <c r="DQQ5" s="75"/>
      <c r="DQR5" s="75"/>
      <c r="DQS5" s="75"/>
      <c r="DQT5" s="75"/>
      <c r="DQU5" s="75"/>
      <c r="DQV5" s="75"/>
      <c r="DQW5" s="75"/>
      <c r="DQX5" s="75"/>
      <c r="DQY5" s="75"/>
      <c r="DQZ5" s="75"/>
      <c r="DRA5" s="75"/>
      <c r="DRB5" s="75"/>
      <c r="DRC5" s="75"/>
      <c r="DRD5" s="75"/>
      <c r="DRE5" s="75"/>
      <c r="DRF5" s="75"/>
      <c r="DRG5" s="75"/>
      <c r="DRH5" s="75"/>
      <c r="DRI5" s="75"/>
      <c r="DRJ5" s="75"/>
      <c r="DRK5" s="75"/>
      <c r="DRL5" s="75"/>
      <c r="DRM5" s="75"/>
      <c r="DRN5" s="75"/>
      <c r="DRO5" s="75"/>
      <c r="DRP5" s="75"/>
      <c r="DRQ5" s="75"/>
      <c r="DRR5" s="75"/>
      <c r="DRS5" s="75"/>
      <c r="DRT5" s="75"/>
      <c r="DRU5" s="75"/>
      <c r="DRV5" s="75"/>
      <c r="DRW5" s="75"/>
      <c r="DRX5" s="75"/>
      <c r="DRY5" s="75"/>
      <c r="DRZ5" s="75"/>
      <c r="DSA5" s="75"/>
      <c r="DSB5" s="75"/>
      <c r="DSC5" s="75"/>
      <c r="DSD5" s="75"/>
      <c r="DSE5" s="75"/>
      <c r="DSF5" s="75"/>
      <c r="DSG5" s="75"/>
      <c r="DSH5" s="75"/>
      <c r="DSI5" s="75"/>
      <c r="DSJ5" s="75"/>
      <c r="DSK5" s="75"/>
      <c r="DSL5" s="75"/>
      <c r="DSM5" s="75"/>
      <c r="DSN5" s="75"/>
      <c r="DSO5" s="75"/>
      <c r="DSP5" s="75"/>
      <c r="DSQ5" s="75"/>
      <c r="DSR5" s="75"/>
      <c r="DSS5" s="75"/>
      <c r="DST5" s="75"/>
      <c r="DSU5" s="75"/>
      <c r="DSV5" s="75"/>
      <c r="DSW5" s="75"/>
      <c r="DSX5" s="75"/>
      <c r="DSY5" s="75"/>
      <c r="DSZ5" s="75"/>
      <c r="DTA5" s="75"/>
      <c r="DTB5" s="75"/>
      <c r="DTC5" s="75"/>
      <c r="DTD5" s="75"/>
      <c r="DTE5" s="75"/>
      <c r="DTF5" s="75"/>
      <c r="DTG5" s="75"/>
      <c r="DTH5" s="75"/>
      <c r="DTI5" s="75"/>
      <c r="DTJ5" s="75"/>
      <c r="DTK5" s="75"/>
      <c r="DTL5" s="75"/>
      <c r="DTM5" s="75"/>
      <c r="DTN5" s="75"/>
      <c r="DTO5" s="75"/>
      <c r="DTP5" s="75"/>
      <c r="DTQ5" s="75"/>
      <c r="DTR5" s="75"/>
      <c r="DTS5" s="75"/>
      <c r="DTT5" s="75"/>
      <c r="DTU5" s="75"/>
      <c r="DTV5" s="75"/>
      <c r="DTW5" s="75"/>
      <c r="DTX5" s="75"/>
      <c r="DTY5" s="75"/>
      <c r="DTZ5" s="75"/>
      <c r="DUA5" s="75"/>
      <c r="DUB5" s="75"/>
      <c r="DUC5" s="75"/>
      <c r="DUD5" s="75"/>
      <c r="DUE5" s="75"/>
      <c r="DUF5" s="75"/>
      <c r="DUG5" s="75"/>
      <c r="DUH5" s="75"/>
      <c r="DUI5" s="75"/>
      <c r="DUJ5" s="75"/>
      <c r="DUK5" s="75"/>
      <c r="DUL5" s="75"/>
      <c r="DUM5" s="75"/>
      <c r="DUN5" s="75"/>
      <c r="DUO5" s="75"/>
      <c r="DUP5" s="75"/>
      <c r="DUQ5" s="75"/>
      <c r="DUR5" s="75"/>
      <c r="DUS5" s="75"/>
      <c r="DUT5" s="75"/>
      <c r="DUU5" s="75"/>
      <c r="DUV5" s="75"/>
      <c r="DUW5" s="75"/>
      <c r="DUX5" s="75"/>
      <c r="DUY5" s="75"/>
      <c r="DUZ5" s="75"/>
      <c r="DVA5" s="75"/>
      <c r="DVB5" s="75"/>
      <c r="DVC5" s="75"/>
      <c r="DVD5" s="75"/>
      <c r="DVE5" s="75"/>
      <c r="DVF5" s="75"/>
      <c r="DVG5" s="75"/>
      <c r="DVH5" s="75"/>
      <c r="DVI5" s="75"/>
      <c r="DVJ5" s="75"/>
      <c r="DVK5" s="75"/>
      <c r="DVL5" s="75"/>
      <c r="DVM5" s="75"/>
      <c r="DVN5" s="75"/>
      <c r="DVO5" s="75"/>
      <c r="DVP5" s="75"/>
      <c r="DVQ5" s="75"/>
      <c r="DVR5" s="75"/>
      <c r="DVS5" s="75"/>
      <c r="DVT5" s="75"/>
      <c r="DVU5" s="75"/>
      <c r="DVV5" s="75"/>
      <c r="DVW5" s="75"/>
      <c r="DVX5" s="75"/>
      <c r="DVY5" s="75"/>
      <c r="DVZ5" s="75"/>
      <c r="DWA5" s="75"/>
      <c r="DWB5" s="75"/>
      <c r="DWC5" s="75"/>
      <c r="DWD5" s="75"/>
      <c r="DWE5" s="75"/>
      <c r="DWF5" s="75"/>
      <c r="DWG5" s="75"/>
      <c r="DWH5" s="75"/>
      <c r="DWI5" s="75"/>
      <c r="DWJ5" s="75"/>
      <c r="DWK5" s="75"/>
      <c r="DWL5" s="75"/>
      <c r="DWM5" s="75"/>
      <c r="DWN5" s="75"/>
      <c r="DWO5" s="75"/>
      <c r="DWP5" s="75"/>
      <c r="DWQ5" s="75"/>
      <c r="DWR5" s="75"/>
      <c r="DWS5" s="75"/>
      <c r="DWT5" s="75"/>
      <c r="DWU5" s="75"/>
      <c r="DWV5" s="75"/>
      <c r="DWW5" s="75"/>
      <c r="DWX5" s="75"/>
      <c r="DWY5" s="75"/>
      <c r="DWZ5" s="75"/>
      <c r="DXA5" s="75"/>
      <c r="DXB5" s="75"/>
      <c r="DXC5" s="75"/>
      <c r="DXD5" s="75"/>
      <c r="DXE5" s="75"/>
      <c r="DXF5" s="75"/>
      <c r="DXG5" s="75"/>
      <c r="DXH5" s="75"/>
      <c r="DXI5" s="75"/>
      <c r="DXJ5" s="75"/>
      <c r="DXK5" s="75"/>
      <c r="DXL5" s="75"/>
      <c r="DXM5" s="75"/>
      <c r="DXN5" s="75"/>
      <c r="DXO5" s="75"/>
      <c r="DXP5" s="75"/>
      <c r="DXQ5" s="75"/>
      <c r="DXR5" s="75"/>
      <c r="DXS5" s="75"/>
      <c r="DXT5" s="75"/>
      <c r="DXU5" s="75"/>
      <c r="DXV5" s="75"/>
      <c r="DXW5" s="75"/>
      <c r="DXX5" s="75"/>
      <c r="DXY5" s="75"/>
      <c r="DXZ5" s="75"/>
      <c r="DYA5" s="75"/>
      <c r="DYB5" s="75"/>
      <c r="DYC5" s="75"/>
      <c r="DYD5" s="75"/>
      <c r="DYE5" s="75"/>
      <c r="DYF5" s="75"/>
      <c r="DYG5" s="75"/>
      <c r="DYH5" s="75"/>
      <c r="DYI5" s="75"/>
      <c r="DYJ5" s="75"/>
      <c r="DYK5" s="75"/>
      <c r="DYL5" s="75"/>
      <c r="DYM5" s="75"/>
      <c r="DYN5" s="75"/>
      <c r="DYO5" s="75"/>
      <c r="DYP5" s="75"/>
      <c r="DYQ5" s="75"/>
      <c r="DYR5" s="75"/>
      <c r="DYS5" s="75"/>
      <c r="DYT5" s="75"/>
      <c r="DYU5" s="75"/>
      <c r="DYV5" s="75"/>
      <c r="DYW5" s="75"/>
      <c r="DYX5" s="75"/>
      <c r="DYY5" s="75"/>
      <c r="DYZ5" s="75"/>
      <c r="DZA5" s="75"/>
      <c r="DZB5" s="75"/>
      <c r="DZC5" s="75"/>
      <c r="DZD5" s="75"/>
      <c r="DZE5" s="75"/>
      <c r="DZF5" s="75"/>
      <c r="DZG5" s="75"/>
      <c r="DZH5" s="75"/>
      <c r="DZI5" s="75"/>
      <c r="DZJ5" s="75"/>
      <c r="DZK5" s="75"/>
      <c r="DZL5" s="75"/>
      <c r="DZM5" s="75"/>
      <c r="DZN5" s="75"/>
      <c r="DZO5" s="75"/>
      <c r="DZP5" s="75"/>
      <c r="DZQ5" s="75"/>
      <c r="DZR5" s="75"/>
      <c r="DZS5" s="75"/>
      <c r="DZT5" s="75"/>
      <c r="DZU5" s="75"/>
      <c r="DZV5" s="75"/>
      <c r="DZW5" s="75"/>
      <c r="DZX5" s="75"/>
      <c r="DZY5" s="75"/>
      <c r="DZZ5" s="75"/>
      <c r="EAA5" s="75"/>
      <c r="EAB5" s="75"/>
      <c r="EAC5" s="75"/>
      <c r="EAD5" s="75"/>
      <c r="EAE5" s="75"/>
      <c r="EAF5" s="75"/>
      <c r="EAG5" s="75"/>
      <c r="EAH5" s="75"/>
      <c r="EAI5" s="75"/>
      <c r="EAJ5" s="75"/>
      <c r="EAK5" s="75"/>
      <c r="EAL5" s="75"/>
      <c r="EAM5" s="75"/>
      <c r="EAN5" s="75"/>
      <c r="EAO5" s="75"/>
      <c r="EAP5" s="75"/>
      <c r="EAQ5" s="75"/>
      <c r="EAR5" s="75"/>
      <c r="EAS5" s="75"/>
      <c r="EAT5" s="75"/>
      <c r="EAU5" s="75"/>
      <c r="EAV5" s="75"/>
      <c r="EAW5" s="75"/>
      <c r="EAX5" s="75"/>
      <c r="EAY5" s="75"/>
      <c r="EAZ5" s="75"/>
      <c r="EBA5" s="75"/>
      <c r="EBB5" s="75"/>
      <c r="EBC5" s="75"/>
      <c r="EBD5" s="75"/>
      <c r="EBE5" s="75"/>
      <c r="EBF5" s="75"/>
      <c r="EBG5" s="75"/>
      <c r="EBH5" s="75"/>
      <c r="EBI5" s="75"/>
      <c r="EBJ5" s="75"/>
      <c r="EBK5" s="75"/>
      <c r="EBL5" s="75"/>
      <c r="EBM5" s="75"/>
      <c r="EBN5" s="75"/>
      <c r="EBO5" s="75"/>
      <c r="EBP5" s="75"/>
      <c r="EBQ5" s="75"/>
      <c r="EBR5" s="75"/>
      <c r="EBS5" s="75"/>
      <c r="EBT5" s="75"/>
      <c r="EBU5" s="75"/>
      <c r="EBV5" s="75"/>
      <c r="EBW5" s="75"/>
      <c r="EBX5" s="75"/>
      <c r="EBY5" s="75"/>
      <c r="EBZ5" s="75"/>
      <c r="ECA5" s="75"/>
      <c r="ECB5" s="75"/>
      <c r="ECC5" s="75"/>
      <c r="ECD5" s="75"/>
      <c r="ECE5" s="75"/>
      <c r="ECF5" s="75"/>
      <c r="ECG5" s="75"/>
      <c r="ECH5" s="75"/>
      <c r="ECI5" s="75"/>
      <c r="ECJ5" s="75"/>
      <c r="ECK5" s="75"/>
      <c r="ECL5" s="75"/>
      <c r="ECM5" s="75"/>
      <c r="ECN5" s="75"/>
      <c r="ECO5" s="75"/>
      <c r="ECP5" s="75"/>
      <c r="ECQ5" s="75"/>
      <c r="ECR5" s="75"/>
      <c r="ECS5" s="75"/>
      <c r="ECT5" s="75"/>
      <c r="ECU5" s="75"/>
      <c r="ECV5" s="75"/>
      <c r="ECW5" s="75"/>
      <c r="ECX5" s="75"/>
      <c r="ECY5" s="75"/>
      <c r="ECZ5" s="75"/>
      <c r="EDA5" s="75"/>
      <c r="EDB5" s="75"/>
      <c r="EDC5" s="75"/>
      <c r="EDD5" s="75"/>
      <c r="EDE5" s="75"/>
      <c r="EDF5" s="75"/>
      <c r="EDG5" s="75"/>
      <c r="EDH5" s="75"/>
      <c r="EDI5" s="75"/>
      <c r="EDJ5" s="75"/>
      <c r="EDK5" s="75"/>
      <c r="EDL5" s="75"/>
      <c r="EDM5" s="75"/>
      <c r="EDN5" s="75"/>
      <c r="EDO5" s="75"/>
      <c r="EDP5" s="75"/>
      <c r="EDQ5" s="75"/>
      <c r="EDR5" s="75"/>
      <c r="EDS5" s="75"/>
      <c r="EDT5" s="75"/>
      <c r="EDU5" s="75"/>
      <c r="EDV5" s="75"/>
      <c r="EDW5" s="75"/>
      <c r="EDX5" s="75"/>
      <c r="EDY5" s="75"/>
      <c r="EDZ5" s="75"/>
      <c r="EEA5" s="75"/>
      <c r="EEB5" s="75"/>
      <c r="EEC5" s="75"/>
      <c r="EED5" s="75"/>
      <c r="EEE5" s="75"/>
      <c r="EEF5" s="75"/>
      <c r="EEG5" s="75"/>
      <c r="EEH5" s="75"/>
      <c r="EEI5" s="75"/>
      <c r="EEJ5" s="75"/>
      <c r="EEK5" s="75"/>
      <c r="EEL5" s="75"/>
      <c r="EEM5" s="75"/>
      <c r="EEN5" s="75"/>
      <c r="EEO5" s="75"/>
      <c r="EEP5" s="75"/>
      <c r="EEQ5" s="75"/>
      <c r="EER5" s="75"/>
      <c r="EES5" s="75"/>
      <c r="EET5" s="75"/>
      <c r="EEU5" s="75"/>
      <c r="EEV5" s="75"/>
      <c r="EEW5" s="75"/>
      <c r="EEX5" s="75"/>
      <c r="EEY5" s="75"/>
      <c r="EEZ5" s="75"/>
      <c r="EFA5" s="75"/>
      <c r="EFB5" s="75"/>
      <c r="EFC5" s="75"/>
      <c r="EFD5" s="75"/>
      <c r="EFE5" s="75"/>
      <c r="EFF5" s="75"/>
      <c r="EFG5" s="75"/>
      <c r="EFH5" s="75"/>
      <c r="EFI5" s="75"/>
      <c r="EFJ5" s="75"/>
      <c r="EFK5" s="75"/>
      <c r="EFL5" s="75"/>
      <c r="EFM5" s="75"/>
      <c r="EFN5" s="75"/>
      <c r="EFO5" s="75"/>
      <c r="EFP5" s="75"/>
      <c r="EFQ5" s="75"/>
      <c r="EFR5" s="75"/>
      <c r="EFS5" s="75"/>
      <c r="EFT5" s="75"/>
      <c r="EFU5" s="75"/>
      <c r="EFV5" s="75"/>
      <c r="EFW5" s="75"/>
      <c r="EFX5" s="75"/>
      <c r="EFY5" s="75"/>
      <c r="EFZ5" s="75"/>
      <c r="EGA5" s="75"/>
      <c r="EGB5" s="75"/>
      <c r="EGC5" s="75"/>
      <c r="EGD5" s="75"/>
      <c r="EGE5" s="75"/>
      <c r="EGF5" s="75"/>
      <c r="EGG5" s="75"/>
      <c r="EGH5" s="75"/>
      <c r="EGI5" s="75"/>
      <c r="EGJ5" s="75"/>
      <c r="EGK5" s="75"/>
      <c r="EGL5" s="75"/>
      <c r="EGM5" s="75"/>
      <c r="EGN5" s="75"/>
      <c r="EGO5" s="75"/>
      <c r="EGP5" s="75"/>
      <c r="EGQ5" s="75"/>
      <c r="EGR5" s="75"/>
      <c r="EGS5" s="75"/>
      <c r="EGT5" s="75"/>
      <c r="EGU5" s="75"/>
      <c r="EGV5" s="75"/>
      <c r="EGW5" s="75"/>
      <c r="EGX5" s="75"/>
      <c r="EGY5" s="75"/>
      <c r="EGZ5" s="75"/>
      <c r="EHA5" s="75"/>
      <c r="EHB5" s="75"/>
      <c r="EHC5" s="75"/>
      <c r="EHD5" s="75"/>
      <c r="EHE5" s="75"/>
      <c r="EHF5" s="75"/>
      <c r="EHG5" s="75"/>
      <c r="EHH5" s="75"/>
      <c r="EHI5" s="75"/>
      <c r="EHJ5" s="75"/>
      <c r="EHK5" s="75"/>
      <c r="EHL5" s="75"/>
      <c r="EHM5" s="75"/>
      <c r="EHN5" s="75"/>
      <c r="EHO5" s="75"/>
      <c r="EHP5" s="75"/>
      <c r="EHQ5" s="75"/>
      <c r="EHR5" s="75"/>
      <c r="EHS5" s="75"/>
      <c r="EHT5" s="75"/>
      <c r="EHU5" s="75"/>
      <c r="EHV5" s="75"/>
      <c r="EHW5" s="75"/>
      <c r="EHX5" s="75"/>
      <c r="EHY5" s="75"/>
      <c r="EHZ5" s="75"/>
      <c r="EIA5" s="75"/>
      <c r="EIB5" s="75"/>
      <c r="EIC5" s="75"/>
      <c r="EID5" s="75"/>
      <c r="EIE5" s="75"/>
      <c r="EIF5" s="75"/>
      <c r="EIG5" s="75"/>
      <c r="EIH5" s="75"/>
      <c r="EII5" s="75"/>
      <c r="EIJ5" s="75"/>
      <c r="EIK5" s="75"/>
      <c r="EIL5" s="75"/>
      <c r="EIM5" s="75"/>
      <c r="EIN5" s="75"/>
      <c r="EIO5" s="75"/>
      <c r="EIP5" s="75"/>
      <c r="EIQ5" s="75"/>
      <c r="EIR5" s="75"/>
      <c r="EIS5" s="75"/>
      <c r="EIT5" s="75"/>
      <c r="EIU5" s="75"/>
      <c r="EIV5" s="75"/>
      <c r="EIW5" s="75"/>
      <c r="EIX5" s="75"/>
      <c r="EIY5" s="75"/>
      <c r="EIZ5" s="75"/>
      <c r="EJA5" s="75"/>
      <c r="EJB5" s="75"/>
      <c r="EJC5" s="75"/>
      <c r="EJD5" s="75"/>
      <c r="EJE5" s="75"/>
      <c r="EJF5" s="75"/>
      <c r="EJG5" s="75"/>
      <c r="EJH5" s="75"/>
      <c r="EJI5" s="75"/>
      <c r="EJJ5" s="75"/>
      <c r="EJK5" s="75"/>
      <c r="EJL5" s="75"/>
      <c r="EJM5" s="75"/>
      <c r="EJN5" s="75"/>
      <c r="EJO5" s="75"/>
      <c r="EJP5" s="75"/>
      <c r="EJQ5" s="75"/>
      <c r="EJR5" s="75"/>
      <c r="EJS5" s="75"/>
      <c r="EJT5" s="75"/>
      <c r="EJU5" s="75"/>
      <c r="EJV5" s="75"/>
      <c r="EJW5" s="75"/>
      <c r="EJX5" s="75"/>
      <c r="EJY5" s="75"/>
      <c r="EJZ5" s="75"/>
      <c r="EKA5" s="75"/>
      <c r="EKB5" s="75"/>
      <c r="EKC5" s="75"/>
      <c r="EKD5" s="75"/>
      <c r="EKE5" s="75"/>
      <c r="EKF5" s="75"/>
      <c r="EKG5" s="75"/>
      <c r="EKH5" s="75"/>
      <c r="EKI5" s="75"/>
      <c r="EKJ5" s="75"/>
      <c r="EKK5" s="75"/>
      <c r="EKL5" s="75"/>
      <c r="EKM5" s="75"/>
      <c r="EKN5" s="75"/>
      <c r="EKO5" s="75"/>
      <c r="EKP5" s="75"/>
      <c r="EKQ5" s="75"/>
      <c r="EKR5" s="75"/>
      <c r="EKS5" s="75"/>
      <c r="EKT5" s="75"/>
      <c r="EKU5" s="75"/>
      <c r="EKV5" s="75"/>
      <c r="EKW5" s="75"/>
      <c r="EKX5" s="75"/>
      <c r="EKY5" s="75"/>
      <c r="EKZ5" s="75"/>
      <c r="ELA5" s="75"/>
      <c r="ELB5" s="75"/>
      <c r="ELC5" s="75"/>
      <c r="ELD5" s="75"/>
      <c r="ELE5" s="75"/>
      <c r="ELF5" s="75"/>
      <c r="ELG5" s="75"/>
      <c r="ELH5" s="75"/>
      <c r="ELI5" s="75"/>
      <c r="ELJ5" s="75"/>
      <c r="ELK5" s="75"/>
      <c r="ELL5" s="75"/>
      <c r="ELM5" s="75"/>
      <c r="ELN5" s="75"/>
      <c r="ELO5" s="75"/>
      <c r="ELP5" s="75"/>
      <c r="ELQ5" s="75"/>
      <c r="ELR5" s="75"/>
      <c r="ELS5" s="75"/>
      <c r="ELT5" s="75"/>
      <c r="ELU5" s="75"/>
      <c r="ELV5" s="75"/>
      <c r="ELW5" s="75"/>
      <c r="ELX5" s="75"/>
      <c r="ELY5" s="75"/>
      <c r="ELZ5" s="75"/>
      <c r="EMA5" s="75"/>
      <c r="EMB5" s="75"/>
      <c r="EMC5" s="75"/>
      <c r="EMD5" s="75"/>
      <c r="EME5" s="75"/>
      <c r="EMF5" s="75"/>
      <c r="EMG5" s="75"/>
      <c r="EMH5" s="75"/>
      <c r="EMI5" s="75"/>
      <c r="EMJ5" s="75"/>
      <c r="EMK5" s="75"/>
      <c r="EML5" s="75"/>
      <c r="EMM5" s="75"/>
      <c r="EMN5" s="75"/>
      <c r="EMO5" s="75"/>
      <c r="EMP5" s="75"/>
      <c r="EMQ5" s="75"/>
      <c r="EMR5" s="75"/>
      <c r="EMS5" s="75"/>
      <c r="EMT5" s="75"/>
      <c r="EMU5" s="75"/>
      <c r="EMV5" s="75"/>
      <c r="EMW5" s="75"/>
      <c r="EMX5" s="75"/>
      <c r="EMY5" s="75"/>
      <c r="EMZ5" s="75"/>
      <c r="ENA5" s="75"/>
      <c r="ENB5" s="75"/>
      <c r="ENC5" s="75"/>
      <c r="END5" s="75"/>
      <c r="ENE5" s="75"/>
      <c r="ENF5" s="75"/>
      <c r="ENG5" s="75"/>
      <c r="ENH5" s="75"/>
      <c r="ENI5" s="75"/>
      <c r="ENJ5" s="75"/>
      <c r="ENK5" s="75"/>
      <c r="ENL5" s="75"/>
      <c r="ENM5" s="75"/>
      <c r="ENN5" s="75"/>
      <c r="ENO5" s="75"/>
      <c r="ENP5" s="75"/>
      <c r="ENQ5" s="75"/>
      <c r="ENR5" s="75"/>
      <c r="ENS5" s="75"/>
      <c r="ENT5" s="75"/>
      <c r="ENU5" s="75"/>
      <c r="ENV5" s="75"/>
      <c r="ENW5" s="75"/>
      <c r="ENX5" s="75"/>
      <c r="ENY5" s="75"/>
      <c r="ENZ5" s="75"/>
      <c r="EOA5" s="75"/>
      <c r="EOB5" s="75"/>
      <c r="EOC5" s="75"/>
      <c r="EOD5" s="75"/>
      <c r="EOE5" s="75"/>
      <c r="EOF5" s="75"/>
      <c r="EOG5" s="75"/>
      <c r="EOH5" s="75"/>
      <c r="EOI5" s="75"/>
      <c r="EOJ5" s="75"/>
      <c r="EOK5" s="75"/>
      <c r="EOL5" s="75"/>
      <c r="EOM5" s="75"/>
      <c r="EON5" s="75"/>
      <c r="EOO5" s="75"/>
      <c r="EOP5" s="75"/>
      <c r="EOQ5" s="75"/>
      <c r="EOR5" s="75"/>
      <c r="EOS5" s="75"/>
      <c r="EOT5" s="75"/>
      <c r="EOU5" s="75"/>
      <c r="EOV5" s="75"/>
      <c r="EOW5" s="75"/>
      <c r="EOX5" s="75"/>
      <c r="EOY5" s="75"/>
      <c r="EOZ5" s="75"/>
      <c r="EPA5" s="75"/>
      <c r="EPB5" s="75"/>
      <c r="EPC5" s="75"/>
      <c r="EPD5" s="75"/>
      <c r="EPE5" s="75"/>
      <c r="EPF5" s="75"/>
      <c r="EPG5" s="75"/>
      <c r="EPH5" s="75"/>
      <c r="EPI5" s="75"/>
      <c r="EPJ5" s="75"/>
      <c r="EPK5" s="75"/>
      <c r="EPL5" s="75"/>
      <c r="EPM5" s="75"/>
      <c r="EPN5" s="75"/>
      <c r="EPO5" s="75"/>
      <c r="EPP5" s="75"/>
      <c r="EPQ5" s="75"/>
      <c r="EPR5" s="75"/>
      <c r="EPS5" s="75"/>
      <c r="EPT5" s="75"/>
      <c r="EPU5" s="75"/>
      <c r="EPV5" s="75"/>
      <c r="EPW5" s="75"/>
      <c r="EPX5" s="75"/>
      <c r="EPY5" s="75"/>
      <c r="EPZ5" s="75"/>
      <c r="EQA5" s="75"/>
      <c r="EQB5" s="75"/>
      <c r="EQC5" s="75"/>
      <c r="EQD5" s="75"/>
      <c r="EQE5" s="75"/>
      <c r="EQF5" s="75"/>
      <c r="EQG5" s="75"/>
      <c r="EQH5" s="75"/>
      <c r="EQI5" s="75"/>
      <c r="EQJ5" s="75"/>
      <c r="EQK5" s="75"/>
      <c r="EQL5" s="75"/>
      <c r="EQM5" s="75"/>
      <c r="EQN5" s="75"/>
      <c r="EQO5" s="75"/>
      <c r="EQP5" s="75"/>
      <c r="EQQ5" s="75"/>
      <c r="EQR5" s="75"/>
      <c r="EQS5" s="75"/>
      <c r="EQT5" s="75"/>
      <c r="EQU5" s="75"/>
      <c r="EQV5" s="75"/>
      <c r="EQW5" s="75"/>
      <c r="EQX5" s="75"/>
      <c r="EQY5" s="75"/>
      <c r="EQZ5" s="75"/>
      <c r="ERA5" s="75"/>
      <c r="ERB5" s="75"/>
      <c r="ERC5" s="75"/>
      <c r="ERD5" s="75"/>
      <c r="ERE5" s="75"/>
      <c r="ERF5" s="75"/>
      <c r="ERG5" s="75"/>
      <c r="ERH5" s="75"/>
      <c r="ERI5" s="75"/>
      <c r="ERJ5" s="75"/>
      <c r="ERK5" s="75"/>
      <c r="ERL5" s="75"/>
      <c r="ERM5" s="75"/>
      <c r="ERN5" s="75"/>
      <c r="ERO5" s="75"/>
      <c r="ERP5" s="75"/>
      <c r="ERQ5" s="75"/>
      <c r="ERR5" s="75"/>
      <c r="ERS5" s="75"/>
      <c r="ERT5" s="75"/>
      <c r="ERU5" s="75"/>
      <c r="ERV5" s="75"/>
      <c r="ERW5" s="75"/>
      <c r="ERX5" s="75"/>
      <c r="ERY5" s="75"/>
      <c r="ERZ5" s="75"/>
      <c r="ESA5" s="75"/>
      <c r="ESB5" s="75"/>
      <c r="ESC5" s="75"/>
      <c r="ESD5" s="75"/>
      <c r="ESE5" s="75"/>
      <c r="ESF5" s="75"/>
      <c r="ESG5" s="75"/>
      <c r="ESH5" s="75"/>
      <c r="ESI5" s="75"/>
      <c r="ESJ5" s="75"/>
      <c r="ESK5" s="75"/>
      <c r="ESL5" s="75"/>
      <c r="ESM5" s="75"/>
      <c r="ESN5" s="75"/>
      <c r="ESO5" s="75"/>
      <c r="ESP5" s="75"/>
      <c r="ESQ5" s="75"/>
      <c r="ESR5" s="75"/>
      <c r="ESS5" s="75"/>
      <c r="EST5" s="75"/>
      <c r="ESU5" s="75"/>
      <c r="ESV5" s="75"/>
      <c r="ESW5" s="75"/>
      <c r="ESX5" s="75"/>
      <c r="ESY5" s="75"/>
      <c r="ESZ5" s="75"/>
      <c r="ETA5" s="75"/>
      <c r="ETB5" s="75"/>
      <c r="ETC5" s="75"/>
      <c r="ETD5" s="75"/>
      <c r="ETE5" s="75"/>
      <c r="ETF5" s="75"/>
      <c r="ETG5" s="75"/>
      <c r="ETH5" s="75"/>
      <c r="ETI5" s="75"/>
      <c r="ETJ5" s="75"/>
      <c r="ETK5" s="75"/>
      <c r="ETL5" s="75"/>
      <c r="ETM5" s="75"/>
      <c r="ETN5" s="75"/>
      <c r="ETO5" s="75"/>
      <c r="ETP5" s="75"/>
      <c r="ETQ5" s="75"/>
      <c r="ETR5" s="75"/>
      <c r="ETS5" s="75"/>
      <c r="ETT5" s="75"/>
      <c r="ETU5" s="75"/>
      <c r="ETV5" s="75"/>
      <c r="ETW5" s="75"/>
      <c r="ETX5" s="75"/>
      <c r="ETY5" s="75"/>
      <c r="ETZ5" s="75"/>
      <c r="EUA5" s="75"/>
      <c r="EUB5" s="75"/>
      <c r="EUC5" s="75"/>
      <c r="EUD5" s="75"/>
      <c r="EUE5" s="75"/>
      <c r="EUF5" s="75"/>
      <c r="EUG5" s="75"/>
      <c r="EUH5" s="75"/>
      <c r="EUI5" s="75"/>
      <c r="EUJ5" s="75"/>
      <c r="EUK5" s="75"/>
      <c r="EUL5" s="75"/>
      <c r="EUM5" s="75"/>
      <c r="EUN5" s="75"/>
      <c r="EUO5" s="75"/>
      <c r="EUP5" s="75"/>
      <c r="EUQ5" s="75"/>
      <c r="EUR5" s="75"/>
      <c r="EUS5" s="75"/>
      <c r="EUT5" s="75"/>
      <c r="EUU5" s="75"/>
      <c r="EUV5" s="75"/>
      <c r="EUW5" s="75"/>
      <c r="EUX5" s="75"/>
      <c r="EUY5" s="75"/>
      <c r="EUZ5" s="75"/>
      <c r="EVA5" s="75"/>
      <c r="EVB5" s="75"/>
      <c r="EVC5" s="75"/>
      <c r="EVD5" s="75"/>
      <c r="EVE5" s="75"/>
      <c r="EVF5" s="75"/>
      <c r="EVG5" s="75"/>
      <c r="EVH5" s="75"/>
      <c r="EVI5" s="75"/>
      <c r="EVJ5" s="75"/>
      <c r="EVK5" s="75"/>
      <c r="EVL5" s="75"/>
      <c r="EVM5" s="75"/>
      <c r="EVN5" s="75"/>
      <c r="EVO5" s="75"/>
      <c r="EVP5" s="75"/>
      <c r="EVQ5" s="75"/>
      <c r="EVR5" s="75"/>
      <c r="EVS5" s="75"/>
      <c r="EVT5" s="75"/>
      <c r="EVU5" s="75"/>
      <c r="EVV5" s="75"/>
      <c r="EVW5" s="75"/>
      <c r="EVX5" s="75"/>
      <c r="EVY5" s="75"/>
      <c r="EVZ5" s="75"/>
      <c r="EWA5" s="75"/>
      <c r="EWB5" s="75"/>
      <c r="EWC5" s="75"/>
      <c r="EWD5" s="75"/>
      <c r="EWE5" s="75"/>
      <c r="EWF5" s="75"/>
      <c r="EWG5" s="75"/>
      <c r="EWH5" s="75"/>
      <c r="EWI5" s="75"/>
      <c r="EWJ5" s="75"/>
      <c r="EWK5" s="75"/>
      <c r="EWL5" s="75"/>
      <c r="EWM5" s="75"/>
      <c r="EWN5" s="75"/>
      <c r="EWO5" s="75"/>
      <c r="EWP5" s="75"/>
      <c r="EWQ5" s="75"/>
      <c r="EWR5" s="75"/>
      <c r="EWS5" s="75"/>
      <c r="EWT5" s="75"/>
      <c r="EWU5" s="75"/>
      <c r="EWV5" s="75"/>
      <c r="EWW5" s="75"/>
      <c r="EWX5" s="75"/>
      <c r="EWY5" s="75"/>
      <c r="EWZ5" s="75"/>
      <c r="EXA5" s="75"/>
      <c r="EXB5" s="75"/>
      <c r="EXC5" s="75"/>
      <c r="EXD5" s="75"/>
      <c r="EXE5" s="75"/>
      <c r="EXF5" s="75"/>
      <c r="EXG5" s="75"/>
      <c r="EXH5" s="75"/>
      <c r="EXI5" s="75"/>
      <c r="EXJ5" s="75"/>
      <c r="EXK5" s="75"/>
      <c r="EXL5" s="75"/>
      <c r="EXM5" s="75"/>
      <c r="EXN5" s="75"/>
      <c r="EXO5" s="75"/>
      <c r="EXP5" s="75"/>
      <c r="EXQ5" s="75"/>
      <c r="EXR5" s="75"/>
      <c r="EXS5" s="75"/>
      <c r="EXT5" s="75"/>
      <c r="EXU5" s="75"/>
      <c r="EXV5" s="75"/>
      <c r="EXW5" s="75"/>
      <c r="EXX5" s="75"/>
      <c r="EXY5" s="75"/>
      <c r="EXZ5" s="75"/>
      <c r="EYA5" s="75"/>
      <c r="EYB5" s="75"/>
      <c r="EYC5" s="75"/>
      <c r="EYD5" s="75"/>
      <c r="EYE5" s="75"/>
      <c r="EYF5" s="75"/>
      <c r="EYG5" s="75"/>
      <c r="EYH5" s="75"/>
      <c r="EYI5" s="75"/>
      <c r="EYJ5" s="75"/>
      <c r="EYK5" s="75"/>
      <c r="EYL5" s="75"/>
      <c r="EYM5" s="75"/>
      <c r="EYN5" s="75"/>
      <c r="EYO5" s="75"/>
      <c r="EYP5" s="75"/>
      <c r="EYQ5" s="75"/>
      <c r="EYR5" s="75"/>
      <c r="EYS5" s="75"/>
      <c r="EYT5" s="75"/>
      <c r="EYU5" s="75"/>
      <c r="EYV5" s="75"/>
      <c r="EYW5" s="75"/>
      <c r="EYX5" s="75"/>
      <c r="EYY5" s="75"/>
      <c r="EYZ5" s="75"/>
      <c r="EZA5" s="75"/>
      <c r="EZB5" s="75"/>
      <c r="EZC5" s="75"/>
      <c r="EZD5" s="75"/>
      <c r="EZE5" s="75"/>
      <c r="EZF5" s="75"/>
      <c r="EZG5" s="75"/>
      <c r="EZH5" s="75"/>
      <c r="EZI5" s="75"/>
      <c r="EZJ5" s="75"/>
      <c r="EZK5" s="75"/>
      <c r="EZL5" s="75"/>
      <c r="EZM5" s="75"/>
      <c r="EZN5" s="75"/>
      <c r="EZO5" s="75"/>
      <c r="EZP5" s="75"/>
      <c r="EZQ5" s="75"/>
      <c r="EZR5" s="75"/>
      <c r="EZS5" s="75"/>
      <c r="EZT5" s="75"/>
      <c r="EZU5" s="75"/>
      <c r="EZV5" s="75"/>
      <c r="EZW5" s="75"/>
      <c r="EZX5" s="75"/>
      <c r="EZY5" s="75"/>
      <c r="EZZ5" s="75"/>
      <c r="FAA5" s="75"/>
      <c r="FAB5" s="75"/>
      <c r="FAC5" s="75"/>
      <c r="FAD5" s="75"/>
      <c r="FAE5" s="75"/>
      <c r="FAF5" s="75"/>
      <c r="FAG5" s="75"/>
      <c r="FAH5" s="75"/>
      <c r="FAI5" s="75"/>
      <c r="FAJ5" s="75"/>
      <c r="FAK5" s="75"/>
      <c r="FAL5" s="75"/>
      <c r="FAM5" s="75"/>
      <c r="FAN5" s="75"/>
      <c r="FAO5" s="75"/>
      <c r="FAP5" s="75"/>
      <c r="FAQ5" s="75"/>
      <c r="FAR5" s="75"/>
      <c r="FAS5" s="75"/>
      <c r="FAT5" s="75"/>
      <c r="FAU5" s="75"/>
      <c r="FAV5" s="75"/>
      <c r="FAW5" s="75"/>
      <c r="FAX5" s="75"/>
      <c r="FAY5" s="75"/>
      <c r="FAZ5" s="75"/>
      <c r="FBA5" s="75"/>
      <c r="FBB5" s="75"/>
      <c r="FBC5" s="75"/>
      <c r="FBD5" s="75"/>
      <c r="FBE5" s="75"/>
      <c r="FBF5" s="75"/>
      <c r="FBG5" s="75"/>
      <c r="FBH5" s="75"/>
      <c r="FBI5" s="75"/>
      <c r="FBJ5" s="75"/>
      <c r="FBK5" s="75"/>
      <c r="FBL5" s="75"/>
      <c r="FBM5" s="75"/>
      <c r="FBN5" s="75"/>
      <c r="FBO5" s="75"/>
      <c r="FBP5" s="75"/>
      <c r="FBQ5" s="75"/>
      <c r="FBR5" s="75"/>
      <c r="FBS5" s="75"/>
      <c r="FBT5" s="75"/>
      <c r="FBU5" s="75"/>
      <c r="FBV5" s="75"/>
      <c r="FBW5" s="75"/>
      <c r="FBX5" s="75"/>
      <c r="FBY5" s="75"/>
      <c r="FBZ5" s="75"/>
      <c r="FCA5" s="75"/>
      <c r="FCB5" s="75"/>
      <c r="FCC5" s="75"/>
      <c r="FCD5" s="75"/>
      <c r="FCE5" s="75"/>
      <c r="FCF5" s="75"/>
      <c r="FCG5" s="75"/>
      <c r="FCH5" s="75"/>
      <c r="FCI5" s="75"/>
      <c r="FCJ5" s="75"/>
      <c r="FCK5" s="75"/>
      <c r="FCL5" s="75"/>
      <c r="FCM5" s="75"/>
      <c r="FCN5" s="75"/>
      <c r="FCO5" s="75"/>
      <c r="FCP5" s="75"/>
      <c r="FCQ5" s="75"/>
      <c r="FCR5" s="75"/>
      <c r="FCS5" s="75"/>
      <c r="FCT5" s="75"/>
      <c r="FCU5" s="75"/>
      <c r="FCV5" s="75"/>
      <c r="FCW5" s="75"/>
      <c r="FCX5" s="75"/>
      <c r="FCY5" s="75"/>
      <c r="FCZ5" s="75"/>
      <c r="FDA5" s="75"/>
      <c r="FDB5" s="75"/>
      <c r="FDC5" s="75"/>
      <c r="FDD5" s="75"/>
      <c r="FDE5" s="75"/>
      <c r="FDF5" s="75"/>
      <c r="FDG5" s="75"/>
      <c r="FDH5" s="75"/>
      <c r="FDI5" s="75"/>
      <c r="FDJ5" s="75"/>
      <c r="FDK5" s="75"/>
      <c r="FDL5" s="75"/>
      <c r="FDM5" s="75"/>
      <c r="FDN5" s="75"/>
      <c r="FDO5" s="75"/>
      <c r="FDP5" s="75"/>
      <c r="FDQ5" s="75"/>
      <c r="FDR5" s="75"/>
      <c r="FDS5" s="75"/>
      <c r="FDT5" s="75"/>
      <c r="FDU5" s="75"/>
      <c r="FDV5" s="75"/>
      <c r="FDW5" s="75"/>
      <c r="FDX5" s="75"/>
      <c r="FDY5" s="75"/>
      <c r="FDZ5" s="75"/>
      <c r="FEA5" s="75"/>
      <c r="FEB5" s="75"/>
      <c r="FEC5" s="75"/>
      <c r="FED5" s="75"/>
      <c r="FEE5" s="75"/>
      <c r="FEF5" s="75"/>
      <c r="FEG5" s="75"/>
      <c r="FEH5" s="75"/>
      <c r="FEI5" s="75"/>
      <c r="FEJ5" s="75"/>
      <c r="FEK5" s="75"/>
      <c r="FEL5" s="75"/>
      <c r="FEM5" s="75"/>
      <c r="FEN5" s="75"/>
      <c r="FEO5" s="75"/>
      <c r="FEP5" s="75"/>
      <c r="FEQ5" s="75"/>
      <c r="FER5" s="75"/>
      <c r="FES5" s="75"/>
      <c r="FET5" s="75"/>
      <c r="FEU5" s="75"/>
      <c r="FEV5" s="75"/>
      <c r="FEW5" s="75"/>
      <c r="FEX5" s="75"/>
      <c r="FEY5" s="75"/>
      <c r="FEZ5" s="75"/>
      <c r="FFA5" s="75"/>
      <c r="FFB5" s="75"/>
      <c r="FFC5" s="75"/>
      <c r="FFD5" s="75"/>
      <c r="FFE5" s="75"/>
      <c r="FFF5" s="75"/>
      <c r="FFG5" s="75"/>
      <c r="FFH5" s="75"/>
      <c r="FFI5" s="75"/>
      <c r="FFJ5" s="75"/>
      <c r="FFK5" s="75"/>
      <c r="FFL5" s="75"/>
      <c r="FFM5" s="75"/>
      <c r="FFN5" s="75"/>
      <c r="FFO5" s="75"/>
      <c r="FFP5" s="75"/>
      <c r="FFQ5" s="75"/>
      <c r="FFR5" s="75"/>
      <c r="FFS5" s="75"/>
      <c r="FFT5" s="75"/>
      <c r="FFU5" s="75"/>
      <c r="FFV5" s="75"/>
      <c r="FFW5" s="75"/>
      <c r="FFX5" s="75"/>
      <c r="FFY5" s="75"/>
      <c r="FFZ5" s="75"/>
      <c r="FGA5" s="75"/>
      <c r="FGB5" s="75"/>
      <c r="FGC5" s="75"/>
      <c r="FGD5" s="75"/>
      <c r="FGE5" s="75"/>
      <c r="FGF5" s="75"/>
      <c r="FGG5" s="75"/>
      <c r="FGH5" s="75"/>
      <c r="FGI5" s="75"/>
      <c r="FGJ5" s="75"/>
      <c r="FGK5" s="75"/>
      <c r="FGL5" s="75"/>
      <c r="FGM5" s="75"/>
      <c r="FGN5" s="75"/>
      <c r="FGO5" s="75"/>
      <c r="FGP5" s="75"/>
      <c r="FGQ5" s="75"/>
      <c r="FGR5" s="75"/>
      <c r="FGS5" s="75"/>
      <c r="FGT5" s="75"/>
      <c r="FGU5" s="75"/>
      <c r="FGV5" s="75"/>
      <c r="FGW5" s="75"/>
      <c r="FGX5" s="75"/>
      <c r="FGY5" s="75"/>
      <c r="FGZ5" s="75"/>
      <c r="FHA5" s="75"/>
      <c r="FHB5" s="75"/>
      <c r="FHC5" s="75"/>
      <c r="FHD5" s="75"/>
      <c r="FHE5" s="75"/>
      <c r="FHF5" s="75"/>
      <c r="FHG5" s="75"/>
      <c r="FHH5" s="75"/>
      <c r="FHI5" s="75"/>
      <c r="FHJ5" s="75"/>
      <c r="FHK5" s="75"/>
      <c r="FHL5" s="75"/>
      <c r="FHM5" s="75"/>
      <c r="FHN5" s="75"/>
      <c r="FHO5" s="75"/>
      <c r="FHP5" s="75"/>
      <c r="FHQ5" s="75"/>
      <c r="FHR5" s="75"/>
      <c r="FHS5" s="75"/>
      <c r="FHT5" s="75"/>
      <c r="FHU5" s="75"/>
      <c r="FHV5" s="75"/>
      <c r="FHW5" s="75"/>
      <c r="FHX5" s="75"/>
      <c r="FHY5" s="75"/>
      <c r="FHZ5" s="75"/>
      <c r="FIA5" s="75"/>
      <c r="FIB5" s="75"/>
      <c r="FIC5" s="75"/>
      <c r="FID5" s="75"/>
      <c r="FIE5" s="75"/>
      <c r="FIF5" s="75"/>
      <c r="FIG5" s="75"/>
      <c r="FIH5" s="75"/>
      <c r="FII5" s="75"/>
      <c r="FIJ5" s="75"/>
      <c r="FIK5" s="75"/>
      <c r="FIL5" s="75"/>
      <c r="FIM5" s="75"/>
      <c r="FIN5" s="75"/>
      <c r="FIO5" s="75"/>
      <c r="FIP5" s="75"/>
      <c r="FIQ5" s="75"/>
      <c r="FIR5" s="75"/>
      <c r="FIS5" s="75"/>
      <c r="FIT5" s="75"/>
      <c r="FIU5" s="75"/>
      <c r="FIV5" s="75"/>
      <c r="FIW5" s="75"/>
      <c r="FIX5" s="75"/>
      <c r="FIY5" s="75"/>
      <c r="FIZ5" s="75"/>
      <c r="FJA5" s="75"/>
      <c r="FJB5" s="75"/>
      <c r="FJC5" s="75"/>
      <c r="FJD5" s="75"/>
      <c r="FJE5" s="75"/>
      <c r="FJF5" s="75"/>
      <c r="FJG5" s="75"/>
      <c r="FJH5" s="75"/>
      <c r="FJI5" s="75"/>
      <c r="FJJ5" s="75"/>
      <c r="FJK5" s="75"/>
      <c r="FJL5" s="75"/>
      <c r="FJM5" s="75"/>
      <c r="FJN5" s="75"/>
      <c r="FJO5" s="75"/>
      <c r="FJP5" s="75"/>
      <c r="FJQ5" s="75"/>
      <c r="FJR5" s="75"/>
      <c r="FJS5" s="75"/>
      <c r="FJT5" s="75"/>
      <c r="FJU5" s="75"/>
      <c r="FJV5" s="75"/>
      <c r="FJW5" s="75"/>
      <c r="FJX5" s="75"/>
      <c r="FJY5" s="75"/>
      <c r="FJZ5" s="75"/>
      <c r="FKA5" s="75"/>
      <c r="FKB5" s="75"/>
      <c r="FKC5" s="75"/>
      <c r="FKD5" s="75"/>
      <c r="FKE5" s="75"/>
      <c r="FKF5" s="75"/>
      <c r="FKG5" s="75"/>
      <c r="FKH5" s="75"/>
      <c r="FKI5" s="75"/>
      <c r="FKJ5" s="75"/>
      <c r="FKK5" s="75"/>
      <c r="FKL5" s="75"/>
      <c r="FKM5" s="75"/>
      <c r="FKN5" s="75"/>
      <c r="FKO5" s="75"/>
      <c r="FKP5" s="75"/>
      <c r="FKQ5" s="75"/>
      <c r="FKR5" s="75"/>
      <c r="FKS5" s="75"/>
      <c r="FKT5" s="75"/>
      <c r="FKU5" s="75"/>
      <c r="FKV5" s="75"/>
      <c r="FKW5" s="75"/>
      <c r="FKX5" s="75"/>
      <c r="FKY5" s="75"/>
      <c r="FKZ5" s="75"/>
      <c r="FLA5" s="75"/>
      <c r="FLB5" s="75"/>
      <c r="FLC5" s="75"/>
      <c r="FLD5" s="75"/>
      <c r="FLE5" s="75"/>
      <c r="FLF5" s="75"/>
      <c r="FLG5" s="75"/>
      <c r="FLH5" s="75"/>
      <c r="FLI5" s="75"/>
      <c r="FLJ5" s="75"/>
      <c r="FLK5" s="75"/>
      <c r="FLL5" s="75"/>
      <c r="FLM5" s="75"/>
      <c r="FLN5" s="75"/>
      <c r="FLO5" s="75"/>
      <c r="FLP5" s="75"/>
      <c r="FLQ5" s="75"/>
      <c r="FLR5" s="75"/>
      <c r="FLS5" s="75"/>
      <c r="FLT5" s="75"/>
      <c r="FLU5" s="75"/>
      <c r="FLV5" s="75"/>
      <c r="FLW5" s="75"/>
      <c r="FLX5" s="75"/>
      <c r="FLY5" s="75"/>
      <c r="FLZ5" s="75"/>
      <c r="FMA5" s="75"/>
      <c r="FMB5" s="75"/>
      <c r="FMC5" s="75"/>
      <c r="FMD5" s="75"/>
      <c r="FME5" s="75"/>
      <c r="FMF5" s="75"/>
      <c r="FMG5" s="75"/>
      <c r="FMH5" s="75"/>
      <c r="FMI5" s="75"/>
      <c r="FMJ5" s="75"/>
      <c r="FMK5" s="75"/>
      <c r="FML5" s="75"/>
      <c r="FMM5" s="75"/>
      <c r="FMN5" s="75"/>
      <c r="FMO5" s="75"/>
      <c r="FMP5" s="75"/>
      <c r="FMQ5" s="75"/>
      <c r="FMR5" s="75"/>
      <c r="FMS5" s="75"/>
      <c r="FMT5" s="75"/>
      <c r="FMU5" s="75"/>
      <c r="FMV5" s="75"/>
      <c r="FMW5" s="75"/>
      <c r="FMX5" s="75"/>
      <c r="FMY5" s="75"/>
      <c r="FMZ5" s="75"/>
      <c r="FNA5" s="75"/>
      <c r="FNB5" s="75"/>
      <c r="FNC5" s="75"/>
      <c r="FND5" s="75"/>
      <c r="FNE5" s="75"/>
      <c r="FNF5" s="75"/>
      <c r="FNG5" s="75"/>
      <c r="FNH5" s="75"/>
      <c r="FNI5" s="75"/>
      <c r="FNJ5" s="75"/>
      <c r="FNK5" s="75"/>
      <c r="FNL5" s="75"/>
      <c r="FNM5" s="75"/>
      <c r="FNN5" s="75"/>
      <c r="FNO5" s="75"/>
      <c r="FNP5" s="75"/>
      <c r="FNQ5" s="75"/>
      <c r="FNR5" s="75"/>
      <c r="FNS5" s="75"/>
      <c r="FNT5" s="75"/>
      <c r="FNU5" s="75"/>
      <c r="FNV5" s="75"/>
      <c r="FNW5" s="75"/>
      <c r="FNX5" s="75"/>
      <c r="FNY5" s="75"/>
      <c r="FNZ5" s="75"/>
      <c r="FOA5" s="75"/>
      <c r="FOB5" s="75"/>
      <c r="FOC5" s="75"/>
      <c r="FOD5" s="75"/>
      <c r="FOE5" s="75"/>
      <c r="FOF5" s="75"/>
      <c r="FOG5" s="75"/>
      <c r="FOH5" s="75"/>
      <c r="FOI5" s="75"/>
      <c r="FOJ5" s="75"/>
      <c r="FOK5" s="75"/>
      <c r="FOL5" s="75"/>
      <c r="FOM5" s="75"/>
      <c r="FON5" s="75"/>
      <c r="FOO5" s="75"/>
      <c r="FOP5" s="75"/>
      <c r="FOQ5" s="75"/>
      <c r="FOR5" s="75"/>
      <c r="FOS5" s="75"/>
      <c r="FOT5" s="75"/>
      <c r="FOU5" s="75"/>
      <c r="FOV5" s="75"/>
      <c r="FOW5" s="75"/>
      <c r="FOX5" s="75"/>
      <c r="FOY5" s="75"/>
      <c r="FOZ5" s="75"/>
      <c r="FPA5" s="75"/>
      <c r="FPB5" s="75"/>
      <c r="FPC5" s="75"/>
      <c r="FPD5" s="75"/>
      <c r="FPE5" s="75"/>
      <c r="FPF5" s="75"/>
      <c r="FPG5" s="75"/>
      <c r="FPH5" s="75"/>
      <c r="FPI5" s="75"/>
      <c r="FPJ5" s="75"/>
      <c r="FPK5" s="75"/>
      <c r="FPL5" s="75"/>
      <c r="FPM5" s="75"/>
      <c r="FPN5" s="75"/>
      <c r="FPO5" s="75"/>
      <c r="FPP5" s="75"/>
      <c r="FPQ5" s="75"/>
      <c r="FPR5" s="75"/>
      <c r="FPS5" s="75"/>
      <c r="FPT5" s="75"/>
      <c r="FPU5" s="75"/>
      <c r="FPV5" s="75"/>
      <c r="FPW5" s="75"/>
      <c r="FPX5" s="75"/>
      <c r="FPY5" s="75"/>
      <c r="FPZ5" s="75"/>
      <c r="FQA5" s="75"/>
      <c r="FQB5" s="75"/>
      <c r="FQC5" s="75"/>
      <c r="FQD5" s="75"/>
      <c r="FQE5" s="75"/>
      <c r="FQF5" s="75"/>
      <c r="FQG5" s="75"/>
      <c r="FQH5" s="75"/>
      <c r="FQI5" s="75"/>
      <c r="FQJ5" s="75"/>
      <c r="FQK5" s="75"/>
      <c r="FQL5" s="75"/>
      <c r="FQM5" s="75"/>
      <c r="FQN5" s="75"/>
      <c r="FQO5" s="75"/>
      <c r="FQP5" s="75"/>
      <c r="FQQ5" s="75"/>
      <c r="FQR5" s="75"/>
      <c r="FQS5" s="75"/>
      <c r="FQT5" s="75"/>
      <c r="FQU5" s="75"/>
      <c r="FQV5" s="75"/>
      <c r="FQW5" s="75"/>
      <c r="FQX5" s="75"/>
      <c r="FQY5" s="75"/>
      <c r="FQZ5" s="75"/>
      <c r="FRA5" s="75"/>
      <c r="FRB5" s="75"/>
      <c r="FRC5" s="75"/>
      <c r="FRD5" s="75"/>
      <c r="FRE5" s="75"/>
      <c r="FRF5" s="75"/>
      <c r="FRG5" s="75"/>
      <c r="FRH5" s="75"/>
      <c r="FRI5" s="75"/>
      <c r="FRJ5" s="75"/>
      <c r="FRK5" s="75"/>
      <c r="FRL5" s="75"/>
      <c r="FRM5" s="75"/>
      <c r="FRN5" s="75"/>
      <c r="FRO5" s="75"/>
      <c r="FRP5" s="75"/>
      <c r="FRQ5" s="75"/>
      <c r="FRR5" s="75"/>
      <c r="FRS5" s="75"/>
      <c r="FRT5" s="75"/>
      <c r="FRU5" s="75"/>
      <c r="FRV5" s="75"/>
      <c r="FRW5" s="75"/>
      <c r="FRX5" s="75"/>
      <c r="FRY5" s="75"/>
      <c r="FRZ5" s="75"/>
      <c r="FSA5" s="75"/>
      <c r="FSB5" s="75"/>
      <c r="FSC5" s="75"/>
      <c r="FSD5" s="75"/>
      <c r="FSE5" s="75"/>
      <c r="FSF5" s="75"/>
      <c r="FSG5" s="75"/>
      <c r="FSH5" s="75"/>
      <c r="FSI5" s="75"/>
      <c r="FSJ5" s="75"/>
      <c r="FSK5" s="75"/>
      <c r="FSL5" s="75"/>
      <c r="FSM5" s="75"/>
      <c r="FSN5" s="75"/>
      <c r="FSO5" s="75"/>
      <c r="FSP5" s="75"/>
      <c r="FSQ5" s="75"/>
      <c r="FSR5" s="75"/>
      <c r="FSS5" s="75"/>
      <c r="FST5" s="75"/>
      <c r="FSU5" s="75"/>
      <c r="FSV5" s="75"/>
      <c r="FSW5" s="75"/>
      <c r="FSX5" s="75"/>
      <c r="FSY5" s="75"/>
      <c r="FSZ5" s="75"/>
      <c r="FTA5" s="75"/>
      <c r="FTB5" s="75"/>
      <c r="FTC5" s="75"/>
      <c r="FTD5" s="75"/>
      <c r="FTE5" s="75"/>
      <c r="FTF5" s="75"/>
      <c r="FTG5" s="75"/>
      <c r="FTH5" s="75"/>
      <c r="FTI5" s="75"/>
      <c r="FTJ5" s="75"/>
      <c r="FTK5" s="75"/>
      <c r="FTL5" s="75"/>
      <c r="FTM5" s="75"/>
      <c r="FTN5" s="75"/>
      <c r="FTO5" s="75"/>
      <c r="FTP5" s="75"/>
      <c r="FTQ5" s="75"/>
      <c r="FTR5" s="75"/>
      <c r="FTS5" s="75"/>
      <c r="FTT5" s="75"/>
      <c r="FTU5" s="75"/>
      <c r="FTV5" s="75"/>
      <c r="FTW5" s="75"/>
      <c r="FTX5" s="75"/>
      <c r="FTY5" s="75"/>
      <c r="FTZ5" s="75"/>
      <c r="FUA5" s="75"/>
      <c r="FUB5" s="75"/>
      <c r="FUC5" s="75"/>
      <c r="FUD5" s="75"/>
      <c r="FUE5" s="75"/>
      <c r="FUF5" s="75"/>
      <c r="FUG5" s="75"/>
      <c r="FUH5" s="75"/>
      <c r="FUI5" s="75"/>
      <c r="FUJ5" s="75"/>
      <c r="FUK5" s="75"/>
      <c r="FUL5" s="75"/>
      <c r="FUM5" s="75"/>
      <c r="FUN5" s="75"/>
      <c r="FUO5" s="75"/>
      <c r="FUP5" s="75"/>
      <c r="FUQ5" s="75"/>
      <c r="FUR5" s="75"/>
      <c r="FUS5" s="75"/>
      <c r="FUT5" s="75"/>
      <c r="FUU5" s="75"/>
      <c r="FUV5" s="75"/>
      <c r="FUW5" s="75"/>
      <c r="FUX5" s="75"/>
      <c r="FUY5" s="75"/>
      <c r="FUZ5" s="75"/>
      <c r="FVA5" s="75"/>
      <c r="FVB5" s="75"/>
      <c r="FVC5" s="75"/>
      <c r="FVD5" s="75"/>
      <c r="FVE5" s="75"/>
      <c r="FVF5" s="75"/>
      <c r="FVG5" s="75"/>
      <c r="FVH5" s="75"/>
      <c r="FVI5" s="75"/>
      <c r="FVJ5" s="75"/>
      <c r="FVK5" s="75"/>
      <c r="FVL5" s="75"/>
      <c r="FVM5" s="75"/>
      <c r="FVN5" s="75"/>
      <c r="FVO5" s="75"/>
      <c r="FVP5" s="75"/>
      <c r="FVQ5" s="75"/>
      <c r="FVR5" s="75"/>
      <c r="FVS5" s="75"/>
      <c r="FVT5" s="75"/>
      <c r="FVU5" s="75"/>
      <c r="FVV5" s="75"/>
      <c r="FVW5" s="75"/>
      <c r="FVX5" s="75"/>
      <c r="FVY5" s="75"/>
      <c r="FVZ5" s="75"/>
      <c r="FWA5" s="75"/>
      <c r="FWB5" s="75"/>
      <c r="FWC5" s="75"/>
      <c r="FWD5" s="75"/>
      <c r="FWE5" s="75"/>
      <c r="FWF5" s="75"/>
      <c r="FWG5" s="75"/>
      <c r="FWH5" s="75"/>
      <c r="FWI5" s="75"/>
      <c r="FWJ5" s="75"/>
      <c r="FWK5" s="75"/>
      <c r="FWL5" s="75"/>
      <c r="FWM5" s="75"/>
      <c r="FWN5" s="75"/>
      <c r="FWO5" s="75"/>
      <c r="FWP5" s="75"/>
      <c r="FWQ5" s="75"/>
      <c r="FWR5" s="75"/>
      <c r="FWS5" s="75"/>
      <c r="FWT5" s="75"/>
      <c r="FWU5" s="75"/>
      <c r="FWV5" s="75"/>
      <c r="FWW5" s="75"/>
      <c r="FWX5" s="75"/>
      <c r="FWY5" s="75"/>
      <c r="FWZ5" s="75"/>
      <c r="FXA5" s="75"/>
      <c r="FXB5" s="75"/>
      <c r="FXC5" s="75"/>
      <c r="FXD5" s="75"/>
      <c r="FXE5" s="75"/>
      <c r="FXF5" s="75"/>
      <c r="FXG5" s="75"/>
      <c r="FXH5" s="75"/>
      <c r="FXI5" s="75"/>
      <c r="FXJ5" s="75"/>
      <c r="FXK5" s="75"/>
      <c r="FXL5" s="75"/>
      <c r="FXM5" s="75"/>
      <c r="FXN5" s="75"/>
      <c r="FXO5" s="75"/>
      <c r="FXP5" s="75"/>
      <c r="FXQ5" s="75"/>
      <c r="FXR5" s="75"/>
      <c r="FXS5" s="75"/>
      <c r="FXT5" s="75"/>
      <c r="FXU5" s="75"/>
      <c r="FXV5" s="75"/>
      <c r="FXW5" s="75"/>
      <c r="FXX5" s="75"/>
      <c r="FXY5" s="75"/>
      <c r="FXZ5" s="75"/>
      <c r="FYA5" s="75"/>
      <c r="FYB5" s="75"/>
      <c r="FYC5" s="75"/>
      <c r="FYD5" s="75"/>
      <c r="FYE5" s="75"/>
      <c r="FYF5" s="75"/>
      <c r="FYG5" s="75"/>
      <c r="FYH5" s="75"/>
      <c r="FYI5" s="75"/>
      <c r="FYJ5" s="75"/>
      <c r="FYK5" s="75"/>
      <c r="FYL5" s="75"/>
      <c r="FYM5" s="75"/>
      <c r="FYN5" s="75"/>
      <c r="FYO5" s="75"/>
      <c r="FYP5" s="75"/>
      <c r="FYQ5" s="75"/>
      <c r="FYR5" s="75"/>
      <c r="FYS5" s="75"/>
      <c r="FYT5" s="75"/>
      <c r="FYU5" s="75"/>
      <c r="FYV5" s="75"/>
      <c r="FYW5" s="75"/>
      <c r="FYX5" s="75"/>
      <c r="FYY5" s="75"/>
      <c r="FYZ5" s="75"/>
      <c r="FZA5" s="75"/>
      <c r="FZB5" s="75"/>
      <c r="FZC5" s="75"/>
      <c r="FZD5" s="75"/>
      <c r="FZE5" s="75"/>
      <c r="FZF5" s="75"/>
      <c r="FZG5" s="75"/>
      <c r="FZH5" s="75"/>
      <c r="FZI5" s="75"/>
      <c r="FZJ5" s="75"/>
      <c r="FZK5" s="75"/>
      <c r="FZL5" s="75"/>
      <c r="FZM5" s="75"/>
      <c r="FZN5" s="75"/>
      <c r="FZO5" s="75"/>
      <c r="FZP5" s="75"/>
      <c r="FZQ5" s="75"/>
      <c r="FZR5" s="75"/>
      <c r="FZS5" s="75"/>
      <c r="FZT5" s="75"/>
      <c r="FZU5" s="75"/>
      <c r="FZV5" s="75"/>
      <c r="FZW5" s="75"/>
      <c r="FZX5" s="75"/>
      <c r="FZY5" s="75"/>
      <c r="FZZ5" s="75"/>
      <c r="GAA5" s="75"/>
      <c r="GAB5" s="75"/>
      <c r="GAC5" s="75"/>
      <c r="GAD5" s="75"/>
      <c r="GAE5" s="75"/>
      <c r="GAF5" s="75"/>
      <c r="GAG5" s="75"/>
      <c r="GAH5" s="75"/>
      <c r="GAI5" s="75"/>
      <c r="GAJ5" s="75"/>
      <c r="GAK5" s="75"/>
      <c r="GAL5" s="75"/>
      <c r="GAM5" s="75"/>
      <c r="GAN5" s="75"/>
      <c r="GAO5" s="75"/>
      <c r="GAP5" s="75"/>
      <c r="GAQ5" s="75"/>
      <c r="GAR5" s="75"/>
      <c r="GAS5" s="75"/>
      <c r="GAT5" s="75"/>
      <c r="GAU5" s="75"/>
      <c r="GAV5" s="75"/>
      <c r="GAW5" s="75"/>
      <c r="GAX5" s="75"/>
      <c r="GAY5" s="75"/>
      <c r="GAZ5" s="75"/>
      <c r="GBA5" s="75"/>
      <c r="GBB5" s="75"/>
      <c r="GBC5" s="75"/>
      <c r="GBD5" s="75"/>
      <c r="GBE5" s="75"/>
      <c r="GBF5" s="75"/>
      <c r="GBG5" s="75"/>
      <c r="GBH5" s="75"/>
      <c r="GBI5" s="75"/>
      <c r="GBJ5" s="75"/>
      <c r="GBK5" s="75"/>
      <c r="GBL5" s="75"/>
      <c r="GBM5" s="75"/>
      <c r="GBN5" s="75"/>
      <c r="GBO5" s="75"/>
      <c r="GBP5" s="75"/>
      <c r="GBQ5" s="75"/>
      <c r="GBR5" s="75"/>
      <c r="GBS5" s="75"/>
      <c r="GBT5" s="75"/>
      <c r="GBU5" s="75"/>
      <c r="GBV5" s="75"/>
      <c r="GBW5" s="75"/>
      <c r="GBX5" s="75"/>
      <c r="GBY5" s="75"/>
      <c r="GBZ5" s="75"/>
      <c r="GCA5" s="75"/>
      <c r="GCB5" s="75"/>
      <c r="GCC5" s="75"/>
      <c r="GCD5" s="75"/>
      <c r="GCE5" s="75"/>
      <c r="GCF5" s="75"/>
      <c r="GCG5" s="75"/>
      <c r="GCH5" s="75"/>
      <c r="GCI5" s="75"/>
      <c r="GCJ5" s="75"/>
      <c r="GCK5" s="75"/>
      <c r="GCL5" s="75"/>
      <c r="GCM5" s="75"/>
      <c r="GCN5" s="75"/>
      <c r="GCO5" s="75"/>
      <c r="GCP5" s="75"/>
      <c r="GCQ5" s="75"/>
      <c r="GCR5" s="75"/>
      <c r="GCS5" s="75"/>
      <c r="GCT5" s="75"/>
      <c r="GCU5" s="75"/>
      <c r="GCV5" s="75"/>
      <c r="GCW5" s="75"/>
      <c r="GCX5" s="75"/>
      <c r="GCY5" s="75"/>
      <c r="GCZ5" s="75"/>
      <c r="GDA5" s="75"/>
      <c r="GDB5" s="75"/>
      <c r="GDC5" s="75"/>
      <c r="GDD5" s="75"/>
      <c r="GDE5" s="75"/>
      <c r="GDF5" s="75"/>
      <c r="GDG5" s="75"/>
      <c r="GDH5" s="75"/>
      <c r="GDI5" s="75"/>
      <c r="GDJ5" s="75"/>
      <c r="GDK5" s="75"/>
      <c r="GDL5" s="75"/>
      <c r="GDM5" s="75"/>
      <c r="GDN5" s="75"/>
      <c r="GDO5" s="75"/>
      <c r="GDP5" s="75"/>
      <c r="GDQ5" s="75"/>
      <c r="GDR5" s="75"/>
      <c r="GDS5" s="75"/>
      <c r="GDT5" s="75"/>
      <c r="GDU5" s="75"/>
      <c r="GDV5" s="75"/>
      <c r="GDW5" s="75"/>
      <c r="GDX5" s="75"/>
      <c r="GDY5" s="75"/>
      <c r="GDZ5" s="75"/>
      <c r="GEA5" s="75"/>
      <c r="GEB5" s="75"/>
      <c r="GEC5" s="75"/>
      <c r="GED5" s="75"/>
      <c r="GEE5" s="75"/>
      <c r="GEF5" s="75"/>
      <c r="GEG5" s="75"/>
      <c r="GEH5" s="75"/>
      <c r="GEI5" s="75"/>
      <c r="GEJ5" s="75"/>
      <c r="GEK5" s="75"/>
      <c r="GEL5" s="75"/>
      <c r="GEM5" s="75"/>
      <c r="GEN5" s="75"/>
      <c r="GEO5" s="75"/>
      <c r="GEP5" s="75"/>
      <c r="GEQ5" s="75"/>
      <c r="GER5" s="75"/>
      <c r="GES5" s="75"/>
      <c r="GET5" s="75"/>
      <c r="GEU5" s="75"/>
      <c r="GEV5" s="75"/>
      <c r="GEW5" s="75"/>
      <c r="GEX5" s="75"/>
      <c r="GEY5" s="75"/>
      <c r="GEZ5" s="75"/>
      <c r="GFA5" s="75"/>
      <c r="GFB5" s="75"/>
      <c r="GFC5" s="75"/>
      <c r="GFD5" s="75"/>
      <c r="GFE5" s="75"/>
      <c r="GFF5" s="75"/>
      <c r="GFG5" s="75"/>
      <c r="GFH5" s="75"/>
      <c r="GFI5" s="75"/>
      <c r="GFJ5" s="75"/>
      <c r="GFK5" s="75"/>
      <c r="GFL5" s="75"/>
      <c r="GFM5" s="75"/>
      <c r="GFN5" s="75"/>
      <c r="GFO5" s="75"/>
      <c r="GFP5" s="75"/>
      <c r="GFQ5" s="75"/>
      <c r="GFR5" s="75"/>
      <c r="GFS5" s="75"/>
      <c r="GFT5" s="75"/>
      <c r="GFU5" s="75"/>
      <c r="GFV5" s="75"/>
      <c r="GFW5" s="75"/>
      <c r="GFX5" s="75"/>
      <c r="GFY5" s="75"/>
      <c r="GFZ5" s="75"/>
      <c r="GGA5" s="75"/>
      <c r="GGB5" s="75"/>
      <c r="GGC5" s="75"/>
      <c r="GGD5" s="75"/>
      <c r="GGE5" s="75"/>
      <c r="GGF5" s="75"/>
      <c r="GGG5" s="75"/>
      <c r="GGH5" s="75"/>
      <c r="GGI5" s="75"/>
      <c r="GGJ5" s="75"/>
      <c r="GGK5" s="75"/>
      <c r="GGL5" s="75"/>
      <c r="GGM5" s="75"/>
      <c r="GGN5" s="75"/>
      <c r="GGO5" s="75"/>
      <c r="GGP5" s="75"/>
      <c r="GGQ5" s="75"/>
      <c r="GGR5" s="75"/>
      <c r="GGS5" s="75"/>
      <c r="GGT5" s="75"/>
      <c r="GGU5" s="75"/>
      <c r="GGV5" s="75"/>
      <c r="GGW5" s="75"/>
      <c r="GGX5" s="75"/>
      <c r="GGY5" s="75"/>
      <c r="GGZ5" s="75"/>
      <c r="GHA5" s="75"/>
      <c r="GHB5" s="75"/>
      <c r="GHC5" s="75"/>
      <c r="GHD5" s="75"/>
      <c r="GHE5" s="75"/>
      <c r="GHF5" s="75"/>
      <c r="GHG5" s="75"/>
      <c r="GHH5" s="75"/>
      <c r="GHI5" s="75"/>
      <c r="GHJ5" s="75"/>
      <c r="GHK5" s="75"/>
      <c r="GHL5" s="75"/>
      <c r="GHM5" s="75"/>
      <c r="GHN5" s="75"/>
      <c r="GHO5" s="75"/>
      <c r="GHP5" s="75"/>
      <c r="GHQ5" s="75"/>
      <c r="GHR5" s="75"/>
      <c r="GHS5" s="75"/>
      <c r="GHT5" s="75"/>
      <c r="GHU5" s="75"/>
      <c r="GHV5" s="75"/>
      <c r="GHW5" s="75"/>
      <c r="GHX5" s="75"/>
      <c r="GHY5" s="75"/>
      <c r="GHZ5" s="75"/>
      <c r="GIA5" s="75"/>
      <c r="GIB5" s="75"/>
      <c r="GIC5" s="75"/>
      <c r="GID5" s="75"/>
      <c r="GIE5" s="75"/>
      <c r="GIF5" s="75"/>
      <c r="GIG5" s="75"/>
      <c r="GIH5" s="75"/>
      <c r="GII5" s="75"/>
      <c r="GIJ5" s="75"/>
      <c r="GIK5" s="75"/>
      <c r="GIL5" s="75"/>
      <c r="GIM5" s="75"/>
      <c r="GIN5" s="75"/>
      <c r="GIO5" s="75"/>
      <c r="GIP5" s="75"/>
      <c r="GIQ5" s="75"/>
      <c r="GIR5" s="75"/>
      <c r="GIS5" s="75"/>
      <c r="GIT5" s="75"/>
      <c r="GIU5" s="75"/>
      <c r="GIV5" s="75"/>
      <c r="GIW5" s="75"/>
      <c r="GIX5" s="75"/>
      <c r="GIY5" s="75"/>
      <c r="GIZ5" s="75"/>
      <c r="GJA5" s="75"/>
      <c r="GJB5" s="75"/>
      <c r="GJC5" s="75"/>
      <c r="GJD5" s="75"/>
      <c r="GJE5" s="75"/>
      <c r="GJF5" s="75"/>
      <c r="GJG5" s="75"/>
      <c r="GJH5" s="75"/>
      <c r="GJI5" s="75"/>
      <c r="GJJ5" s="75"/>
      <c r="GJK5" s="75"/>
      <c r="GJL5" s="75"/>
      <c r="GJM5" s="75"/>
      <c r="GJN5" s="75"/>
      <c r="GJO5" s="75"/>
      <c r="GJP5" s="75"/>
      <c r="GJQ5" s="75"/>
      <c r="GJR5" s="75"/>
      <c r="GJS5" s="75"/>
      <c r="GJT5" s="75"/>
      <c r="GJU5" s="75"/>
      <c r="GJV5" s="75"/>
      <c r="GJW5" s="75"/>
      <c r="GJX5" s="75"/>
      <c r="GJY5" s="75"/>
      <c r="GJZ5" s="75"/>
      <c r="GKA5" s="75"/>
      <c r="GKB5" s="75"/>
      <c r="GKC5" s="75"/>
      <c r="GKD5" s="75"/>
      <c r="GKE5" s="75"/>
      <c r="GKF5" s="75"/>
      <c r="GKG5" s="75"/>
      <c r="GKH5" s="75"/>
      <c r="GKI5" s="75"/>
      <c r="GKJ5" s="75"/>
      <c r="GKK5" s="75"/>
      <c r="GKL5" s="75"/>
      <c r="GKM5" s="75"/>
      <c r="GKN5" s="75"/>
      <c r="GKO5" s="75"/>
      <c r="GKP5" s="75"/>
      <c r="GKQ5" s="75"/>
      <c r="GKR5" s="75"/>
      <c r="GKS5" s="75"/>
      <c r="GKT5" s="75"/>
      <c r="GKU5" s="75"/>
      <c r="GKV5" s="75"/>
      <c r="GKW5" s="75"/>
      <c r="GKX5" s="75"/>
      <c r="GKY5" s="75"/>
      <c r="GKZ5" s="75"/>
      <c r="GLA5" s="75"/>
      <c r="GLB5" s="75"/>
      <c r="GLC5" s="75"/>
      <c r="GLD5" s="75"/>
      <c r="GLE5" s="75"/>
      <c r="GLF5" s="75"/>
      <c r="GLG5" s="75"/>
      <c r="GLH5" s="75"/>
      <c r="GLI5" s="75"/>
      <c r="GLJ5" s="75"/>
      <c r="GLK5" s="75"/>
      <c r="GLL5" s="75"/>
      <c r="GLM5" s="75"/>
      <c r="GLN5" s="75"/>
      <c r="GLO5" s="75"/>
      <c r="GLP5" s="75"/>
      <c r="GLQ5" s="75"/>
      <c r="GLR5" s="75"/>
      <c r="GLS5" s="75"/>
      <c r="GLT5" s="75"/>
      <c r="GLU5" s="75"/>
      <c r="GLV5" s="75"/>
      <c r="GLW5" s="75"/>
      <c r="GLX5" s="75"/>
      <c r="GLY5" s="75"/>
      <c r="GLZ5" s="75"/>
      <c r="GMA5" s="75"/>
      <c r="GMB5" s="75"/>
      <c r="GMC5" s="75"/>
      <c r="GMD5" s="75"/>
      <c r="GME5" s="75"/>
      <c r="GMF5" s="75"/>
      <c r="GMG5" s="75"/>
      <c r="GMH5" s="75"/>
      <c r="GMI5" s="75"/>
      <c r="GMJ5" s="75"/>
      <c r="GMK5" s="75"/>
      <c r="GML5" s="75"/>
      <c r="GMM5" s="75"/>
      <c r="GMN5" s="75"/>
      <c r="GMO5" s="75"/>
      <c r="GMP5" s="75"/>
      <c r="GMQ5" s="75"/>
      <c r="GMR5" s="75"/>
      <c r="GMS5" s="75"/>
      <c r="GMT5" s="75"/>
      <c r="GMU5" s="75"/>
      <c r="GMV5" s="75"/>
      <c r="GMW5" s="75"/>
      <c r="GMX5" s="75"/>
      <c r="GMY5" s="75"/>
      <c r="GMZ5" s="75"/>
      <c r="GNA5" s="75"/>
      <c r="GNB5" s="75"/>
      <c r="GNC5" s="75"/>
      <c r="GND5" s="75"/>
      <c r="GNE5" s="75"/>
      <c r="GNF5" s="75"/>
      <c r="GNG5" s="75"/>
      <c r="GNH5" s="75"/>
      <c r="GNI5" s="75"/>
      <c r="GNJ5" s="75"/>
      <c r="GNK5" s="75"/>
      <c r="GNL5" s="75"/>
      <c r="GNM5" s="75"/>
      <c r="GNN5" s="75"/>
      <c r="GNO5" s="75"/>
      <c r="GNP5" s="75"/>
      <c r="GNQ5" s="75"/>
      <c r="GNR5" s="75"/>
      <c r="GNS5" s="75"/>
      <c r="GNT5" s="75"/>
      <c r="GNU5" s="75"/>
      <c r="GNV5" s="75"/>
      <c r="GNW5" s="75"/>
      <c r="GNX5" s="75"/>
      <c r="GNY5" s="75"/>
      <c r="GNZ5" s="75"/>
      <c r="GOA5" s="75"/>
      <c r="GOB5" s="75"/>
      <c r="GOC5" s="75"/>
      <c r="GOD5" s="75"/>
      <c r="GOE5" s="75"/>
      <c r="GOF5" s="75"/>
      <c r="GOG5" s="75"/>
      <c r="GOH5" s="75"/>
      <c r="GOI5" s="75"/>
      <c r="GOJ5" s="75"/>
      <c r="GOK5" s="75"/>
      <c r="GOL5" s="75"/>
      <c r="GOM5" s="75"/>
      <c r="GON5" s="75"/>
      <c r="GOO5" s="75"/>
      <c r="GOP5" s="75"/>
      <c r="GOQ5" s="75"/>
      <c r="GOR5" s="75"/>
      <c r="GOS5" s="75"/>
      <c r="GOT5" s="75"/>
      <c r="GOU5" s="75"/>
      <c r="GOV5" s="75"/>
      <c r="GOW5" s="75"/>
      <c r="GOX5" s="75"/>
      <c r="GOY5" s="75"/>
      <c r="GOZ5" s="75"/>
      <c r="GPA5" s="75"/>
      <c r="GPB5" s="75"/>
      <c r="GPC5" s="75"/>
      <c r="GPD5" s="75"/>
      <c r="GPE5" s="75"/>
      <c r="GPF5" s="75"/>
      <c r="GPG5" s="75"/>
      <c r="GPH5" s="75"/>
      <c r="GPI5" s="75"/>
      <c r="GPJ5" s="75"/>
      <c r="GPK5" s="75"/>
      <c r="GPL5" s="75"/>
      <c r="GPM5" s="75"/>
      <c r="GPN5" s="75"/>
      <c r="GPO5" s="75"/>
      <c r="GPP5" s="75"/>
      <c r="GPQ5" s="75"/>
      <c r="GPR5" s="75"/>
      <c r="GPS5" s="75"/>
      <c r="GPT5" s="75"/>
      <c r="GPU5" s="75"/>
      <c r="GPV5" s="75"/>
      <c r="GPW5" s="75"/>
      <c r="GPX5" s="75"/>
      <c r="GPY5" s="75"/>
      <c r="GPZ5" s="75"/>
      <c r="GQA5" s="75"/>
      <c r="GQB5" s="75"/>
      <c r="GQC5" s="75"/>
      <c r="GQD5" s="75"/>
      <c r="GQE5" s="75"/>
      <c r="GQF5" s="75"/>
      <c r="GQG5" s="75"/>
      <c r="GQH5" s="75"/>
      <c r="GQI5" s="75"/>
      <c r="GQJ5" s="75"/>
      <c r="GQK5" s="75"/>
      <c r="GQL5" s="75"/>
      <c r="GQM5" s="75"/>
      <c r="GQN5" s="75"/>
      <c r="GQO5" s="75"/>
      <c r="GQP5" s="75"/>
      <c r="GQQ5" s="75"/>
      <c r="GQR5" s="75"/>
      <c r="GQS5" s="75"/>
      <c r="GQT5" s="75"/>
      <c r="GQU5" s="75"/>
      <c r="GQV5" s="75"/>
      <c r="GQW5" s="75"/>
      <c r="GQX5" s="75"/>
      <c r="GQY5" s="75"/>
      <c r="GQZ5" s="75"/>
      <c r="GRA5" s="75"/>
      <c r="GRB5" s="75"/>
      <c r="GRC5" s="75"/>
      <c r="GRD5" s="75"/>
      <c r="GRE5" s="75"/>
      <c r="GRF5" s="75"/>
      <c r="GRG5" s="75"/>
      <c r="GRH5" s="75"/>
      <c r="GRI5" s="75"/>
      <c r="GRJ5" s="75"/>
      <c r="GRK5" s="75"/>
      <c r="GRL5" s="75"/>
      <c r="GRM5" s="75"/>
      <c r="GRN5" s="75"/>
      <c r="GRO5" s="75"/>
      <c r="GRP5" s="75"/>
      <c r="GRQ5" s="75"/>
      <c r="GRR5" s="75"/>
      <c r="GRS5" s="75"/>
      <c r="GRT5" s="75"/>
      <c r="GRU5" s="75"/>
      <c r="GRV5" s="75"/>
      <c r="GRW5" s="75"/>
      <c r="GRX5" s="75"/>
      <c r="GRY5" s="75"/>
      <c r="GRZ5" s="75"/>
      <c r="GSA5" s="75"/>
      <c r="GSB5" s="75"/>
      <c r="GSC5" s="75"/>
      <c r="GSD5" s="75"/>
      <c r="GSE5" s="75"/>
      <c r="GSF5" s="75"/>
      <c r="GSG5" s="75"/>
      <c r="GSH5" s="75"/>
      <c r="GSI5" s="75"/>
      <c r="GSJ5" s="75"/>
      <c r="GSK5" s="75"/>
      <c r="GSL5" s="75"/>
      <c r="GSM5" s="75"/>
      <c r="GSN5" s="75"/>
      <c r="GSO5" s="75"/>
      <c r="GSP5" s="75"/>
      <c r="GSQ5" s="75"/>
      <c r="GSR5" s="75"/>
      <c r="GSS5" s="75"/>
      <c r="GST5" s="75"/>
      <c r="GSU5" s="75"/>
      <c r="GSV5" s="75"/>
      <c r="GSW5" s="75"/>
      <c r="GSX5" s="75"/>
      <c r="GSY5" s="75"/>
      <c r="GSZ5" s="75"/>
      <c r="GTA5" s="75"/>
      <c r="GTB5" s="75"/>
      <c r="GTC5" s="75"/>
      <c r="GTD5" s="75"/>
      <c r="GTE5" s="75"/>
      <c r="GTF5" s="75"/>
      <c r="GTG5" s="75"/>
      <c r="GTH5" s="75"/>
      <c r="GTI5" s="75"/>
      <c r="GTJ5" s="75"/>
      <c r="GTK5" s="75"/>
      <c r="GTL5" s="75"/>
      <c r="GTM5" s="75"/>
      <c r="GTN5" s="75"/>
      <c r="GTO5" s="75"/>
      <c r="GTP5" s="75"/>
      <c r="GTQ5" s="75"/>
      <c r="GTR5" s="75"/>
      <c r="GTS5" s="75"/>
      <c r="GTT5" s="75"/>
      <c r="GTU5" s="75"/>
      <c r="GTV5" s="75"/>
      <c r="GTW5" s="75"/>
      <c r="GTX5" s="75"/>
      <c r="GTY5" s="75"/>
      <c r="GTZ5" s="75"/>
      <c r="GUA5" s="75"/>
      <c r="GUB5" s="75"/>
      <c r="GUC5" s="75"/>
      <c r="GUD5" s="75"/>
      <c r="GUE5" s="75"/>
      <c r="GUF5" s="75"/>
      <c r="GUG5" s="75"/>
      <c r="GUH5" s="75"/>
      <c r="GUI5" s="75"/>
      <c r="GUJ5" s="75"/>
      <c r="GUK5" s="75"/>
      <c r="GUL5" s="75"/>
      <c r="GUM5" s="75"/>
      <c r="GUN5" s="75"/>
      <c r="GUO5" s="75"/>
      <c r="GUP5" s="75"/>
      <c r="GUQ5" s="75"/>
      <c r="GUR5" s="75"/>
      <c r="GUS5" s="75"/>
      <c r="GUT5" s="75"/>
      <c r="GUU5" s="75"/>
      <c r="GUV5" s="75"/>
      <c r="GUW5" s="75"/>
      <c r="GUX5" s="75"/>
      <c r="GUY5" s="75"/>
      <c r="GUZ5" s="75"/>
      <c r="GVA5" s="75"/>
      <c r="GVB5" s="75"/>
      <c r="GVC5" s="75"/>
      <c r="GVD5" s="75"/>
      <c r="GVE5" s="75"/>
      <c r="GVF5" s="75"/>
      <c r="GVG5" s="75"/>
      <c r="GVH5" s="75"/>
      <c r="GVI5" s="75"/>
      <c r="GVJ5" s="75"/>
      <c r="GVK5" s="75"/>
      <c r="GVL5" s="75"/>
      <c r="GVM5" s="75"/>
      <c r="GVN5" s="75"/>
      <c r="GVO5" s="75"/>
      <c r="GVP5" s="75"/>
      <c r="GVQ5" s="75"/>
      <c r="GVR5" s="75"/>
      <c r="GVS5" s="75"/>
      <c r="GVT5" s="75"/>
      <c r="GVU5" s="75"/>
      <c r="GVV5" s="75"/>
      <c r="GVW5" s="75"/>
      <c r="GVX5" s="75"/>
      <c r="GVY5" s="75"/>
      <c r="GVZ5" s="75"/>
      <c r="GWA5" s="75"/>
      <c r="GWB5" s="75"/>
      <c r="GWC5" s="75"/>
      <c r="GWD5" s="75"/>
      <c r="GWE5" s="75"/>
      <c r="GWF5" s="75"/>
      <c r="GWG5" s="75"/>
      <c r="GWH5" s="75"/>
      <c r="GWI5" s="75"/>
      <c r="GWJ5" s="75"/>
      <c r="GWK5" s="75"/>
      <c r="GWL5" s="75"/>
      <c r="GWM5" s="75"/>
      <c r="GWN5" s="75"/>
      <c r="GWO5" s="75"/>
      <c r="GWP5" s="75"/>
      <c r="GWQ5" s="75"/>
      <c r="GWR5" s="75"/>
      <c r="GWS5" s="75"/>
      <c r="GWT5" s="75"/>
      <c r="GWU5" s="75"/>
      <c r="GWV5" s="75"/>
      <c r="GWW5" s="75"/>
      <c r="GWX5" s="75"/>
      <c r="GWY5" s="75"/>
      <c r="GWZ5" s="75"/>
      <c r="GXA5" s="75"/>
      <c r="GXB5" s="75"/>
      <c r="GXC5" s="75"/>
      <c r="GXD5" s="75"/>
      <c r="GXE5" s="75"/>
      <c r="GXF5" s="75"/>
      <c r="GXG5" s="75"/>
      <c r="GXH5" s="75"/>
      <c r="GXI5" s="75"/>
      <c r="GXJ5" s="75"/>
      <c r="GXK5" s="75"/>
      <c r="GXL5" s="75"/>
      <c r="GXM5" s="75"/>
      <c r="GXN5" s="75"/>
      <c r="GXO5" s="75"/>
      <c r="GXP5" s="75"/>
      <c r="GXQ5" s="75"/>
      <c r="GXR5" s="75"/>
      <c r="GXS5" s="75"/>
      <c r="GXT5" s="75"/>
      <c r="GXU5" s="75"/>
      <c r="GXV5" s="75"/>
      <c r="GXW5" s="75"/>
      <c r="GXX5" s="75"/>
      <c r="GXY5" s="75"/>
      <c r="GXZ5" s="75"/>
      <c r="GYA5" s="75"/>
      <c r="GYB5" s="75"/>
      <c r="GYC5" s="75"/>
      <c r="GYD5" s="75"/>
      <c r="GYE5" s="75"/>
      <c r="GYF5" s="75"/>
      <c r="GYG5" s="75"/>
      <c r="GYH5" s="75"/>
      <c r="GYI5" s="75"/>
      <c r="GYJ5" s="75"/>
      <c r="GYK5" s="75"/>
      <c r="GYL5" s="75"/>
      <c r="GYM5" s="75"/>
      <c r="GYN5" s="75"/>
      <c r="GYO5" s="75"/>
      <c r="GYP5" s="75"/>
      <c r="GYQ5" s="75"/>
      <c r="GYR5" s="75"/>
      <c r="GYS5" s="75"/>
      <c r="GYT5" s="75"/>
      <c r="GYU5" s="75"/>
      <c r="GYV5" s="75"/>
      <c r="GYW5" s="75"/>
      <c r="GYX5" s="75"/>
      <c r="GYY5" s="75"/>
      <c r="GYZ5" s="75"/>
      <c r="GZA5" s="75"/>
      <c r="GZB5" s="75"/>
      <c r="GZC5" s="75"/>
      <c r="GZD5" s="75"/>
      <c r="GZE5" s="75"/>
      <c r="GZF5" s="75"/>
      <c r="GZG5" s="75"/>
      <c r="GZH5" s="75"/>
      <c r="GZI5" s="75"/>
      <c r="GZJ5" s="75"/>
      <c r="GZK5" s="75"/>
      <c r="GZL5" s="75"/>
      <c r="GZM5" s="75"/>
      <c r="GZN5" s="75"/>
      <c r="GZO5" s="75"/>
      <c r="GZP5" s="75"/>
      <c r="GZQ5" s="75"/>
      <c r="GZR5" s="75"/>
      <c r="GZS5" s="75"/>
      <c r="GZT5" s="75"/>
      <c r="GZU5" s="75"/>
      <c r="GZV5" s="75"/>
      <c r="GZW5" s="75"/>
      <c r="GZX5" s="75"/>
      <c r="GZY5" s="75"/>
      <c r="GZZ5" s="75"/>
      <c r="HAA5" s="75"/>
      <c r="HAB5" s="75"/>
      <c r="HAC5" s="75"/>
      <c r="HAD5" s="75"/>
      <c r="HAE5" s="75"/>
      <c r="HAF5" s="75"/>
      <c r="HAG5" s="75"/>
      <c r="HAH5" s="75"/>
      <c r="HAI5" s="75"/>
      <c r="HAJ5" s="75"/>
      <c r="HAK5" s="75"/>
      <c r="HAL5" s="75"/>
      <c r="HAM5" s="75"/>
      <c r="HAN5" s="75"/>
      <c r="HAO5" s="75"/>
      <c r="HAP5" s="75"/>
      <c r="HAQ5" s="75"/>
      <c r="HAR5" s="75"/>
      <c r="HAS5" s="75"/>
      <c r="HAT5" s="75"/>
      <c r="HAU5" s="75"/>
      <c r="HAV5" s="75"/>
      <c r="HAW5" s="75"/>
      <c r="HAX5" s="75"/>
      <c r="HAY5" s="75"/>
      <c r="HAZ5" s="75"/>
      <c r="HBA5" s="75"/>
      <c r="HBB5" s="75"/>
      <c r="HBC5" s="75"/>
      <c r="HBD5" s="75"/>
      <c r="HBE5" s="75"/>
      <c r="HBF5" s="75"/>
      <c r="HBG5" s="75"/>
      <c r="HBH5" s="75"/>
      <c r="HBI5" s="75"/>
      <c r="HBJ5" s="75"/>
      <c r="HBK5" s="75"/>
      <c r="HBL5" s="75"/>
      <c r="HBM5" s="75"/>
      <c r="HBN5" s="75"/>
      <c r="HBO5" s="75"/>
      <c r="HBP5" s="75"/>
      <c r="HBQ5" s="75"/>
      <c r="HBR5" s="75"/>
      <c r="HBS5" s="75"/>
      <c r="HBT5" s="75"/>
      <c r="HBU5" s="75"/>
      <c r="HBV5" s="75"/>
      <c r="HBW5" s="75"/>
      <c r="HBX5" s="75"/>
      <c r="HBY5" s="75"/>
      <c r="HBZ5" s="75"/>
      <c r="HCA5" s="75"/>
      <c r="HCB5" s="75"/>
      <c r="HCC5" s="75"/>
      <c r="HCD5" s="75"/>
      <c r="HCE5" s="75"/>
      <c r="HCF5" s="75"/>
      <c r="HCG5" s="75"/>
      <c r="HCH5" s="75"/>
      <c r="HCI5" s="75"/>
      <c r="HCJ5" s="75"/>
      <c r="HCK5" s="75"/>
      <c r="HCL5" s="75"/>
      <c r="HCM5" s="75"/>
      <c r="HCN5" s="75"/>
      <c r="HCO5" s="75"/>
      <c r="HCP5" s="75"/>
      <c r="HCQ5" s="75"/>
      <c r="HCR5" s="75"/>
      <c r="HCS5" s="75"/>
      <c r="HCT5" s="75"/>
      <c r="HCU5" s="75"/>
      <c r="HCV5" s="75"/>
      <c r="HCW5" s="75"/>
      <c r="HCX5" s="75"/>
      <c r="HCY5" s="75"/>
      <c r="HCZ5" s="75"/>
      <c r="HDA5" s="75"/>
      <c r="HDB5" s="75"/>
      <c r="HDC5" s="75"/>
      <c r="HDD5" s="75"/>
      <c r="HDE5" s="75"/>
      <c r="HDF5" s="75"/>
      <c r="HDG5" s="75"/>
      <c r="HDH5" s="75"/>
      <c r="HDI5" s="75"/>
      <c r="HDJ5" s="75"/>
      <c r="HDK5" s="75"/>
      <c r="HDL5" s="75"/>
      <c r="HDM5" s="75"/>
      <c r="HDN5" s="75"/>
      <c r="HDO5" s="75"/>
      <c r="HDP5" s="75"/>
      <c r="HDQ5" s="75"/>
      <c r="HDR5" s="75"/>
      <c r="HDS5" s="75"/>
      <c r="HDT5" s="75"/>
      <c r="HDU5" s="75"/>
      <c r="HDV5" s="75"/>
      <c r="HDW5" s="75"/>
      <c r="HDX5" s="75"/>
      <c r="HDY5" s="75"/>
      <c r="HDZ5" s="75"/>
      <c r="HEA5" s="75"/>
      <c r="HEB5" s="75"/>
      <c r="HEC5" s="75"/>
      <c r="HED5" s="75"/>
      <c r="HEE5" s="75"/>
      <c r="HEF5" s="75"/>
      <c r="HEG5" s="75"/>
      <c r="HEH5" s="75"/>
      <c r="HEI5" s="75"/>
      <c r="HEJ5" s="75"/>
      <c r="HEK5" s="75"/>
      <c r="HEL5" s="75"/>
      <c r="HEM5" s="75"/>
      <c r="HEN5" s="75"/>
      <c r="HEO5" s="75"/>
      <c r="HEP5" s="75"/>
      <c r="HEQ5" s="75"/>
      <c r="HER5" s="75"/>
      <c r="HES5" s="75"/>
      <c r="HET5" s="75"/>
      <c r="HEU5" s="75"/>
      <c r="HEV5" s="75"/>
      <c r="HEW5" s="75"/>
      <c r="HEX5" s="75"/>
      <c r="HEY5" s="75"/>
      <c r="HEZ5" s="75"/>
      <c r="HFA5" s="75"/>
      <c r="HFB5" s="75"/>
      <c r="HFC5" s="75"/>
      <c r="HFD5" s="75"/>
      <c r="HFE5" s="75"/>
      <c r="HFF5" s="75"/>
      <c r="HFG5" s="75"/>
      <c r="HFH5" s="75"/>
      <c r="HFI5" s="75"/>
      <c r="HFJ5" s="75"/>
      <c r="HFK5" s="75"/>
      <c r="HFL5" s="75"/>
      <c r="HFM5" s="75"/>
      <c r="HFN5" s="75"/>
      <c r="HFO5" s="75"/>
      <c r="HFP5" s="75"/>
      <c r="HFQ5" s="75"/>
      <c r="HFR5" s="75"/>
      <c r="HFS5" s="75"/>
      <c r="HFT5" s="75"/>
      <c r="HFU5" s="75"/>
      <c r="HFV5" s="75"/>
      <c r="HFW5" s="75"/>
      <c r="HFX5" s="75"/>
      <c r="HFY5" s="75"/>
      <c r="HFZ5" s="75"/>
      <c r="HGA5" s="75"/>
      <c r="HGB5" s="75"/>
      <c r="HGC5" s="75"/>
      <c r="HGD5" s="75"/>
      <c r="HGE5" s="75"/>
      <c r="HGF5" s="75"/>
      <c r="HGG5" s="75"/>
      <c r="HGH5" s="75"/>
      <c r="HGI5" s="75"/>
      <c r="HGJ5" s="75"/>
      <c r="HGK5" s="75"/>
      <c r="HGL5" s="75"/>
      <c r="HGM5" s="75"/>
      <c r="HGN5" s="75"/>
      <c r="HGO5" s="75"/>
      <c r="HGP5" s="75"/>
      <c r="HGQ5" s="75"/>
      <c r="HGR5" s="75"/>
      <c r="HGS5" s="75"/>
      <c r="HGT5" s="75"/>
      <c r="HGU5" s="75"/>
      <c r="HGV5" s="75"/>
      <c r="HGW5" s="75"/>
      <c r="HGX5" s="75"/>
      <c r="HGY5" s="75"/>
      <c r="HGZ5" s="75"/>
      <c r="HHA5" s="75"/>
      <c r="HHB5" s="75"/>
      <c r="HHC5" s="75"/>
      <c r="HHD5" s="75"/>
      <c r="HHE5" s="75"/>
      <c r="HHF5" s="75"/>
      <c r="HHG5" s="75"/>
      <c r="HHH5" s="75"/>
      <c r="HHI5" s="75"/>
      <c r="HHJ5" s="75"/>
      <c r="HHK5" s="75"/>
      <c r="HHL5" s="75"/>
      <c r="HHM5" s="75"/>
      <c r="HHN5" s="75"/>
      <c r="HHO5" s="75"/>
      <c r="HHP5" s="75"/>
      <c r="HHQ5" s="75"/>
      <c r="HHR5" s="75"/>
      <c r="HHS5" s="75"/>
      <c r="HHT5" s="75"/>
      <c r="HHU5" s="75"/>
      <c r="HHV5" s="75"/>
      <c r="HHW5" s="75"/>
      <c r="HHX5" s="75"/>
      <c r="HHY5" s="75"/>
      <c r="HHZ5" s="75"/>
      <c r="HIA5" s="75"/>
      <c r="HIB5" s="75"/>
      <c r="HIC5" s="75"/>
      <c r="HID5" s="75"/>
      <c r="HIE5" s="75"/>
      <c r="HIF5" s="75"/>
      <c r="HIG5" s="75"/>
      <c r="HIH5" s="75"/>
      <c r="HII5" s="75"/>
      <c r="HIJ5" s="75"/>
      <c r="HIK5" s="75"/>
      <c r="HIL5" s="75"/>
      <c r="HIM5" s="75"/>
      <c r="HIN5" s="75"/>
      <c r="HIO5" s="75"/>
      <c r="HIP5" s="75"/>
      <c r="HIQ5" s="75"/>
      <c r="HIR5" s="75"/>
      <c r="HIS5" s="75"/>
      <c r="HIT5" s="75"/>
      <c r="HIU5" s="75"/>
      <c r="HIV5" s="75"/>
      <c r="HIW5" s="75"/>
      <c r="HIX5" s="75"/>
      <c r="HIY5" s="75"/>
      <c r="HIZ5" s="75"/>
      <c r="HJA5" s="75"/>
      <c r="HJB5" s="75"/>
      <c r="HJC5" s="75"/>
      <c r="HJD5" s="75"/>
      <c r="HJE5" s="75"/>
      <c r="HJF5" s="75"/>
      <c r="HJG5" s="75"/>
      <c r="HJH5" s="75"/>
      <c r="HJI5" s="75"/>
      <c r="HJJ5" s="75"/>
      <c r="HJK5" s="75"/>
      <c r="HJL5" s="75"/>
      <c r="HJM5" s="75"/>
      <c r="HJN5" s="75"/>
      <c r="HJO5" s="75"/>
      <c r="HJP5" s="75"/>
      <c r="HJQ5" s="75"/>
      <c r="HJR5" s="75"/>
      <c r="HJS5" s="75"/>
      <c r="HJT5" s="75"/>
      <c r="HJU5" s="75"/>
      <c r="HJV5" s="75"/>
      <c r="HJW5" s="75"/>
      <c r="HJX5" s="75"/>
      <c r="HJY5" s="75"/>
      <c r="HJZ5" s="75"/>
      <c r="HKA5" s="75"/>
      <c r="HKB5" s="75"/>
      <c r="HKC5" s="75"/>
      <c r="HKD5" s="75"/>
      <c r="HKE5" s="75"/>
      <c r="HKF5" s="75"/>
      <c r="HKG5" s="75"/>
      <c r="HKH5" s="75"/>
      <c r="HKI5" s="75"/>
      <c r="HKJ5" s="75"/>
      <c r="HKK5" s="75"/>
      <c r="HKL5" s="75"/>
      <c r="HKM5" s="75"/>
      <c r="HKN5" s="75"/>
      <c r="HKO5" s="75"/>
      <c r="HKP5" s="75"/>
      <c r="HKQ5" s="75"/>
      <c r="HKR5" s="75"/>
      <c r="HKS5" s="75"/>
      <c r="HKT5" s="75"/>
      <c r="HKU5" s="75"/>
      <c r="HKV5" s="75"/>
      <c r="HKW5" s="75"/>
      <c r="HKX5" s="75"/>
      <c r="HKY5" s="75"/>
      <c r="HKZ5" s="75"/>
      <c r="HLA5" s="75"/>
      <c r="HLB5" s="75"/>
      <c r="HLC5" s="75"/>
      <c r="HLD5" s="75"/>
      <c r="HLE5" s="75"/>
      <c r="HLF5" s="75"/>
      <c r="HLG5" s="75"/>
      <c r="HLH5" s="75"/>
      <c r="HLI5" s="75"/>
      <c r="HLJ5" s="75"/>
      <c r="HLK5" s="75"/>
      <c r="HLL5" s="75"/>
      <c r="HLM5" s="75"/>
      <c r="HLN5" s="75"/>
      <c r="HLO5" s="75"/>
      <c r="HLP5" s="75"/>
      <c r="HLQ5" s="75"/>
      <c r="HLR5" s="75"/>
      <c r="HLS5" s="75"/>
      <c r="HLT5" s="75"/>
      <c r="HLU5" s="75"/>
      <c r="HLV5" s="75"/>
      <c r="HLW5" s="75"/>
      <c r="HLX5" s="75"/>
      <c r="HLY5" s="75"/>
      <c r="HLZ5" s="75"/>
      <c r="HMA5" s="75"/>
      <c r="HMB5" s="75"/>
      <c r="HMC5" s="75"/>
      <c r="HMD5" s="75"/>
      <c r="HME5" s="75"/>
      <c r="HMF5" s="75"/>
      <c r="HMG5" s="75"/>
      <c r="HMH5" s="75"/>
      <c r="HMI5" s="75"/>
      <c r="HMJ5" s="75"/>
      <c r="HMK5" s="75"/>
      <c r="HML5" s="75"/>
      <c r="HMM5" s="75"/>
      <c r="HMN5" s="75"/>
      <c r="HMO5" s="75"/>
      <c r="HMP5" s="75"/>
      <c r="HMQ5" s="75"/>
      <c r="HMR5" s="75"/>
      <c r="HMS5" s="75"/>
      <c r="HMT5" s="75"/>
      <c r="HMU5" s="75"/>
      <c r="HMV5" s="75"/>
      <c r="HMW5" s="75"/>
      <c r="HMX5" s="75"/>
      <c r="HMY5" s="75"/>
      <c r="HMZ5" s="75"/>
      <c r="HNA5" s="75"/>
      <c r="HNB5" s="75"/>
      <c r="HNC5" s="75"/>
      <c r="HND5" s="75"/>
      <c r="HNE5" s="75"/>
      <c r="HNF5" s="75"/>
      <c r="HNG5" s="75"/>
      <c r="HNH5" s="75"/>
      <c r="HNI5" s="75"/>
      <c r="HNJ5" s="75"/>
      <c r="HNK5" s="75"/>
      <c r="HNL5" s="75"/>
      <c r="HNM5" s="75"/>
      <c r="HNN5" s="75"/>
      <c r="HNO5" s="75"/>
      <c r="HNP5" s="75"/>
      <c r="HNQ5" s="75"/>
      <c r="HNR5" s="75"/>
      <c r="HNS5" s="75"/>
      <c r="HNT5" s="75"/>
      <c r="HNU5" s="75"/>
      <c r="HNV5" s="75"/>
      <c r="HNW5" s="75"/>
      <c r="HNX5" s="75"/>
      <c r="HNY5" s="75"/>
      <c r="HNZ5" s="75"/>
      <c r="HOA5" s="75"/>
      <c r="HOB5" s="75"/>
      <c r="HOC5" s="75"/>
      <c r="HOD5" s="75"/>
      <c r="HOE5" s="75"/>
      <c r="HOF5" s="75"/>
      <c r="HOG5" s="75"/>
      <c r="HOH5" s="75"/>
      <c r="HOI5" s="75"/>
      <c r="HOJ5" s="75"/>
      <c r="HOK5" s="75"/>
      <c r="HOL5" s="75"/>
      <c r="HOM5" s="75"/>
      <c r="HON5" s="75"/>
      <c r="HOO5" s="75"/>
      <c r="HOP5" s="75"/>
      <c r="HOQ5" s="75"/>
      <c r="HOR5" s="75"/>
      <c r="HOS5" s="75"/>
      <c r="HOT5" s="75"/>
      <c r="HOU5" s="75"/>
      <c r="HOV5" s="75"/>
      <c r="HOW5" s="75"/>
      <c r="HOX5" s="75"/>
      <c r="HOY5" s="75"/>
      <c r="HOZ5" s="75"/>
      <c r="HPA5" s="75"/>
      <c r="HPB5" s="75"/>
      <c r="HPC5" s="75"/>
      <c r="HPD5" s="75"/>
      <c r="HPE5" s="75"/>
      <c r="HPF5" s="75"/>
      <c r="HPG5" s="75"/>
      <c r="HPH5" s="75"/>
      <c r="HPI5" s="75"/>
      <c r="HPJ5" s="75"/>
      <c r="HPK5" s="75"/>
      <c r="HPL5" s="75"/>
      <c r="HPM5" s="75"/>
      <c r="HPN5" s="75"/>
      <c r="HPO5" s="75"/>
      <c r="HPP5" s="75"/>
      <c r="HPQ5" s="75"/>
      <c r="HPR5" s="75"/>
      <c r="HPS5" s="75"/>
      <c r="HPT5" s="75"/>
      <c r="HPU5" s="75"/>
      <c r="HPV5" s="75"/>
      <c r="HPW5" s="75"/>
      <c r="HPX5" s="75"/>
      <c r="HPY5" s="75"/>
      <c r="HPZ5" s="75"/>
      <c r="HQA5" s="75"/>
      <c r="HQB5" s="75"/>
      <c r="HQC5" s="75"/>
      <c r="HQD5" s="75"/>
      <c r="HQE5" s="75"/>
      <c r="HQF5" s="75"/>
      <c r="HQG5" s="75"/>
      <c r="HQH5" s="75"/>
      <c r="HQI5" s="75"/>
      <c r="HQJ5" s="75"/>
      <c r="HQK5" s="75"/>
      <c r="HQL5" s="75"/>
      <c r="HQM5" s="75"/>
      <c r="HQN5" s="75"/>
      <c r="HQO5" s="75"/>
      <c r="HQP5" s="75"/>
      <c r="HQQ5" s="75"/>
      <c r="HQR5" s="75"/>
      <c r="HQS5" s="75"/>
      <c r="HQT5" s="75"/>
      <c r="HQU5" s="75"/>
      <c r="HQV5" s="75"/>
      <c r="HQW5" s="75"/>
      <c r="HQX5" s="75"/>
      <c r="HQY5" s="75"/>
      <c r="HQZ5" s="75"/>
      <c r="HRA5" s="75"/>
      <c r="HRB5" s="75"/>
      <c r="HRC5" s="75"/>
      <c r="HRD5" s="75"/>
      <c r="HRE5" s="75"/>
      <c r="HRF5" s="75"/>
      <c r="HRG5" s="75"/>
      <c r="HRH5" s="75"/>
      <c r="HRI5" s="75"/>
      <c r="HRJ5" s="75"/>
      <c r="HRK5" s="75"/>
      <c r="HRL5" s="75"/>
      <c r="HRM5" s="75"/>
      <c r="HRN5" s="75"/>
      <c r="HRO5" s="75"/>
      <c r="HRP5" s="75"/>
      <c r="HRQ5" s="75"/>
      <c r="HRR5" s="75"/>
      <c r="HRS5" s="75"/>
      <c r="HRT5" s="75"/>
      <c r="HRU5" s="75"/>
      <c r="HRV5" s="75"/>
      <c r="HRW5" s="75"/>
      <c r="HRX5" s="75"/>
      <c r="HRY5" s="75"/>
      <c r="HRZ5" s="75"/>
      <c r="HSA5" s="75"/>
      <c r="HSB5" s="75"/>
      <c r="HSC5" s="75"/>
      <c r="HSD5" s="75"/>
      <c r="HSE5" s="75"/>
      <c r="HSF5" s="75"/>
      <c r="HSG5" s="75"/>
      <c r="HSH5" s="75"/>
      <c r="HSI5" s="75"/>
      <c r="HSJ5" s="75"/>
      <c r="HSK5" s="75"/>
      <c r="HSL5" s="75"/>
      <c r="HSM5" s="75"/>
      <c r="HSN5" s="75"/>
      <c r="HSO5" s="75"/>
      <c r="HSP5" s="75"/>
      <c r="HSQ5" s="75"/>
      <c r="HSR5" s="75"/>
      <c r="HSS5" s="75"/>
      <c r="HST5" s="75"/>
      <c r="HSU5" s="75"/>
      <c r="HSV5" s="75"/>
      <c r="HSW5" s="75"/>
      <c r="HSX5" s="75"/>
      <c r="HSY5" s="75"/>
      <c r="HSZ5" s="75"/>
      <c r="HTA5" s="75"/>
      <c r="HTB5" s="75"/>
      <c r="HTC5" s="75"/>
      <c r="HTD5" s="75"/>
      <c r="HTE5" s="75"/>
      <c r="HTF5" s="75"/>
      <c r="HTG5" s="75"/>
      <c r="HTH5" s="75"/>
      <c r="HTI5" s="75"/>
      <c r="HTJ5" s="75"/>
      <c r="HTK5" s="75"/>
      <c r="HTL5" s="75"/>
      <c r="HTM5" s="75"/>
      <c r="HTN5" s="75"/>
      <c r="HTO5" s="75"/>
      <c r="HTP5" s="75"/>
      <c r="HTQ5" s="75"/>
      <c r="HTR5" s="75"/>
      <c r="HTS5" s="75"/>
      <c r="HTT5" s="75"/>
      <c r="HTU5" s="75"/>
      <c r="HTV5" s="75"/>
      <c r="HTW5" s="75"/>
      <c r="HTX5" s="75"/>
      <c r="HTY5" s="75"/>
      <c r="HTZ5" s="75"/>
      <c r="HUA5" s="75"/>
      <c r="HUB5" s="75"/>
      <c r="HUC5" s="75"/>
      <c r="HUD5" s="75"/>
      <c r="HUE5" s="75"/>
      <c r="HUF5" s="75"/>
      <c r="HUG5" s="75"/>
      <c r="HUH5" s="75"/>
      <c r="HUI5" s="75"/>
      <c r="HUJ5" s="75"/>
      <c r="HUK5" s="75"/>
      <c r="HUL5" s="75"/>
      <c r="HUM5" s="75"/>
      <c r="HUN5" s="75"/>
      <c r="HUO5" s="75"/>
      <c r="HUP5" s="75"/>
      <c r="HUQ5" s="75"/>
      <c r="HUR5" s="75"/>
      <c r="HUS5" s="75"/>
      <c r="HUT5" s="75"/>
      <c r="HUU5" s="75"/>
      <c r="HUV5" s="75"/>
      <c r="HUW5" s="75"/>
      <c r="HUX5" s="75"/>
      <c r="HUY5" s="75"/>
      <c r="HUZ5" s="75"/>
      <c r="HVA5" s="75"/>
      <c r="HVB5" s="75"/>
      <c r="HVC5" s="75"/>
      <c r="HVD5" s="75"/>
      <c r="HVE5" s="75"/>
      <c r="HVF5" s="75"/>
      <c r="HVG5" s="75"/>
      <c r="HVH5" s="75"/>
      <c r="HVI5" s="75"/>
      <c r="HVJ5" s="75"/>
      <c r="HVK5" s="75"/>
      <c r="HVL5" s="75"/>
      <c r="HVM5" s="75"/>
      <c r="HVN5" s="75"/>
      <c r="HVO5" s="75"/>
      <c r="HVP5" s="75"/>
      <c r="HVQ5" s="75"/>
      <c r="HVR5" s="75"/>
      <c r="HVS5" s="75"/>
      <c r="HVT5" s="75"/>
      <c r="HVU5" s="75"/>
      <c r="HVV5" s="75"/>
      <c r="HVW5" s="75"/>
      <c r="HVX5" s="75"/>
      <c r="HVY5" s="75"/>
      <c r="HVZ5" s="75"/>
      <c r="HWA5" s="75"/>
      <c r="HWB5" s="75"/>
      <c r="HWC5" s="75"/>
      <c r="HWD5" s="75"/>
      <c r="HWE5" s="75"/>
      <c r="HWF5" s="75"/>
      <c r="HWG5" s="75"/>
      <c r="HWH5" s="75"/>
      <c r="HWI5" s="75"/>
      <c r="HWJ5" s="75"/>
      <c r="HWK5" s="75"/>
      <c r="HWL5" s="75"/>
      <c r="HWM5" s="75"/>
      <c r="HWN5" s="75"/>
      <c r="HWO5" s="75"/>
      <c r="HWP5" s="75"/>
      <c r="HWQ5" s="75"/>
      <c r="HWR5" s="75"/>
      <c r="HWS5" s="75"/>
      <c r="HWT5" s="75"/>
      <c r="HWU5" s="75"/>
      <c r="HWV5" s="75"/>
      <c r="HWW5" s="75"/>
      <c r="HWX5" s="75"/>
      <c r="HWY5" s="75"/>
      <c r="HWZ5" s="75"/>
      <c r="HXA5" s="75"/>
      <c r="HXB5" s="75"/>
      <c r="HXC5" s="75"/>
      <c r="HXD5" s="75"/>
      <c r="HXE5" s="75"/>
      <c r="HXF5" s="75"/>
      <c r="HXG5" s="75"/>
      <c r="HXH5" s="75"/>
      <c r="HXI5" s="75"/>
      <c r="HXJ5" s="75"/>
      <c r="HXK5" s="75"/>
      <c r="HXL5" s="75"/>
      <c r="HXM5" s="75"/>
      <c r="HXN5" s="75"/>
      <c r="HXO5" s="75"/>
      <c r="HXP5" s="75"/>
      <c r="HXQ5" s="75"/>
      <c r="HXR5" s="75"/>
      <c r="HXS5" s="75"/>
      <c r="HXT5" s="75"/>
      <c r="HXU5" s="75"/>
      <c r="HXV5" s="75"/>
      <c r="HXW5" s="75"/>
      <c r="HXX5" s="75"/>
      <c r="HXY5" s="75"/>
      <c r="HXZ5" s="75"/>
      <c r="HYA5" s="75"/>
      <c r="HYB5" s="75"/>
      <c r="HYC5" s="75"/>
      <c r="HYD5" s="75"/>
      <c r="HYE5" s="75"/>
      <c r="HYF5" s="75"/>
      <c r="HYG5" s="75"/>
      <c r="HYH5" s="75"/>
      <c r="HYI5" s="75"/>
      <c r="HYJ5" s="75"/>
      <c r="HYK5" s="75"/>
      <c r="HYL5" s="75"/>
      <c r="HYM5" s="75"/>
      <c r="HYN5" s="75"/>
      <c r="HYO5" s="75"/>
      <c r="HYP5" s="75"/>
      <c r="HYQ5" s="75"/>
      <c r="HYR5" s="75"/>
      <c r="HYS5" s="75"/>
      <c r="HYT5" s="75"/>
      <c r="HYU5" s="75"/>
      <c r="HYV5" s="75"/>
      <c r="HYW5" s="75"/>
      <c r="HYX5" s="75"/>
      <c r="HYY5" s="75"/>
      <c r="HYZ5" s="75"/>
      <c r="HZA5" s="75"/>
      <c r="HZB5" s="75"/>
      <c r="HZC5" s="75"/>
      <c r="HZD5" s="75"/>
      <c r="HZE5" s="75"/>
      <c r="HZF5" s="75"/>
      <c r="HZG5" s="75"/>
      <c r="HZH5" s="75"/>
      <c r="HZI5" s="75"/>
      <c r="HZJ5" s="75"/>
      <c r="HZK5" s="75"/>
      <c r="HZL5" s="75"/>
      <c r="HZM5" s="75"/>
      <c r="HZN5" s="75"/>
      <c r="HZO5" s="75"/>
      <c r="HZP5" s="75"/>
      <c r="HZQ5" s="75"/>
      <c r="HZR5" s="75"/>
      <c r="HZS5" s="75"/>
      <c r="HZT5" s="75"/>
      <c r="HZU5" s="75"/>
      <c r="HZV5" s="75"/>
      <c r="HZW5" s="75"/>
      <c r="HZX5" s="75"/>
      <c r="HZY5" s="75"/>
      <c r="HZZ5" s="75"/>
      <c r="IAA5" s="75"/>
      <c r="IAB5" s="75"/>
      <c r="IAC5" s="75"/>
      <c r="IAD5" s="75"/>
      <c r="IAE5" s="75"/>
      <c r="IAF5" s="75"/>
      <c r="IAG5" s="75"/>
      <c r="IAH5" s="75"/>
      <c r="IAI5" s="75"/>
      <c r="IAJ5" s="75"/>
      <c r="IAK5" s="75"/>
      <c r="IAL5" s="75"/>
      <c r="IAM5" s="75"/>
      <c r="IAN5" s="75"/>
      <c r="IAO5" s="75"/>
      <c r="IAP5" s="75"/>
      <c r="IAQ5" s="75"/>
      <c r="IAR5" s="75"/>
      <c r="IAS5" s="75"/>
      <c r="IAT5" s="75"/>
      <c r="IAU5" s="75"/>
      <c r="IAV5" s="75"/>
      <c r="IAW5" s="75"/>
      <c r="IAX5" s="75"/>
      <c r="IAY5" s="75"/>
      <c r="IAZ5" s="75"/>
      <c r="IBA5" s="75"/>
      <c r="IBB5" s="75"/>
      <c r="IBC5" s="75"/>
      <c r="IBD5" s="75"/>
      <c r="IBE5" s="75"/>
      <c r="IBF5" s="75"/>
      <c r="IBG5" s="75"/>
      <c r="IBH5" s="75"/>
      <c r="IBI5" s="75"/>
      <c r="IBJ5" s="75"/>
      <c r="IBK5" s="75"/>
      <c r="IBL5" s="75"/>
      <c r="IBM5" s="75"/>
      <c r="IBN5" s="75"/>
      <c r="IBO5" s="75"/>
      <c r="IBP5" s="75"/>
      <c r="IBQ5" s="75"/>
      <c r="IBR5" s="75"/>
      <c r="IBS5" s="75"/>
      <c r="IBT5" s="75"/>
      <c r="IBU5" s="75"/>
      <c r="IBV5" s="75"/>
      <c r="IBW5" s="75"/>
      <c r="IBX5" s="75"/>
      <c r="IBY5" s="75"/>
      <c r="IBZ5" s="75"/>
      <c r="ICA5" s="75"/>
      <c r="ICB5" s="75"/>
      <c r="ICC5" s="75"/>
      <c r="ICD5" s="75"/>
      <c r="ICE5" s="75"/>
      <c r="ICF5" s="75"/>
      <c r="ICG5" s="75"/>
      <c r="ICH5" s="75"/>
      <c r="ICI5" s="75"/>
      <c r="ICJ5" s="75"/>
      <c r="ICK5" s="75"/>
      <c r="ICL5" s="75"/>
      <c r="ICM5" s="75"/>
      <c r="ICN5" s="75"/>
      <c r="ICO5" s="75"/>
      <c r="ICP5" s="75"/>
      <c r="ICQ5" s="75"/>
      <c r="ICR5" s="75"/>
      <c r="ICS5" s="75"/>
      <c r="ICT5" s="75"/>
      <c r="ICU5" s="75"/>
      <c r="ICV5" s="75"/>
      <c r="ICW5" s="75"/>
      <c r="ICX5" s="75"/>
      <c r="ICY5" s="75"/>
      <c r="ICZ5" s="75"/>
      <c r="IDA5" s="75"/>
      <c r="IDB5" s="75"/>
      <c r="IDC5" s="75"/>
      <c r="IDD5" s="75"/>
      <c r="IDE5" s="75"/>
      <c r="IDF5" s="75"/>
      <c r="IDG5" s="75"/>
      <c r="IDH5" s="75"/>
      <c r="IDI5" s="75"/>
      <c r="IDJ5" s="75"/>
      <c r="IDK5" s="75"/>
      <c r="IDL5" s="75"/>
      <c r="IDM5" s="75"/>
      <c r="IDN5" s="75"/>
      <c r="IDO5" s="75"/>
      <c r="IDP5" s="75"/>
      <c r="IDQ5" s="75"/>
      <c r="IDR5" s="75"/>
      <c r="IDS5" s="75"/>
      <c r="IDT5" s="75"/>
      <c r="IDU5" s="75"/>
      <c r="IDV5" s="75"/>
      <c r="IDW5" s="75"/>
      <c r="IDX5" s="75"/>
      <c r="IDY5" s="75"/>
      <c r="IDZ5" s="75"/>
      <c r="IEA5" s="75"/>
      <c r="IEB5" s="75"/>
      <c r="IEC5" s="75"/>
      <c r="IED5" s="75"/>
      <c r="IEE5" s="75"/>
      <c r="IEF5" s="75"/>
      <c r="IEG5" s="75"/>
      <c r="IEH5" s="75"/>
      <c r="IEI5" s="75"/>
      <c r="IEJ5" s="75"/>
      <c r="IEK5" s="75"/>
      <c r="IEL5" s="75"/>
      <c r="IEM5" s="75"/>
      <c r="IEN5" s="75"/>
      <c r="IEO5" s="75"/>
      <c r="IEP5" s="75"/>
      <c r="IEQ5" s="75"/>
      <c r="IER5" s="75"/>
      <c r="IES5" s="75"/>
      <c r="IET5" s="75"/>
      <c r="IEU5" s="75"/>
      <c r="IEV5" s="75"/>
      <c r="IEW5" s="75"/>
      <c r="IEX5" s="75"/>
      <c r="IEY5" s="75"/>
      <c r="IEZ5" s="75"/>
      <c r="IFA5" s="75"/>
      <c r="IFB5" s="75"/>
      <c r="IFC5" s="75"/>
      <c r="IFD5" s="75"/>
      <c r="IFE5" s="75"/>
      <c r="IFF5" s="75"/>
      <c r="IFG5" s="75"/>
      <c r="IFH5" s="75"/>
      <c r="IFI5" s="75"/>
      <c r="IFJ5" s="75"/>
      <c r="IFK5" s="75"/>
      <c r="IFL5" s="75"/>
      <c r="IFM5" s="75"/>
      <c r="IFN5" s="75"/>
      <c r="IFO5" s="75"/>
      <c r="IFP5" s="75"/>
      <c r="IFQ5" s="75"/>
      <c r="IFR5" s="75"/>
      <c r="IFS5" s="75"/>
      <c r="IFT5" s="75"/>
      <c r="IFU5" s="75"/>
      <c r="IFV5" s="75"/>
      <c r="IFW5" s="75"/>
      <c r="IFX5" s="75"/>
      <c r="IFY5" s="75"/>
      <c r="IFZ5" s="75"/>
      <c r="IGA5" s="75"/>
      <c r="IGB5" s="75"/>
      <c r="IGC5" s="75"/>
      <c r="IGD5" s="75"/>
      <c r="IGE5" s="75"/>
      <c r="IGF5" s="75"/>
      <c r="IGG5" s="75"/>
      <c r="IGH5" s="75"/>
      <c r="IGI5" s="75"/>
      <c r="IGJ5" s="75"/>
      <c r="IGK5" s="75"/>
      <c r="IGL5" s="75"/>
      <c r="IGM5" s="75"/>
      <c r="IGN5" s="75"/>
      <c r="IGO5" s="75"/>
      <c r="IGP5" s="75"/>
      <c r="IGQ5" s="75"/>
      <c r="IGR5" s="75"/>
      <c r="IGS5" s="75"/>
      <c r="IGT5" s="75"/>
      <c r="IGU5" s="75"/>
      <c r="IGV5" s="75"/>
      <c r="IGW5" s="75"/>
      <c r="IGX5" s="75"/>
      <c r="IGY5" s="75"/>
      <c r="IGZ5" s="75"/>
      <c r="IHA5" s="75"/>
      <c r="IHB5" s="75"/>
      <c r="IHC5" s="75"/>
      <c r="IHD5" s="75"/>
      <c r="IHE5" s="75"/>
      <c r="IHF5" s="75"/>
      <c r="IHG5" s="75"/>
      <c r="IHH5" s="75"/>
      <c r="IHI5" s="75"/>
      <c r="IHJ5" s="75"/>
      <c r="IHK5" s="75"/>
      <c r="IHL5" s="75"/>
      <c r="IHM5" s="75"/>
      <c r="IHN5" s="75"/>
      <c r="IHO5" s="75"/>
      <c r="IHP5" s="75"/>
      <c r="IHQ5" s="75"/>
      <c r="IHR5" s="75"/>
      <c r="IHS5" s="75"/>
      <c r="IHT5" s="75"/>
      <c r="IHU5" s="75"/>
      <c r="IHV5" s="75"/>
      <c r="IHW5" s="75"/>
      <c r="IHX5" s="75"/>
      <c r="IHY5" s="75"/>
      <c r="IHZ5" s="75"/>
      <c r="IIA5" s="75"/>
      <c r="IIB5" s="75"/>
      <c r="IIC5" s="75"/>
      <c r="IID5" s="75"/>
      <c r="IIE5" s="75"/>
      <c r="IIF5" s="75"/>
      <c r="IIG5" s="75"/>
      <c r="IIH5" s="75"/>
      <c r="III5" s="75"/>
      <c r="IIJ5" s="75"/>
      <c r="IIK5" s="75"/>
      <c r="IIL5" s="75"/>
      <c r="IIM5" s="75"/>
      <c r="IIN5" s="75"/>
      <c r="IIO5" s="75"/>
      <c r="IIP5" s="75"/>
      <c r="IIQ5" s="75"/>
      <c r="IIR5" s="75"/>
      <c r="IIS5" s="75"/>
      <c r="IIT5" s="75"/>
      <c r="IIU5" s="75"/>
      <c r="IIV5" s="75"/>
      <c r="IIW5" s="75"/>
      <c r="IIX5" s="75"/>
      <c r="IIY5" s="75"/>
      <c r="IIZ5" s="75"/>
      <c r="IJA5" s="75"/>
      <c r="IJB5" s="75"/>
      <c r="IJC5" s="75"/>
      <c r="IJD5" s="75"/>
      <c r="IJE5" s="75"/>
      <c r="IJF5" s="75"/>
      <c r="IJG5" s="75"/>
      <c r="IJH5" s="75"/>
      <c r="IJI5" s="75"/>
      <c r="IJJ5" s="75"/>
      <c r="IJK5" s="75"/>
      <c r="IJL5" s="75"/>
      <c r="IJM5" s="75"/>
      <c r="IJN5" s="75"/>
      <c r="IJO5" s="75"/>
      <c r="IJP5" s="75"/>
      <c r="IJQ5" s="75"/>
      <c r="IJR5" s="75"/>
      <c r="IJS5" s="75"/>
      <c r="IJT5" s="75"/>
      <c r="IJU5" s="75"/>
      <c r="IJV5" s="75"/>
      <c r="IJW5" s="75"/>
      <c r="IJX5" s="75"/>
      <c r="IJY5" s="75"/>
      <c r="IJZ5" s="75"/>
      <c r="IKA5" s="75"/>
      <c r="IKB5" s="75"/>
      <c r="IKC5" s="75"/>
      <c r="IKD5" s="75"/>
      <c r="IKE5" s="75"/>
      <c r="IKF5" s="75"/>
      <c r="IKG5" s="75"/>
      <c r="IKH5" s="75"/>
      <c r="IKI5" s="75"/>
      <c r="IKJ5" s="75"/>
      <c r="IKK5" s="75"/>
      <c r="IKL5" s="75"/>
      <c r="IKM5" s="75"/>
      <c r="IKN5" s="75"/>
      <c r="IKO5" s="75"/>
      <c r="IKP5" s="75"/>
      <c r="IKQ5" s="75"/>
      <c r="IKR5" s="75"/>
      <c r="IKS5" s="75"/>
      <c r="IKT5" s="75"/>
      <c r="IKU5" s="75"/>
      <c r="IKV5" s="75"/>
      <c r="IKW5" s="75"/>
      <c r="IKX5" s="75"/>
      <c r="IKY5" s="75"/>
      <c r="IKZ5" s="75"/>
      <c r="ILA5" s="75"/>
      <c r="ILB5" s="75"/>
      <c r="ILC5" s="75"/>
      <c r="ILD5" s="75"/>
      <c r="ILE5" s="75"/>
      <c r="ILF5" s="75"/>
      <c r="ILG5" s="75"/>
      <c r="ILH5" s="75"/>
      <c r="ILI5" s="75"/>
      <c r="ILJ5" s="75"/>
      <c r="ILK5" s="75"/>
      <c r="ILL5" s="75"/>
      <c r="ILM5" s="75"/>
      <c r="ILN5" s="75"/>
      <c r="ILO5" s="75"/>
      <c r="ILP5" s="75"/>
      <c r="ILQ5" s="75"/>
      <c r="ILR5" s="75"/>
      <c r="ILS5" s="75"/>
      <c r="ILT5" s="75"/>
      <c r="ILU5" s="75"/>
      <c r="ILV5" s="75"/>
      <c r="ILW5" s="75"/>
      <c r="ILX5" s="75"/>
      <c r="ILY5" s="75"/>
      <c r="ILZ5" s="75"/>
      <c r="IMA5" s="75"/>
      <c r="IMB5" s="75"/>
      <c r="IMC5" s="75"/>
      <c r="IMD5" s="75"/>
      <c r="IME5" s="75"/>
      <c r="IMF5" s="75"/>
      <c r="IMG5" s="75"/>
      <c r="IMH5" s="75"/>
      <c r="IMI5" s="75"/>
      <c r="IMJ5" s="75"/>
      <c r="IMK5" s="75"/>
      <c r="IML5" s="75"/>
      <c r="IMM5" s="75"/>
      <c r="IMN5" s="75"/>
      <c r="IMO5" s="75"/>
      <c r="IMP5" s="75"/>
      <c r="IMQ5" s="75"/>
      <c r="IMR5" s="75"/>
      <c r="IMS5" s="75"/>
      <c r="IMT5" s="75"/>
      <c r="IMU5" s="75"/>
      <c r="IMV5" s="75"/>
      <c r="IMW5" s="75"/>
      <c r="IMX5" s="75"/>
      <c r="IMY5" s="75"/>
      <c r="IMZ5" s="75"/>
      <c r="INA5" s="75"/>
      <c r="INB5" s="75"/>
      <c r="INC5" s="75"/>
      <c r="IND5" s="75"/>
      <c r="INE5" s="75"/>
      <c r="INF5" s="75"/>
      <c r="ING5" s="75"/>
      <c r="INH5" s="75"/>
      <c r="INI5" s="75"/>
      <c r="INJ5" s="75"/>
      <c r="INK5" s="75"/>
      <c r="INL5" s="75"/>
      <c r="INM5" s="75"/>
      <c r="INN5" s="75"/>
      <c r="INO5" s="75"/>
      <c r="INP5" s="75"/>
      <c r="INQ5" s="75"/>
      <c r="INR5" s="75"/>
      <c r="INS5" s="75"/>
      <c r="INT5" s="75"/>
      <c r="INU5" s="75"/>
      <c r="INV5" s="75"/>
      <c r="INW5" s="75"/>
      <c r="INX5" s="75"/>
      <c r="INY5" s="75"/>
      <c r="INZ5" s="75"/>
      <c r="IOA5" s="75"/>
      <c r="IOB5" s="75"/>
      <c r="IOC5" s="75"/>
      <c r="IOD5" s="75"/>
      <c r="IOE5" s="75"/>
      <c r="IOF5" s="75"/>
      <c r="IOG5" s="75"/>
      <c r="IOH5" s="75"/>
      <c r="IOI5" s="75"/>
      <c r="IOJ5" s="75"/>
      <c r="IOK5" s="75"/>
      <c r="IOL5" s="75"/>
      <c r="IOM5" s="75"/>
      <c r="ION5" s="75"/>
      <c r="IOO5" s="75"/>
      <c r="IOP5" s="75"/>
      <c r="IOQ5" s="75"/>
      <c r="IOR5" s="75"/>
      <c r="IOS5" s="75"/>
      <c r="IOT5" s="75"/>
      <c r="IOU5" s="75"/>
      <c r="IOV5" s="75"/>
      <c r="IOW5" s="75"/>
      <c r="IOX5" s="75"/>
      <c r="IOY5" s="75"/>
      <c r="IOZ5" s="75"/>
      <c r="IPA5" s="75"/>
      <c r="IPB5" s="75"/>
      <c r="IPC5" s="75"/>
      <c r="IPD5" s="75"/>
      <c r="IPE5" s="75"/>
      <c r="IPF5" s="75"/>
      <c r="IPG5" s="75"/>
      <c r="IPH5" s="75"/>
      <c r="IPI5" s="75"/>
      <c r="IPJ5" s="75"/>
      <c r="IPK5" s="75"/>
      <c r="IPL5" s="75"/>
      <c r="IPM5" s="75"/>
      <c r="IPN5" s="75"/>
      <c r="IPO5" s="75"/>
      <c r="IPP5" s="75"/>
      <c r="IPQ5" s="75"/>
      <c r="IPR5" s="75"/>
      <c r="IPS5" s="75"/>
      <c r="IPT5" s="75"/>
      <c r="IPU5" s="75"/>
      <c r="IPV5" s="75"/>
      <c r="IPW5" s="75"/>
      <c r="IPX5" s="75"/>
      <c r="IPY5" s="75"/>
      <c r="IPZ5" s="75"/>
      <c r="IQA5" s="75"/>
      <c r="IQB5" s="75"/>
      <c r="IQC5" s="75"/>
      <c r="IQD5" s="75"/>
      <c r="IQE5" s="75"/>
      <c r="IQF5" s="75"/>
      <c r="IQG5" s="75"/>
      <c r="IQH5" s="75"/>
      <c r="IQI5" s="75"/>
      <c r="IQJ5" s="75"/>
      <c r="IQK5" s="75"/>
      <c r="IQL5" s="75"/>
      <c r="IQM5" s="75"/>
      <c r="IQN5" s="75"/>
      <c r="IQO5" s="75"/>
      <c r="IQP5" s="75"/>
      <c r="IQQ5" s="75"/>
      <c r="IQR5" s="75"/>
      <c r="IQS5" s="75"/>
      <c r="IQT5" s="75"/>
      <c r="IQU5" s="75"/>
      <c r="IQV5" s="75"/>
      <c r="IQW5" s="75"/>
      <c r="IQX5" s="75"/>
      <c r="IQY5" s="75"/>
      <c r="IQZ5" s="75"/>
      <c r="IRA5" s="75"/>
      <c r="IRB5" s="75"/>
      <c r="IRC5" s="75"/>
      <c r="IRD5" s="75"/>
      <c r="IRE5" s="75"/>
      <c r="IRF5" s="75"/>
      <c r="IRG5" s="75"/>
      <c r="IRH5" s="75"/>
      <c r="IRI5" s="75"/>
      <c r="IRJ5" s="75"/>
      <c r="IRK5" s="75"/>
      <c r="IRL5" s="75"/>
      <c r="IRM5" s="75"/>
      <c r="IRN5" s="75"/>
      <c r="IRO5" s="75"/>
      <c r="IRP5" s="75"/>
      <c r="IRQ5" s="75"/>
      <c r="IRR5" s="75"/>
      <c r="IRS5" s="75"/>
      <c r="IRT5" s="75"/>
      <c r="IRU5" s="75"/>
      <c r="IRV5" s="75"/>
      <c r="IRW5" s="75"/>
      <c r="IRX5" s="75"/>
      <c r="IRY5" s="75"/>
      <c r="IRZ5" s="75"/>
      <c r="ISA5" s="75"/>
      <c r="ISB5" s="75"/>
      <c r="ISC5" s="75"/>
      <c r="ISD5" s="75"/>
      <c r="ISE5" s="75"/>
      <c r="ISF5" s="75"/>
      <c r="ISG5" s="75"/>
      <c r="ISH5" s="75"/>
      <c r="ISI5" s="75"/>
      <c r="ISJ5" s="75"/>
      <c r="ISK5" s="75"/>
      <c r="ISL5" s="75"/>
      <c r="ISM5" s="75"/>
      <c r="ISN5" s="75"/>
      <c r="ISO5" s="75"/>
      <c r="ISP5" s="75"/>
      <c r="ISQ5" s="75"/>
      <c r="ISR5" s="75"/>
      <c r="ISS5" s="75"/>
      <c r="IST5" s="75"/>
      <c r="ISU5" s="75"/>
      <c r="ISV5" s="75"/>
      <c r="ISW5" s="75"/>
      <c r="ISX5" s="75"/>
      <c r="ISY5" s="75"/>
      <c r="ISZ5" s="75"/>
      <c r="ITA5" s="75"/>
      <c r="ITB5" s="75"/>
      <c r="ITC5" s="75"/>
      <c r="ITD5" s="75"/>
      <c r="ITE5" s="75"/>
      <c r="ITF5" s="75"/>
      <c r="ITG5" s="75"/>
      <c r="ITH5" s="75"/>
      <c r="ITI5" s="75"/>
      <c r="ITJ5" s="75"/>
      <c r="ITK5" s="75"/>
      <c r="ITL5" s="75"/>
      <c r="ITM5" s="75"/>
      <c r="ITN5" s="75"/>
      <c r="ITO5" s="75"/>
      <c r="ITP5" s="75"/>
      <c r="ITQ5" s="75"/>
      <c r="ITR5" s="75"/>
      <c r="ITS5" s="75"/>
      <c r="ITT5" s="75"/>
      <c r="ITU5" s="75"/>
      <c r="ITV5" s="75"/>
      <c r="ITW5" s="75"/>
      <c r="ITX5" s="75"/>
      <c r="ITY5" s="75"/>
      <c r="ITZ5" s="75"/>
      <c r="IUA5" s="75"/>
      <c r="IUB5" s="75"/>
      <c r="IUC5" s="75"/>
      <c r="IUD5" s="75"/>
      <c r="IUE5" s="75"/>
      <c r="IUF5" s="75"/>
      <c r="IUG5" s="75"/>
      <c r="IUH5" s="75"/>
      <c r="IUI5" s="75"/>
      <c r="IUJ5" s="75"/>
      <c r="IUK5" s="75"/>
      <c r="IUL5" s="75"/>
      <c r="IUM5" s="75"/>
      <c r="IUN5" s="75"/>
      <c r="IUO5" s="75"/>
      <c r="IUP5" s="75"/>
      <c r="IUQ5" s="75"/>
      <c r="IUR5" s="75"/>
      <c r="IUS5" s="75"/>
      <c r="IUT5" s="75"/>
      <c r="IUU5" s="75"/>
      <c r="IUV5" s="75"/>
      <c r="IUW5" s="75"/>
      <c r="IUX5" s="75"/>
      <c r="IUY5" s="75"/>
      <c r="IUZ5" s="75"/>
      <c r="IVA5" s="75"/>
      <c r="IVB5" s="75"/>
      <c r="IVC5" s="75"/>
      <c r="IVD5" s="75"/>
      <c r="IVE5" s="75"/>
      <c r="IVF5" s="75"/>
      <c r="IVG5" s="75"/>
      <c r="IVH5" s="75"/>
      <c r="IVI5" s="75"/>
      <c r="IVJ5" s="75"/>
      <c r="IVK5" s="75"/>
      <c r="IVL5" s="75"/>
      <c r="IVM5" s="75"/>
      <c r="IVN5" s="75"/>
      <c r="IVO5" s="75"/>
      <c r="IVP5" s="75"/>
      <c r="IVQ5" s="75"/>
      <c r="IVR5" s="75"/>
      <c r="IVS5" s="75"/>
      <c r="IVT5" s="75"/>
      <c r="IVU5" s="75"/>
      <c r="IVV5" s="75"/>
      <c r="IVW5" s="75"/>
      <c r="IVX5" s="75"/>
      <c r="IVY5" s="75"/>
      <c r="IVZ5" s="75"/>
      <c r="IWA5" s="75"/>
      <c r="IWB5" s="75"/>
      <c r="IWC5" s="75"/>
      <c r="IWD5" s="75"/>
      <c r="IWE5" s="75"/>
      <c r="IWF5" s="75"/>
      <c r="IWG5" s="75"/>
      <c r="IWH5" s="75"/>
      <c r="IWI5" s="75"/>
      <c r="IWJ5" s="75"/>
      <c r="IWK5" s="75"/>
      <c r="IWL5" s="75"/>
      <c r="IWM5" s="75"/>
      <c r="IWN5" s="75"/>
      <c r="IWO5" s="75"/>
      <c r="IWP5" s="75"/>
      <c r="IWQ5" s="75"/>
      <c r="IWR5" s="75"/>
      <c r="IWS5" s="75"/>
      <c r="IWT5" s="75"/>
      <c r="IWU5" s="75"/>
      <c r="IWV5" s="75"/>
      <c r="IWW5" s="75"/>
      <c r="IWX5" s="75"/>
      <c r="IWY5" s="75"/>
      <c r="IWZ5" s="75"/>
      <c r="IXA5" s="75"/>
      <c r="IXB5" s="75"/>
      <c r="IXC5" s="75"/>
      <c r="IXD5" s="75"/>
      <c r="IXE5" s="75"/>
      <c r="IXF5" s="75"/>
      <c r="IXG5" s="75"/>
      <c r="IXH5" s="75"/>
      <c r="IXI5" s="75"/>
      <c r="IXJ5" s="75"/>
      <c r="IXK5" s="75"/>
      <c r="IXL5" s="75"/>
      <c r="IXM5" s="75"/>
      <c r="IXN5" s="75"/>
      <c r="IXO5" s="75"/>
      <c r="IXP5" s="75"/>
      <c r="IXQ5" s="75"/>
      <c r="IXR5" s="75"/>
      <c r="IXS5" s="75"/>
      <c r="IXT5" s="75"/>
      <c r="IXU5" s="75"/>
      <c r="IXV5" s="75"/>
      <c r="IXW5" s="75"/>
      <c r="IXX5" s="75"/>
      <c r="IXY5" s="75"/>
      <c r="IXZ5" s="75"/>
      <c r="IYA5" s="75"/>
      <c r="IYB5" s="75"/>
      <c r="IYC5" s="75"/>
      <c r="IYD5" s="75"/>
      <c r="IYE5" s="75"/>
      <c r="IYF5" s="75"/>
      <c r="IYG5" s="75"/>
      <c r="IYH5" s="75"/>
      <c r="IYI5" s="75"/>
      <c r="IYJ5" s="75"/>
      <c r="IYK5" s="75"/>
      <c r="IYL5" s="75"/>
      <c r="IYM5" s="75"/>
      <c r="IYN5" s="75"/>
      <c r="IYO5" s="75"/>
      <c r="IYP5" s="75"/>
      <c r="IYQ5" s="75"/>
      <c r="IYR5" s="75"/>
      <c r="IYS5" s="75"/>
      <c r="IYT5" s="75"/>
      <c r="IYU5" s="75"/>
      <c r="IYV5" s="75"/>
      <c r="IYW5" s="75"/>
      <c r="IYX5" s="75"/>
      <c r="IYY5" s="75"/>
      <c r="IYZ5" s="75"/>
      <c r="IZA5" s="75"/>
      <c r="IZB5" s="75"/>
      <c r="IZC5" s="75"/>
      <c r="IZD5" s="75"/>
      <c r="IZE5" s="75"/>
      <c r="IZF5" s="75"/>
      <c r="IZG5" s="75"/>
      <c r="IZH5" s="75"/>
      <c r="IZI5" s="75"/>
      <c r="IZJ5" s="75"/>
      <c r="IZK5" s="75"/>
      <c r="IZL5" s="75"/>
      <c r="IZM5" s="75"/>
      <c r="IZN5" s="75"/>
      <c r="IZO5" s="75"/>
      <c r="IZP5" s="75"/>
      <c r="IZQ5" s="75"/>
      <c r="IZR5" s="75"/>
      <c r="IZS5" s="75"/>
      <c r="IZT5" s="75"/>
      <c r="IZU5" s="75"/>
      <c r="IZV5" s="75"/>
      <c r="IZW5" s="75"/>
      <c r="IZX5" s="75"/>
      <c r="IZY5" s="75"/>
      <c r="IZZ5" s="75"/>
      <c r="JAA5" s="75"/>
      <c r="JAB5" s="75"/>
      <c r="JAC5" s="75"/>
      <c r="JAD5" s="75"/>
      <c r="JAE5" s="75"/>
      <c r="JAF5" s="75"/>
      <c r="JAG5" s="75"/>
      <c r="JAH5" s="75"/>
      <c r="JAI5" s="75"/>
      <c r="JAJ5" s="75"/>
      <c r="JAK5" s="75"/>
      <c r="JAL5" s="75"/>
      <c r="JAM5" s="75"/>
      <c r="JAN5" s="75"/>
      <c r="JAO5" s="75"/>
      <c r="JAP5" s="75"/>
      <c r="JAQ5" s="75"/>
      <c r="JAR5" s="75"/>
      <c r="JAS5" s="75"/>
      <c r="JAT5" s="75"/>
      <c r="JAU5" s="75"/>
      <c r="JAV5" s="75"/>
      <c r="JAW5" s="75"/>
      <c r="JAX5" s="75"/>
      <c r="JAY5" s="75"/>
      <c r="JAZ5" s="75"/>
      <c r="JBA5" s="75"/>
      <c r="JBB5" s="75"/>
      <c r="JBC5" s="75"/>
      <c r="JBD5" s="75"/>
      <c r="JBE5" s="75"/>
      <c r="JBF5" s="75"/>
      <c r="JBG5" s="75"/>
      <c r="JBH5" s="75"/>
      <c r="JBI5" s="75"/>
      <c r="JBJ5" s="75"/>
      <c r="JBK5" s="75"/>
      <c r="JBL5" s="75"/>
      <c r="JBM5" s="75"/>
      <c r="JBN5" s="75"/>
      <c r="JBO5" s="75"/>
      <c r="JBP5" s="75"/>
      <c r="JBQ5" s="75"/>
      <c r="JBR5" s="75"/>
      <c r="JBS5" s="75"/>
      <c r="JBT5" s="75"/>
      <c r="JBU5" s="75"/>
      <c r="JBV5" s="75"/>
      <c r="JBW5" s="75"/>
      <c r="JBX5" s="75"/>
      <c r="JBY5" s="75"/>
      <c r="JBZ5" s="75"/>
      <c r="JCA5" s="75"/>
      <c r="JCB5" s="75"/>
      <c r="JCC5" s="75"/>
      <c r="JCD5" s="75"/>
      <c r="JCE5" s="75"/>
      <c r="JCF5" s="75"/>
      <c r="JCG5" s="75"/>
      <c r="JCH5" s="75"/>
      <c r="JCI5" s="75"/>
      <c r="JCJ5" s="75"/>
      <c r="JCK5" s="75"/>
      <c r="JCL5" s="75"/>
      <c r="JCM5" s="75"/>
      <c r="JCN5" s="75"/>
      <c r="JCO5" s="75"/>
      <c r="JCP5" s="75"/>
      <c r="JCQ5" s="75"/>
      <c r="JCR5" s="75"/>
      <c r="JCS5" s="75"/>
      <c r="JCT5" s="75"/>
      <c r="JCU5" s="75"/>
      <c r="JCV5" s="75"/>
      <c r="JCW5" s="75"/>
      <c r="JCX5" s="75"/>
      <c r="JCY5" s="75"/>
      <c r="JCZ5" s="75"/>
      <c r="JDA5" s="75"/>
      <c r="JDB5" s="75"/>
      <c r="JDC5" s="75"/>
      <c r="JDD5" s="75"/>
      <c r="JDE5" s="75"/>
      <c r="JDF5" s="75"/>
      <c r="JDG5" s="75"/>
      <c r="JDH5" s="75"/>
      <c r="JDI5" s="75"/>
      <c r="JDJ5" s="75"/>
      <c r="JDK5" s="75"/>
      <c r="JDL5" s="75"/>
      <c r="JDM5" s="75"/>
      <c r="JDN5" s="75"/>
      <c r="JDO5" s="75"/>
      <c r="JDP5" s="75"/>
      <c r="JDQ5" s="75"/>
      <c r="JDR5" s="75"/>
      <c r="JDS5" s="75"/>
      <c r="JDT5" s="75"/>
      <c r="JDU5" s="75"/>
      <c r="JDV5" s="75"/>
      <c r="JDW5" s="75"/>
      <c r="JDX5" s="75"/>
      <c r="JDY5" s="75"/>
      <c r="JDZ5" s="75"/>
      <c r="JEA5" s="75"/>
      <c r="JEB5" s="75"/>
      <c r="JEC5" s="75"/>
      <c r="JED5" s="75"/>
      <c r="JEE5" s="75"/>
      <c r="JEF5" s="75"/>
      <c r="JEG5" s="75"/>
      <c r="JEH5" s="75"/>
      <c r="JEI5" s="75"/>
      <c r="JEJ5" s="75"/>
      <c r="JEK5" s="75"/>
      <c r="JEL5" s="75"/>
      <c r="JEM5" s="75"/>
      <c r="JEN5" s="75"/>
      <c r="JEO5" s="75"/>
      <c r="JEP5" s="75"/>
      <c r="JEQ5" s="75"/>
      <c r="JER5" s="75"/>
      <c r="JES5" s="75"/>
      <c r="JET5" s="75"/>
      <c r="JEU5" s="75"/>
      <c r="JEV5" s="75"/>
      <c r="JEW5" s="75"/>
      <c r="JEX5" s="75"/>
      <c r="JEY5" s="75"/>
      <c r="JEZ5" s="75"/>
      <c r="JFA5" s="75"/>
      <c r="JFB5" s="75"/>
      <c r="JFC5" s="75"/>
      <c r="JFD5" s="75"/>
      <c r="JFE5" s="75"/>
      <c r="JFF5" s="75"/>
      <c r="JFG5" s="75"/>
      <c r="JFH5" s="75"/>
      <c r="JFI5" s="75"/>
      <c r="JFJ5" s="75"/>
      <c r="JFK5" s="75"/>
      <c r="JFL5" s="75"/>
      <c r="JFM5" s="75"/>
      <c r="JFN5" s="75"/>
      <c r="JFO5" s="75"/>
      <c r="JFP5" s="75"/>
      <c r="JFQ5" s="75"/>
      <c r="JFR5" s="75"/>
      <c r="JFS5" s="75"/>
      <c r="JFT5" s="75"/>
      <c r="JFU5" s="75"/>
      <c r="JFV5" s="75"/>
      <c r="JFW5" s="75"/>
      <c r="JFX5" s="75"/>
      <c r="JFY5" s="75"/>
      <c r="JFZ5" s="75"/>
      <c r="JGA5" s="75"/>
      <c r="JGB5" s="75"/>
      <c r="JGC5" s="75"/>
      <c r="JGD5" s="75"/>
      <c r="JGE5" s="75"/>
      <c r="JGF5" s="75"/>
      <c r="JGG5" s="75"/>
      <c r="JGH5" s="75"/>
      <c r="JGI5" s="75"/>
      <c r="JGJ5" s="75"/>
      <c r="JGK5" s="75"/>
      <c r="JGL5" s="75"/>
      <c r="JGM5" s="75"/>
      <c r="JGN5" s="75"/>
      <c r="JGO5" s="75"/>
      <c r="JGP5" s="75"/>
      <c r="JGQ5" s="75"/>
      <c r="JGR5" s="75"/>
      <c r="JGS5" s="75"/>
      <c r="JGT5" s="75"/>
      <c r="JGU5" s="75"/>
      <c r="JGV5" s="75"/>
      <c r="JGW5" s="75"/>
      <c r="JGX5" s="75"/>
      <c r="JGY5" s="75"/>
      <c r="JGZ5" s="75"/>
      <c r="JHA5" s="75"/>
      <c r="JHB5" s="75"/>
      <c r="JHC5" s="75"/>
      <c r="JHD5" s="75"/>
      <c r="JHE5" s="75"/>
      <c r="JHF5" s="75"/>
      <c r="JHG5" s="75"/>
      <c r="JHH5" s="75"/>
      <c r="JHI5" s="75"/>
      <c r="JHJ5" s="75"/>
      <c r="JHK5" s="75"/>
      <c r="JHL5" s="75"/>
      <c r="JHM5" s="75"/>
      <c r="JHN5" s="75"/>
      <c r="JHO5" s="75"/>
      <c r="JHP5" s="75"/>
      <c r="JHQ5" s="75"/>
      <c r="JHR5" s="75"/>
      <c r="JHS5" s="75"/>
      <c r="JHT5" s="75"/>
      <c r="JHU5" s="75"/>
      <c r="JHV5" s="75"/>
      <c r="JHW5" s="75"/>
      <c r="JHX5" s="75"/>
      <c r="JHY5" s="75"/>
      <c r="JHZ5" s="75"/>
      <c r="JIA5" s="75"/>
      <c r="JIB5" s="75"/>
      <c r="JIC5" s="75"/>
      <c r="JID5" s="75"/>
      <c r="JIE5" s="75"/>
      <c r="JIF5" s="75"/>
      <c r="JIG5" s="75"/>
      <c r="JIH5" s="75"/>
      <c r="JII5" s="75"/>
      <c r="JIJ5" s="75"/>
      <c r="JIK5" s="75"/>
      <c r="JIL5" s="75"/>
      <c r="JIM5" s="75"/>
      <c r="JIN5" s="75"/>
      <c r="JIO5" s="75"/>
      <c r="JIP5" s="75"/>
      <c r="JIQ5" s="75"/>
      <c r="JIR5" s="75"/>
      <c r="JIS5" s="75"/>
      <c r="JIT5" s="75"/>
      <c r="JIU5" s="75"/>
      <c r="JIV5" s="75"/>
      <c r="JIW5" s="75"/>
      <c r="JIX5" s="75"/>
      <c r="JIY5" s="75"/>
      <c r="JIZ5" s="75"/>
      <c r="JJA5" s="75"/>
      <c r="JJB5" s="75"/>
      <c r="JJC5" s="75"/>
      <c r="JJD5" s="75"/>
      <c r="JJE5" s="75"/>
      <c r="JJF5" s="75"/>
      <c r="JJG5" s="75"/>
      <c r="JJH5" s="75"/>
      <c r="JJI5" s="75"/>
      <c r="JJJ5" s="75"/>
      <c r="JJK5" s="75"/>
      <c r="JJL5" s="75"/>
      <c r="JJM5" s="75"/>
      <c r="JJN5" s="75"/>
      <c r="JJO5" s="75"/>
      <c r="JJP5" s="75"/>
      <c r="JJQ5" s="75"/>
      <c r="JJR5" s="75"/>
      <c r="JJS5" s="75"/>
      <c r="JJT5" s="75"/>
      <c r="JJU5" s="75"/>
      <c r="JJV5" s="75"/>
      <c r="JJW5" s="75"/>
      <c r="JJX5" s="75"/>
      <c r="JJY5" s="75"/>
      <c r="JJZ5" s="75"/>
      <c r="JKA5" s="75"/>
      <c r="JKB5" s="75"/>
      <c r="JKC5" s="75"/>
      <c r="JKD5" s="75"/>
      <c r="JKE5" s="75"/>
      <c r="JKF5" s="75"/>
      <c r="JKG5" s="75"/>
      <c r="JKH5" s="75"/>
      <c r="JKI5" s="75"/>
      <c r="JKJ5" s="75"/>
      <c r="JKK5" s="75"/>
      <c r="JKL5" s="75"/>
      <c r="JKM5" s="75"/>
      <c r="JKN5" s="75"/>
      <c r="JKO5" s="75"/>
      <c r="JKP5" s="75"/>
      <c r="JKQ5" s="75"/>
      <c r="JKR5" s="75"/>
      <c r="JKS5" s="75"/>
      <c r="JKT5" s="75"/>
      <c r="JKU5" s="75"/>
      <c r="JKV5" s="75"/>
      <c r="JKW5" s="75"/>
      <c r="JKX5" s="75"/>
      <c r="JKY5" s="75"/>
      <c r="JKZ5" s="75"/>
      <c r="JLA5" s="75"/>
      <c r="JLB5" s="75"/>
      <c r="JLC5" s="75"/>
      <c r="JLD5" s="75"/>
      <c r="JLE5" s="75"/>
      <c r="JLF5" s="75"/>
      <c r="JLG5" s="75"/>
      <c r="JLH5" s="75"/>
      <c r="JLI5" s="75"/>
      <c r="JLJ5" s="75"/>
      <c r="JLK5" s="75"/>
      <c r="JLL5" s="75"/>
      <c r="JLM5" s="75"/>
      <c r="JLN5" s="75"/>
      <c r="JLO5" s="75"/>
      <c r="JLP5" s="75"/>
      <c r="JLQ5" s="75"/>
      <c r="JLR5" s="75"/>
      <c r="JLS5" s="75"/>
      <c r="JLT5" s="75"/>
      <c r="JLU5" s="75"/>
      <c r="JLV5" s="75"/>
      <c r="JLW5" s="75"/>
      <c r="JLX5" s="75"/>
      <c r="JLY5" s="75"/>
      <c r="JLZ5" s="75"/>
      <c r="JMA5" s="75"/>
      <c r="JMB5" s="75"/>
      <c r="JMC5" s="75"/>
      <c r="JMD5" s="75"/>
      <c r="JME5" s="75"/>
      <c r="JMF5" s="75"/>
      <c r="JMG5" s="75"/>
      <c r="JMH5" s="75"/>
      <c r="JMI5" s="75"/>
      <c r="JMJ5" s="75"/>
      <c r="JMK5" s="75"/>
      <c r="JML5" s="75"/>
      <c r="JMM5" s="75"/>
      <c r="JMN5" s="75"/>
      <c r="JMO5" s="75"/>
      <c r="JMP5" s="75"/>
      <c r="JMQ5" s="75"/>
      <c r="JMR5" s="75"/>
      <c r="JMS5" s="75"/>
      <c r="JMT5" s="75"/>
      <c r="JMU5" s="75"/>
      <c r="JMV5" s="75"/>
      <c r="JMW5" s="75"/>
      <c r="JMX5" s="75"/>
      <c r="JMY5" s="75"/>
      <c r="JMZ5" s="75"/>
      <c r="JNA5" s="75"/>
      <c r="JNB5" s="75"/>
      <c r="JNC5" s="75"/>
      <c r="JND5" s="75"/>
      <c r="JNE5" s="75"/>
      <c r="JNF5" s="75"/>
      <c r="JNG5" s="75"/>
      <c r="JNH5" s="75"/>
      <c r="JNI5" s="75"/>
      <c r="JNJ5" s="75"/>
      <c r="JNK5" s="75"/>
      <c r="JNL5" s="75"/>
      <c r="JNM5" s="75"/>
      <c r="JNN5" s="75"/>
      <c r="JNO5" s="75"/>
      <c r="JNP5" s="75"/>
      <c r="JNQ5" s="75"/>
      <c r="JNR5" s="75"/>
      <c r="JNS5" s="75"/>
      <c r="JNT5" s="75"/>
      <c r="JNU5" s="75"/>
      <c r="JNV5" s="75"/>
      <c r="JNW5" s="75"/>
      <c r="JNX5" s="75"/>
      <c r="JNY5" s="75"/>
      <c r="JNZ5" s="75"/>
      <c r="JOA5" s="75"/>
      <c r="JOB5" s="75"/>
      <c r="JOC5" s="75"/>
      <c r="JOD5" s="75"/>
      <c r="JOE5" s="75"/>
      <c r="JOF5" s="75"/>
      <c r="JOG5" s="75"/>
      <c r="JOH5" s="75"/>
      <c r="JOI5" s="75"/>
      <c r="JOJ5" s="75"/>
      <c r="JOK5" s="75"/>
      <c r="JOL5" s="75"/>
      <c r="JOM5" s="75"/>
      <c r="JON5" s="75"/>
      <c r="JOO5" s="75"/>
      <c r="JOP5" s="75"/>
      <c r="JOQ5" s="75"/>
      <c r="JOR5" s="75"/>
      <c r="JOS5" s="75"/>
      <c r="JOT5" s="75"/>
      <c r="JOU5" s="75"/>
      <c r="JOV5" s="75"/>
      <c r="JOW5" s="75"/>
      <c r="JOX5" s="75"/>
      <c r="JOY5" s="75"/>
      <c r="JOZ5" s="75"/>
      <c r="JPA5" s="75"/>
      <c r="JPB5" s="75"/>
      <c r="JPC5" s="75"/>
      <c r="JPD5" s="75"/>
      <c r="JPE5" s="75"/>
      <c r="JPF5" s="75"/>
      <c r="JPG5" s="75"/>
      <c r="JPH5" s="75"/>
      <c r="JPI5" s="75"/>
      <c r="JPJ5" s="75"/>
      <c r="JPK5" s="75"/>
      <c r="JPL5" s="75"/>
      <c r="JPM5" s="75"/>
      <c r="JPN5" s="75"/>
      <c r="JPO5" s="75"/>
      <c r="JPP5" s="75"/>
      <c r="JPQ5" s="75"/>
      <c r="JPR5" s="75"/>
      <c r="JPS5" s="75"/>
      <c r="JPT5" s="75"/>
      <c r="JPU5" s="75"/>
      <c r="JPV5" s="75"/>
      <c r="JPW5" s="75"/>
      <c r="JPX5" s="75"/>
      <c r="JPY5" s="75"/>
      <c r="JPZ5" s="75"/>
      <c r="JQA5" s="75"/>
      <c r="JQB5" s="75"/>
      <c r="JQC5" s="75"/>
      <c r="JQD5" s="75"/>
      <c r="JQE5" s="75"/>
      <c r="JQF5" s="75"/>
      <c r="JQG5" s="75"/>
      <c r="JQH5" s="75"/>
      <c r="JQI5" s="75"/>
      <c r="JQJ5" s="75"/>
      <c r="JQK5" s="75"/>
      <c r="JQL5" s="75"/>
      <c r="JQM5" s="75"/>
      <c r="JQN5" s="75"/>
      <c r="JQO5" s="75"/>
      <c r="JQP5" s="75"/>
      <c r="JQQ5" s="75"/>
      <c r="JQR5" s="75"/>
      <c r="JQS5" s="75"/>
      <c r="JQT5" s="75"/>
      <c r="JQU5" s="75"/>
      <c r="JQV5" s="75"/>
      <c r="JQW5" s="75"/>
      <c r="JQX5" s="75"/>
      <c r="JQY5" s="75"/>
      <c r="JQZ5" s="75"/>
      <c r="JRA5" s="75"/>
      <c r="JRB5" s="75"/>
      <c r="JRC5" s="75"/>
      <c r="JRD5" s="75"/>
      <c r="JRE5" s="75"/>
      <c r="JRF5" s="75"/>
      <c r="JRG5" s="75"/>
      <c r="JRH5" s="75"/>
      <c r="JRI5" s="75"/>
      <c r="JRJ5" s="75"/>
      <c r="JRK5" s="75"/>
      <c r="JRL5" s="75"/>
      <c r="JRM5" s="75"/>
      <c r="JRN5" s="75"/>
      <c r="JRO5" s="75"/>
      <c r="JRP5" s="75"/>
      <c r="JRQ5" s="75"/>
      <c r="JRR5" s="75"/>
      <c r="JRS5" s="75"/>
      <c r="JRT5" s="75"/>
      <c r="JRU5" s="75"/>
      <c r="JRV5" s="75"/>
      <c r="JRW5" s="75"/>
      <c r="JRX5" s="75"/>
      <c r="JRY5" s="75"/>
      <c r="JRZ5" s="75"/>
      <c r="JSA5" s="75"/>
      <c r="JSB5" s="75"/>
      <c r="JSC5" s="75"/>
      <c r="JSD5" s="75"/>
      <c r="JSE5" s="75"/>
      <c r="JSF5" s="75"/>
      <c r="JSG5" s="75"/>
      <c r="JSH5" s="75"/>
      <c r="JSI5" s="75"/>
      <c r="JSJ5" s="75"/>
      <c r="JSK5" s="75"/>
      <c r="JSL5" s="75"/>
      <c r="JSM5" s="75"/>
      <c r="JSN5" s="75"/>
      <c r="JSO5" s="75"/>
      <c r="JSP5" s="75"/>
      <c r="JSQ5" s="75"/>
      <c r="JSR5" s="75"/>
      <c r="JSS5" s="75"/>
      <c r="JST5" s="75"/>
      <c r="JSU5" s="75"/>
      <c r="JSV5" s="75"/>
      <c r="JSW5" s="75"/>
      <c r="JSX5" s="75"/>
      <c r="JSY5" s="75"/>
      <c r="JSZ5" s="75"/>
      <c r="JTA5" s="75"/>
      <c r="JTB5" s="75"/>
      <c r="JTC5" s="75"/>
      <c r="JTD5" s="75"/>
      <c r="JTE5" s="75"/>
      <c r="JTF5" s="75"/>
      <c r="JTG5" s="75"/>
      <c r="JTH5" s="75"/>
      <c r="JTI5" s="75"/>
      <c r="JTJ5" s="75"/>
      <c r="JTK5" s="75"/>
      <c r="JTL5" s="75"/>
      <c r="JTM5" s="75"/>
      <c r="JTN5" s="75"/>
      <c r="JTO5" s="75"/>
      <c r="JTP5" s="75"/>
      <c r="JTQ5" s="75"/>
      <c r="JTR5" s="75"/>
      <c r="JTS5" s="75"/>
      <c r="JTT5" s="75"/>
      <c r="JTU5" s="75"/>
      <c r="JTV5" s="75"/>
      <c r="JTW5" s="75"/>
      <c r="JTX5" s="75"/>
      <c r="JTY5" s="75"/>
      <c r="JTZ5" s="75"/>
      <c r="JUA5" s="75"/>
      <c r="JUB5" s="75"/>
      <c r="JUC5" s="75"/>
      <c r="JUD5" s="75"/>
      <c r="JUE5" s="75"/>
      <c r="JUF5" s="75"/>
      <c r="JUG5" s="75"/>
      <c r="JUH5" s="75"/>
      <c r="JUI5" s="75"/>
      <c r="JUJ5" s="75"/>
      <c r="JUK5" s="75"/>
      <c r="JUL5" s="75"/>
      <c r="JUM5" s="75"/>
      <c r="JUN5" s="75"/>
      <c r="JUO5" s="75"/>
      <c r="JUP5" s="75"/>
      <c r="JUQ5" s="75"/>
      <c r="JUR5" s="75"/>
      <c r="JUS5" s="75"/>
      <c r="JUT5" s="75"/>
      <c r="JUU5" s="75"/>
      <c r="JUV5" s="75"/>
      <c r="JUW5" s="75"/>
      <c r="JUX5" s="75"/>
      <c r="JUY5" s="75"/>
      <c r="JUZ5" s="75"/>
      <c r="JVA5" s="75"/>
      <c r="JVB5" s="75"/>
      <c r="JVC5" s="75"/>
      <c r="JVD5" s="75"/>
      <c r="JVE5" s="75"/>
      <c r="JVF5" s="75"/>
      <c r="JVG5" s="75"/>
      <c r="JVH5" s="75"/>
      <c r="JVI5" s="75"/>
      <c r="JVJ5" s="75"/>
      <c r="JVK5" s="75"/>
      <c r="JVL5" s="75"/>
      <c r="JVM5" s="75"/>
      <c r="JVN5" s="75"/>
      <c r="JVO5" s="75"/>
      <c r="JVP5" s="75"/>
      <c r="JVQ5" s="75"/>
      <c r="JVR5" s="75"/>
      <c r="JVS5" s="75"/>
      <c r="JVT5" s="75"/>
      <c r="JVU5" s="75"/>
      <c r="JVV5" s="75"/>
      <c r="JVW5" s="75"/>
      <c r="JVX5" s="75"/>
      <c r="JVY5" s="75"/>
      <c r="JVZ5" s="75"/>
      <c r="JWA5" s="75"/>
      <c r="JWB5" s="75"/>
      <c r="JWC5" s="75"/>
      <c r="JWD5" s="75"/>
      <c r="JWE5" s="75"/>
      <c r="JWF5" s="75"/>
      <c r="JWG5" s="75"/>
      <c r="JWH5" s="75"/>
      <c r="JWI5" s="75"/>
      <c r="JWJ5" s="75"/>
      <c r="JWK5" s="75"/>
      <c r="JWL5" s="75"/>
      <c r="JWM5" s="75"/>
      <c r="JWN5" s="75"/>
      <c r="JWO5" s="75"/>
      <c r="JWP5" s="75"/>
      <c r="JWQ5" s="75"/>
      <c r="JWR5" s="75"/>
      <c r="JWS5" s="75"/>
      <c r="JWT5" s="75"/>
      <c r="JWU5" s="75"/>
      <c r="JWV5" s="75"/>
      <c r="JWW5" s="75"/>
      <c r="JWX5" s="75"/>
      <c r="JWY5" s="75"/>
      <c r="JWZ5" s="75"/>
      <c r="JXA5" s="75"/>
      <c r="JXB5" s="75"/>
      <c r="JXC5" s="75"/>
      <c r="JXD5" s="75"/>
      <c r="JXE5" s="75"/>
      <c r="JXF5" s="75"/>
      <c r="JXG5" s="75"/>
      <c r="JXH5" s="75"/>
      <c r="JXI5" s="75"/>
      <c r="JXJ5" s="75"/>
      <c r="JXK5" s="75"/>
      <c r="JXL5" s="75"/>
      <c r="JXM5" s="75"/>
      <c r="JXN5" s="75"/>
      <c r="JXO5" s="75"/>
      <c r="JXP5" s="75"/>
      <c r="JXQ5" s="75"/>
      <c r="JXR5" s="75"/>
      <c r="JXS5" s="75"/>
      <c r="JXT5" s="75"/>
      <c r="JXU5" s="75"/>
      <c r="JXV5" s="75"/>
      <c r="JXW5" s="75"/>
      <c r="JXX5" s="75"/>
      <c r="JXY5" s="75"/>
      <c r="JXZ5" s="75"/>
      <c r="JYA5" s="75"/>
      <c r="JYB5" s="75"/>
      <c r="JYC5" s="75"/>
      <c r="JYD5" s="75"/>
      <c r="JYE5" s="75"/>
      <c r="JYF5" s="75"/>
      <c r="JYG5" s="75"/>
      <c r="JYH5" s="75"/>
      <c r="JYI5" s="75"/>
      <c r="JYJ5" s="75"/>
      <c r="JYK5" s="75"/>
      <c r="JYL5" s="75"/>
      <c r="JYM5" s="75"/>
      <c r="JYN5" s="75"/>
      <c r="JYO5" s="75"/>
      <c r="JYP5" s="75"/>
      <c r="JYQ5" s="75"/>
      <c r="JYR5" s="75"/>
      <c r="JYS5" s="75"/>
      <c r="JYT5" s="75"/>
      <c r="JYU5" s="75"/>
      <c r="JYV5" s="75"/>
      <c r="JYW5" s="75"/>
      <c r="JYX5" s="75"/>
      <c r="JYY5" s="75"/>
      <c r="JYZ5" s="75"/>
      <c r="JZA5" s="75"/>
      <c r="JZB5" s="75"/>
      <c r="JZC5" s="75"/>
      <c r="JZD5" s="75"/>
      <c r="JZE5" s="75"/>
      <c r="JZF5" s="75"/>
      <c r="JZG5" s="75"/>
      <c r="JZH5" s="75"/>
      <c r="JZI5" s="75"/>
      <c r="JZJ5" s="75"/>
      <c r="JZK5" s="75"/>
      <c r="JZL5" s="75"/>
      <c r="JZM5" s="75"/>
      <c r="JZN5" s="75"/>
      <c r="JZO5" s="75"/>
      <c r="JZP5" s="75"/>
      <c r="JZQ5" s="75"/>
      <c r="JZR5" s="75"/>
      <c r="JZS5" s="75"/>
      <c r="JZT5" s="75"/>
      <c r="JZU5" s="75"/>
      <c r="JZV5" s="75"/>
      <c r="JZW5" s="75"/>
      <c r="JZX5" s="75"/>
      <c r="JZY5" s="75"/>
      <c r="JZZ5" s="75"/>
      <c r="KAA5" s="75"/>
      <c r="KAB5" s="75"/>
      <c r="KAC5" s="75"/>
      <c r="KAD5" s="75"/>
      <c r="KAE5" s="75"/>
      <c r="KAF5" s="75"/>
      <c r="KAG5" s="75"/>
      <c r="KAH5" s="75"/>
      <c r="KAI5" s="75"/>
      <c r="KAJ5" s="75"/>
      <c r="KAK5" s="75"/>
      <c r="KAL5" s="75"/>
      <c r="KAM5" s="75"/>
      <c r="KAN5" s="75"/>
      <c r="KAO5" s="75"/>
      <c r="KAP5" s="75"/>
      <c r="KAQ5" s="75"/>
      <c r="KAR5" s="75"/>
      <c r="KAS5" s="75"/>
      <c r="KAT5" s="75"/>
      <c r="KAU5" s="75"/>
      <c r="KAV5" s="75"/>
      <c r="KAW5" s="75"/>
      <c r="KAX5" s="75"/>
      <c r="KAY5" s="75"/>
      <c r="KAZ5" s="75"/>
      <c r="KBA5" s="75"/>
      <c r="KBB5" s="75"/>
      <c r="KBC5" s="75"/>
      <c r="KBD5" s="75"/>
      <c r="KBE5" s="75"/>
      <c r="KBF5" s="75"/>
      <c r="KBG5" s="75"/>
      <c r="KBH5" s="75"/>
      <c r="KBI5" s="75"/>
      <c r="KBJ5" s="75"/>
      <c r="KBK5" s="75"/>
      <c r="KBL5" s="75"/>
      <c r="KBM5" s="75"/>
      <c r="KBN5" s="75"/>
      <c r="KBO5" s="75"/>
      <c r="KBP5" s="75"/>
      <c r="KBQ5" s="75"/>
      <c r="KBR5" s="75"/>
      <c r="KBS5" s="75"/>
      <c r="KBT5" s="75"/>
      <c r="KBU5" s="75"/>
      <c r="KBV5" s="75"/>
      <c r="KBW5" s="75"/>
      <c r="KBX5" s="75"/>
      <c r="KBY5" s="75"/>
      <c r="KBZ5" s="75"/>
      <c r="KCA5" s="75"/>
      <c r="KCB5" s="75"/>
      <c r="KCC5" s="75"/>
      <c r="KCD5" s="75"/>
      <c r="KCE5" s="75"/>
      <c r="KCF5" s="75"/>
      <c r="KCG5" s="75"/>
      <c r="KCH5" s="75"/>
      <c r="KCI5" s="75"/>
      <c r="KCJ5" s="75"/>
      <c r="KCK5" s="75"/>
      <c r="KCL5" s="75"/>
      <c r="KCM5" s="75"/>
      <c r="KCN5" s="75"/>
      <c r="KCO5" s="75"/>
      <c r="KCP5" s="75"/>
      <c r="KCQ5" s="75"/>
      <c r="KCR5" s="75"/>
      <c r="KCS5" s="75"/>
      <c r="KCT5" s="75"/>
      <c r="KCU5" s="75"/>
      <c r="KCV5" s="75"/>
      <c r="KCW5" s="75"/>
      <c r="KCX5" s="75"/>
      <c r="KCY5" s="75"/>
      <c r="KCZ5" s="75"/>
      <c r="KDA5" s="75"/>
      <c r="KDB5" s="75"/>
      <c r="KDC5" s="75"/>
      <c r="KDD5" s="75"/>
      <c r="KDE5" s="75"/>
      <c r="KDF5" s="75"/>
      <c r="KDG5" s="75"/>
      <c r="KDH5" s="75"/>
      <c r="KDI5" s="75"/>
      <c r="KDJ5" s="75"/>
      <c r="KDK5" s="75"/>
      <c r="KDL5" s="75"/>
      <c r="KDM5" s="75"/>
      <c r="KDN5" s="75"/>
      <c r="KDO5" s="75"/>
      <c r="KDP5" s="75"/>
      <c r="KDQ5" s="75"/>
      <c r="KDR5" s="75"/>
      <c r="KDS5" s="75"/>
      <c r="KDT5" s="75"/>
      <c r="KDU5" s="75"/>
      <c r="KDV5" s="75"/>
      <c r="KDW5" s="75"/>
      <c r="KDX5" s="75"/>
      <c r="KDY5" s="75"/>
      <c r="KDZ5" s="75"/>
      <c r="KEA5" s="75"/>
      <c r="KEB5" s="75"/>
      <c r="KEC5" s="75"/>
      <c r="KED5" s="75"/>
      <c r="KEE5" s="75"/>
      <c r="KEF5" s="75"/>
      <c r="KEG5" s="75"/>
      <c r="KEH5" s="75"/>
      <c r="KEI5" s="75"/>
      <c r="KEJ5" s="75"/>
      <c r="KEK5" s="75"/>
      <c r="KEL5" s="75"/>
      <c r="KEM5" s="75"/>
      <c r="KEN5" s="75"/>
      <c r="KEO5" s="75"/>
      <c r="KEP5" s="75"/>
      <c r="KEQ5" s="75"/>
      <c r="KER5" s="75"/>
      <c r="KES5" s="75"/>
      <c r="KET5" s="75"/>
      <c r="KEU5" s="75"/>
      <c r="KEV5" s="75"/>
      <c r="KEW5" s="75"/>
      <c r="KEX5" s="75"/>
      <c r="KEY5" s="75"/>
      <c r="KEZ5" s="75"/>
      <c r="KFA5" s="75"/>
      <c r="KFB5" s="75"/>
      <c r="KFC5" s="75"/>
      <c r="KFD5" s="75"/>
      <c r="KFE5" s="75"/>
      <c r="KFF5" s="75"/>
      <c r="KFG5" s="75"/>
      <c r="KFH5" s="75"/>
      <c r="KFI5" s="75"/>
      <c r="KFJ5" s="75"/>
      <c r="KFK5" s="75"/>
      <c r="KFL5" s="75"/>
      <c r="KFM5" s="75"/>
      <c r="KFN5" s="75"/>
      <c r="KFO5" s="75"/>
      <c r="KFP5" s="75"/>
      <c r="KFQ5" s="75"/>
      <c r="KFR5" s="75"/>
      <c r="KFS5" s="75"/>
      <c r="KFT5" s="75"/>
      <c r="KFU5" s="75"/>
      <c r="KFV5" s="75"/>
      <c r="KFW5" s="75"/>
      <c r="KFX5" s="75"/>
      <c r="KFY5" s="75"/>
      <c r="KFZ5" s="75"/>
      <c r="KGA5" s="75"/>
      <c r="KGB5" s="75"/>
      <c r="KGC5" s="75"/>
      <c r="KGD5" s="75"/>
      <c r="KGE5" s="75"/>
      <c r="KGF5" s="75"/>
      <c r="KGG5" s="75"/>
      <c r="KGH5" s="75"/>
      <c r="KGI5" s="75"/>
      <c r="KGJ5" s="75"/>
      <c r="KGK5" s="75"/>
      <c r="KGL5" s="75"/>
      <c r="KGM5" s="75"/>
      <c r="KGN5" s="75"/>
      <c r="KGO5" s="75"/>
      <c r="KGP5" s="75"/>
      <c r="KGQ5" s="75"/>
      <c r="KGR5" s="75"/>
      <c r="KGS5" s="75"/>
      <c r="KGT5" s="75"/>
      <c r="KGU5" s="75"/>
      <c r="KGV5" s="75"/>
      <c r="KGW5" s="75"/>
      <c r="KGX5" s="75"/>
      <c r="KGY5" s="75"/>
      <c r="KGZ5" s="75"/>
      <c r="KHA5" s="75"/>
      <c r="KHB5" s="75"/>
      <c r="KHC5" s="75"/>
      <c r="KHD5" s="75"/>
      <c r="KHE5" s="75"/>
      <c r="KHF5" s="75"/>
      <c r="KHG5" s="75"/>
      <c r="KHH5" s="75"/>
      <c r="KHI5" s="75"/>
      <c r="KHJ5" s="75"/>
      <c r="KHK5" s="75"/>
      <c r="KHL5" s="75"/>
      <c r="KHM5" s="75"/>
      <c r="KHN5" s="75"/>
      <c r="KHO5" s="75"/>
      <c r="KHP5" s="75"/>
      <c r="KHQ5" s="75"/>
      <c r="KHR5" s="75"/>
      <c r="KHS5" s="75"/>
      <c r="KHT5" s="75"/>
      <c r="KHU5" s="75"/>
      <c r="KHV5" s="75"/>
      <c r="KHW5" s="75"/>
      <c r="KHX5" s="75"/>
      <c r="KHY5" s="75"/>
      <c r="KHZ5" s="75"/>
      <c r="KIA5" s="75"/>
      <c r="KIB5" s="75"/>
      <c r="KIC5" s="75"/>
      <c r="KID5" s="75"/>
      <c r="KIE5" s="75"/>
      <c r="KIF5" s="75"/>
      <c r="KIG5" s="75"/>
      <c r="KIH5" s="75"/>
      <c r="KII5" s="75"/>
      <c r="KIJ5" s="75"/>
      <c r="KIK5" s="75"/>
      <c r="KIL5" s="75"/>
      <c r="KIM5" s="75"/>
      <c r="KIN5" s="75"/>
      <c r="KIO5" s="75"/>
      <c r="KIP5" s="75"/>
      <c r="KIQ5" s="75"/>
      <c r="KIR5" s="75"/>
      <c r="KIS5" s="75"/>
      <c r="KIT5" s="75"/>
      <c r="KIU5" s="75"/>
      <c r="KIV5" s="75"/>
      <c r="KIW5" s="75"/>
      <c r="KIX5" s="75"/>
      <c r="KIY5" s="75"/>
      <c r="KIZ5" s="75"/>
      <c r="KJA5" s="75"/>
      <c r="KJB5" s="75"/>
      <c r="KJC5" s="75"/>
      <c r="KJD5" s="75"/>
      <c r="KJE5" s="75"/>
      <c r="KJF5" s="75"/>
      <c r="KJG5" s="75"/>
      <c r="KJH5" s="75"/>
      <c r="KJI5" s="75"/>
      <c r="KJJ5" s="75"/>
      <c r="KJK5" s="75"/>
      <c r="KJL5" s="75"/>
      <c r="KJM5" s="75"/>
      <c r="KJN5" s="75"/>
      <c r="KJO5" s="75"/>
      <c r="KJP5" s="75"/>
      <c r="KJQ5" s="75"/>
      <c r="KJR5" s="75"/>
      <c r="KJS5" s="75"/>
      <c r="KJT5" s="75"/>
      <c r="KJU5" s="75"/>
      <c r="KJV5" s="75"/>
      <c r="KJW5" s="75"/>
      <c r="KJX5" s="75"/>
      <c r="KJY5" s="75"/>
      <c r="KJZ5" s="75"/>
      <c r="KKA5" s="75"/>
      <c r="KKB5" s="75"/>
      <c r="KKC5" s="75"/>
      <c r="KKD5" s="75"/>
      <c r="KKE5" s="75"/>
      <c r="KKF5" s="75"/>
      <c r="KKG5" s="75"/>
      <c r="KKH5" s="75"/>
      <c r="KKI5" s="75"/>
      <c r="KKJ5" s="75"/>
      <c r="KKK5" s="75"/>
      <c r="KKL5" s="75"/>
      <c r="KKM5" s="75"/>
      <c r="KKN5" s="75"/>
      <c r="KKO5" s="75"/>
      <c r="KKP5" s="75"/>
      <c r="KKQ5" s="75"/>
      <c r="KKR5" s="75"/>
      <c r="KKS5" s="75"/>
      <c r="KKT5" s="75"/>
      <c r="KKU5" s="75"/>
      <c r="KKV5" s="75"/>
      <c r="KKW5" s="75"/>
      <c r="KKX5" s="75"/>
      <c r="KKY5" s="75"/>
      <c r="KKZ5" s="75"/>
      <c r="KLA5" s="75"/>
      <c r="KLB5" s="75"/>
      <c r="KLC5" s="75"/>
      <c r="KLD5" s="75"/>
      <c r="KLE5" s="75"/>
      <c r="KLF5" s="75"/>
      <c r="KLG5" s="75"/>
      <c r="KLH5" s="75"/>
      <c r="KLI5" s="75"/>
      <c r="KLJ5" s="75"/>
      <c r="KLK5" s="75"/>
      <c r="KLL5" s="75"/>
      <c r="KLM5" s="75"/>
      <c r="KLN5" s="75"/>
      <c r="KLO5" s="75"/>
      <c r="KLP5" s="75"/>
      <c r="KLQ5" s="75"/>
      <c r="KLR5" s="75"/>
      <c r="KLS5" s="75"/>
      <c r="KLT5" s="75"/>
      <c r="KLU5" s="75"/>
      <c r="KLV5" s="75"/>
      <c r="KLW5" s="75"/>
      <c r="KLX5" s="75"/>
      <c r="KLY5" s="75"/>
      <c r="KLZ5" s="75"/>
      <c r="KMA5" s="75"/>
      <c r="KMB5" s="75"/>
      <c r="KMC5" s="75"/>
      <c r="KMD5" s="75"/>
      <c r="KME5" s="75"/>
      <c r="KMF5" s="75"/>
      <c r="KMG5" s="75"/>
      <c r="KMH5" s="75"/>
      <c r="KMI5" s="75"/>
      <c r="KMJ5" s="75"/>
      <c r="KMK5" s="75"/>
      <c r="KML5" s="75"/>
      <c r="KMM5" s="75"/>
      <c r="KMN5" s="75"/>
      <c r="KMO5" s="75"/>
      <c r="KMP5" s="75"/>
      <c r="KMQ5" s="75"/>
      <c r="KMR5" s="75"/>
      <c r="KMS5" s="75"/>
      <c r="KMT5" s="75"/>
      <c r="KMU5" s="75"/>
      <c r="KMV5" s="75"/>
      <c r="KMW5" s="75"/>
      <c r="KMX5" s="75"/>
      <c r="KMY5" s="75"/>
      <c r="KMZ5" s="75"/>
      <c r="KNA5" s="75"/>
      <c r="KNB5" s="75"/>
      <c r="KNC5" s="75"/>
      <c r="KND5" s="75"/>
      <c r="KNE5" s="75"/>
      <c r="KNF5" s="75"/>
      <c r="KNG5" s="75"/>
      <c r="KNH5" s="75"/>
      <c r="KNI5" s="75"/>
      <c r="KNJ5" s="75"/>
      <c r="KNK5" s="75"/>
      <c r="KNL5" s="75"/>
      <c r="KNM5" s="75"/>
      <c r="KNN5" s="75"/>
      <c r="KNO5" s="75"/>
      <c r="KNP5" s="75"/>
      <c r="KNQ5" s="75"/>
      <c r="KNR5" s="75"/>
      <c r="KNS5" s="75"/>
      <c r="KNT5" s="75"/>
      <c r="KNU5" s="75"/>
      <c r="KNV5" s="75"/>
      <c r="KNW5" s="75"/>
      <c r="KNX5" s="75"/>
      <c r="KNY5" s="75"/>
      <c r="KNZ5" s="75"/>
      <c r="KOA5" s="75"/>
      <c r="KOB5" s="75"/>
      <c r="KOC5" s="75"/>
      <c r="KOD5" s="75"/>
      <c r="KOE5" s="75"/>
      <c r="KOF5" s="75"/>
      <c r="KOG5" s="75"/>
      <c r="KOH5" s="75"/>
      <c r="KOI5" s="75"/>
      <c r="KOJ5" s="75"/>
      <c r="KOK5" s="75"/>
      <c r="KOL5" s="75"/>
      <c r="KOM5" s="75"/>
      <c r="KON5" s="75"/>
      <c r="KOO5" s="75"/>
      <c r="KOP5" s="75"/>
      <c r="KOQ5" s="75"/>
      <c r="KOR5" s="75"/>
      <c r="KOS5" s="75"/>
      <c r="KOT5" s="75"/>
      <c r="KOU5" s="75"/>
      <c r="KOV5" s="75"/>
      <c r="KOW5" s="75"/>
      <c r="KOX5" s="75"/>
      <c r="KOY5" s="75"/>
      <c r="KOZ5" s="75"/>
      <c r="KPA5" s="75"/>
      <c r="KPB5" s="75"/>
      <c r="KPC5" s="75"/>
      <c r="KPD5" s="75"/>
      <c r="KPE5" s="75"/>
      <c r="KPF5" s="75"/>
      <c r="KPG5" s="75"/>
      <c r="KPH5" s="75"/>
      <c r="KPI5" s="75"/>
      <c r="KPJ5" s="75"/>
      <c r="KPK5" s="75"/>
      <c r="KPL5" s="75"/>
      <c r="KPM5" s="75"/>
      <c r="KPN5" s="75"/>
      <c r="KPO5" s="75"/>
      <c r="KPP5" s="75"/>
      <c r="KPQ5" s="75"/>
      <c r="KPR5" s="75"/>
      <c r="KPS5" s="75"/>
      <c r="KPT5" s="75"/>
      <c r="KPU5" s="75"/>
      <c r="KPV5" s="75"/>
      <c r="KPW5" s="75"/>
      <c r="KPX5" s="75"/>
      <c r="KPY5" s="75"/>
      <c r="KPZ5" s="75"/>
      <c r="KQA5" s="75"/>
      <c r="KQB5" s="75"/>
      <c r="KQC5" s="75"/>
      <c r="KQD5" s="75"/>
      <c r="KQE5" s="75"/>
      <c r="KQF5" s="75"/>
      <c r="KQG5" s="75"/>
      <c r="KQH5" s="75"/>
      <c r="KQI5" s="75"/>
      <c r="KQJ5" s="75"/>
      <c r="KQK5" s="75"/>
      <c r="KQL5" s="75"/>
      <c r="KQM5" s="75"/>
      <c r="KQN5" s="75"/>
      <c r="KQO5" s="75"/>
      <c r="KQP5" s="75"/>
      <c r="KQQ5" s="75"/>
      <c r="KQR5" s="75"/>
      <c r="KQS5" s="75"/>
      <c r="KQT5" s="75"/>
      <c r="KQU5" s="75"/>
      <c r="KQV5" s="75"/>
      <c r="KQW5" s="75"/>
      <c r="KQX5" s="75"/>
      <c r="KQY5" s="75"/>
      <c r="KQZ5" s="75"/>
      <c r="KRA5" s="75"/>
      <c r="KRB5" s="75"/>
      <c r="KRC5" s="75"/>
      <c r="KRD5" s="75"/>
      <c r="KRE5" s="75"/>
      <c r="KRF5" s="75"/>
      <c r="KRG5" s="75"/>
      <c r="KRH5" s="75"/>
      <c r="KRI5" s="75"/>
      <c r="KRJ5" s="75"/>
      <c r="KRK5" s="75"/>
      <c r="KRL5" s="75"/>
      <c r="KRM5" s="75"/>
      <c r="KRN5" s="75"/>
      <c r="KRO5" s="75"/>
      <c r="KRP5" s="75"/>
      <c r="KRQ5" s="75"/>
      <c r="KRR5" s="75"/>
      <c r="KRS5" s="75"/>
      <c r="KRT5" s="75"/>
      <c r="KRU5" s="75"/>
      <c r="KRV5" s="75"/>
      <c r="KRW5" s="75"/>
      <c r="KRX5" s="75"/>
      <c r="KRY5" s="75"/>
      <c r="KRZ5" s="75"/>
      <c r="KSA5" s="75"/>
      <c r="KSB5" s="75"/>
      <c r="KSC5" s="75"/>
      <c r="KSD5" s="75"/>
      <c r="KSE5" s="75"/>
      <c r="KSF5" s="75"/>
      <c r="KSG5" s="75"/>
      <c r="KSH5" s="75"/>
      <c r="KSI5" s="75"/>
      <c r="KSJ5" s="75"/>
      <c r="KSK5" s="75"/>
      <c r="KSL5" s="75"/>
      <c r="KSM5" s="75"/>
      <c r="KSN5" s="75"/>
      <c r="KSO5" s="75"/>
      <c r="KSP5" s="75"/>
      <c r="KSQ5" s="75"/>
      <c r="KSR5" s="75"/>
      <c r="KSS5" s="75"/>
      <c r="KST5" s="75"/>
      <c r="KSU5" s="75"/>
      <c r="KSV5" s="75"/>
      <c r="KSW5" s="75"/>
      <c r="KSX5" s="75"/>
      <c r="KSY5" s="75"/>
      <c r="KSZ5" s="75"/>
      <c r="KTA5" s="75"/>
      <c r="KTB5" s="75"/>
      <c r="KTC5" s="75"/>
      <c r="KTD5" s="75"/>
      <c r="KTE5" s="75"/>
      <c r="KTF5" s="75"/>
      <c r="KTG5" s="75"/>
      <c r="KTH5" s="75"/>
      <c r="KTI5" s="75"/>
      <c r="KTJ5" s="75"/>
      <c r="KTK5" s="75"/>
      <c r="KTL5" s="75"/>
      <c r="KTM5" s="75"/>
      <c r="KTN5" s="75"/>
      <c r="KTO5" s="75"/>
      <c r="KTP5" s="75"/>
      <c r="KTQ5" s="75"/>
      <c r="KTR5" s="75"/>
      <c r="KTS5" s="75"/>
      <c r="KTT5" s="75"/>
      <c r="KTU5" s="75"/>
      <c r="KTV5" s="75"/>
      <c r="KTW5" s="75"/>
      <c r="KTX5" s="75"/>
      <c r="KTY5" s="75"/>
      <c r="KTZ5" s="75"/>
      <c r="KUA5" s="75"/>
      <c r="KUB5" s="75"/>
      <c r="KUC5" s="75"/>
      <c r="KUD5" s="75"/>
      <c r="KUE5" s="75"/>
      <c r="KUF5" s="75"/>
      <c r="KUG5" s="75"/>
      <c r="KUH5" s="75"/>
      <c r="KUI5" s="75"/>
      <c r="KUJ5" s="75"/>
      <c r="KUK5" s="75"/>
      <c r="KUL5" s="75"/>
      <c r="KUM5" s="75"/>
      <c r="KUN5" s="75"/>
      <c r="KUO5" s="75"/>
      <c r="KUP5" s="75"/>
      <c r="KUQ5" s="75"/>
      <c r="KUR5" s="75"/>
      <c r="KUS5" s="75"/>
      <c r="KUT5" s="75"/>
      <c r="KUU5" s="75"/>
      <c r="KUV5" s="75"/>
      <c r="KUW5" s="75"/>
      <c r="KUX5" s="75"/>
      <c r="KUY5" s="75"/>
      <c r="KUZ5" s="75"/>
      <c r="KVA5" s="75"/>
      <c r="KVB5" s="75"/>
      <c r="KVC5" s="75"/>
      <c r="KVD5" s="75"/>
      <c r="KVE5" s="75"/>
      <c r="KVF5" s="75"/>
      <c r="KVG5" s="75"/>
      <c r="KVH5" s="75"/>
      <c r="KVI5" s="75"/>
      <c r="KVJ5" s="75"/>
      <c r="KVK5" s="75"/>
      <c r="KVL5" s="75"/>
      <c r="KVM5" s="75"/>
      <c r="KVN5" s="75"/>
      <c r="KVO5" s="75"/>
      <c r="KVP5" s="75"/>
      <c r="KVQ5" s="75"/>
      <c r="KVR5" s="75"/>
      <c r="KVS5" s="75"/>
      <c r="KVT5" s="75"/>
      <c r="KVU5" s="75"/>
      <c r="KVV5" s="75"/>
      <c r="KVW5" s="75"/>
      <c r="KVX5" s="75"/>
      <c r="KVY5" s="75"/>
      <c r="KVZ5" s="75"/>
      <c r="KWA5" s="75"/>
      <c r="KWB5" s="75"/>
      <c r="KWC5" s="75"/>
      <c r="KWD5" s="75"/>
      <c r="KWE5" s="75"/>
      <c r="KWF5" s="75"/>
      <c r="KWG5" s="75"/>
      <c r="KWH5" s="75"/>
      <c r="KWI5" s="75"/>
      <c r="KWJ5" s="75"/>
      <c r="KWK5" s="75"/>
      <c r="KWL5" s="75"/>
      <c r="KWM5" s="75"/>
      <c r="KWN5" s="75"/>
      <c r="KWO5" s="75"/>
      <c r="KWP5" s="75"/>
      <c r="KWQ5" s="75"/>
      <c r="KWR5" s="75"/>
      <c r="KWS5" s="75"/>
      <c r="KWT5" s="75"/>
      <c r="KWU5" s="75"/>
      <c r="KWV5" s="75"/>
      <c r="KWW5" s="75"/>
      <c r="KWX5" s="75"/>
      <c r="KWY5" s="75"/>
      <c r="KWZ5" s="75"/>
      <c r="KXA5" s="75"/>
      <c r="KXB5" s="75"/>
      <c r="KXC5" s="75"/>
      <c r="KXD5" s="75"/>
      <c r="KXE5" s="75"/>
      <c r="KXF5" s="75"/>
      <c r="KXG5" s="75"/>
      <c r="KXH5" s="75"/>
      <c r="KXI5" s="75"/>
      <c r="KXJ5" s="75"/>
      <c r="KXK5" s="75"/>
      <c r="KXL5" s="75"/>
      <c r="KXM5" s="75"/>
      <c r="KXN5" s="75"/>
      <c r="KXO5" s="75"/>
      <c r="KXP5" s="75"/>
      <c r="KXQ5" s="75"/>
      <c r="KXR5" s="75"/>
      <c r="KXS5" s="75"/>
      <c r="KXT5" s="75"/>
      <c r="KXU5" s="75"/>
      <c r="KXV5" s="75"/>
      <c r="KXW5" s="75"/>
      <c r="KXX5" s="75"/>
      <c r="KXY5" s="75"/>
      <c r="KXZ5" s="75"/>
      <c r="KYA5" s="75"/>
      <c r="KYB5" s="75"/>
      <c r="KYC5" s="75"/>
      <c r="KYD5" s="75"/>
      <c r="KYE5" s="75"/>
      <c r="KYF5" s="75"/>
      <c r="KYG5" s="75"/>
      <c r="KYH5" s="75"/>
      <c r="KYI5" s="75"/>
      <c r="KYJ5" s="75"/>
      <c r="KYK5" s="75"/>
      <c r="KYL5" s="75"/>
      <c r="KYM5" s="75"/>
      <c r="KYN5" s="75"/>
      <c r="KYO5" s="75"/>
      <c r="KYP5" s="75"/>
      <c r="KYQ5" s="75"/>
      <c r="KYR5" s="75"/>
      <c r="KYS5" s="75"/>
      <c r="KYT5" s="75"/>
      <c r="KYU5" s="75"/>
      <c r="KYV5" s="75"/>
      <c r="KYW5" s="75"/>
      <c r="KYX5" s="75"/>
      <c r="KYY5" s="75"/>
      <c r="KYZ5" s="75"/>
      <c r="KZA5" s="75"/>
      <c r="KZB5" s="75"/>
      <c r="KZC5" s="75"/>
      <c r="KZD5" s="75"/>
      <c r="KZE5" s="75"/>
      <c r="KZF5" s="75"/>
      <c r="KZG5" s="75"/>
      <c r="KZH5" s="75"/>
      <c r="KZI5" s="75"/>
      <c r="KZJ5" s="75"/>
      <c r="KZK5" s="75"/>
      <c r="KZL5" s="75"/>
      <c r="KZM5" s="75"/>
      <c r="KZN5" s="75"/>
      <c r="KZO5" s="75"/>
      <c r="KZP5" s="75"/>
      <c r="KZQ5" s="75"/>
      <c r="KZR5" s="75"/>
      <c r="KZS5" s="75"/>
      <c r="KZT5" s="75"/>
      <c r="KZU5" s="75"/>
      <c r="KZV5" s="75"/>
      <c r="KZW5" s="75"/>
      <c r="KZX5" s="75"/>
      <c r="KZY5" s="75"/>
      <c r="KZZ5" s="75"/>
      <c r="LAA5" s="75"/>
      <c r="LAB5" s="75"/>
      <c r="LAC5" s="75"/>
      <c r="LAD5" s="75"/>
      <c r="LAE5" s="75"/>
      <c r="LAF5" s="75"/>
      <c r="LAG5" s="75"/>
      <c r="LAH5" s="75"/>
      <c r="LAI5" s="75"/>
      <c r="LAJ5" s="75"/>
      <c r="LAK5" s="75"/>
      <c r="LAL5" s="75"/>
      <c r="LAM5" s="75"/>
      <c r="LAN5" s="75"/>
      <c r="LAO5" s="75"/>
      <c r="LAP5" s="75"/>
      <c r="LAQ5" s="75"/>
      <c r="LAR5" s="75"/>
      <c r="LAS5" s="75"/>
      <c r="LAT5" s="75"/>
      <c r="LAU5" s="75"/>
      <c r="LAV5" s="75"/>
      <c r="LAW5" s="75"/>
      <c r="LAX5" s="75"/>
      <c r="LAY5" s="75"/>
      <c r="LAZ5" s="75"/>
      <c r="LBA5" s="75"/>
      <c r="LBB5" s="75"/>
      <c r="LBC5" s="75"/>
      <c r="LBD5" s="75"/>
      <c r="LBE5" s="75"/>
      <c r="LBF5" s="75"/>
      <c r="LBG5" s="75"/>
      <c r="LBH5" s="75"/>
      <c r="LBI5" s="75"/>
      <c r="LBJ5" s="75"/>
      <c r="LBK5" s="75"/>
      <c r="LBL5" s="75"/>
      <c r="LBM5" s="75"/>
      <c r="LBN5" s="75"/>
      <c r="LBO5" s="75"/>
      <c r="LBP5" s="75"/>
      <c r="LBQ5" s="75"/>
      <c r="LBR5" s="75"/>
      <c r="LBS5" s="75"/>
      <c r="LBT5" s="75"/>
      <c r="LBU5" s="75"/>
      <c r="LBV5" s="75"/>
      <c r="LBW5" s="75"/>
      <c r="LBX5" s="75"/>
      <c r="LBY5" s="75"/>
      <c r="LBZ5" s="75"/>
      <c r="LCA5" s="75"/>
      <c r="LCB5" s="75"/>
      <c r="LCC5" s="75"/>
      <c r="LCD5" s="75"/>
      <c r="LCE5" s="75"/>
      <c r="LCF5" s="75"/>
      <c r="LCG5" s="75"/>
      <c r="LCH5" s="75"/>
      <c r="LCI5" s="75"/>
      <c r="LCJ5" s="75"/>
      <c r="LCK5" s="75"/>
      <c r="LCL5" s="75"/>
      <c r="LCM5" s="75"/>
      <c r="LCN5" s="75"/>
      <c r="LCO5" s="75"/>
      <c r="LCP5" s="75"/>
      <c r="LCQ5" s="75"/>
      <c r="LCR5" s="75"/>
      <c r="LCS5" s="75"/>
      <c r="LCT5" s="75"/>
      <c r="LCU5" s="75"/>
      <c r="LCV5" s="75"/>
      <c r="LCW5" s="75"/>
      <c r="LCX5" s="75"/>
      <c r="LCY5" s="75"/>
      <c r="LCZ5" s="75"/>
      <c r="LDA5" s="75"/>
      <c r="LDB5" s="75"/>
      <c r="LDC5" s="75"/>
      <c r="LDD5" s="75"/>
      <c r="LDE5" s="75"/>
      <c r="LDF5" s="75"/>
      <c r="LDG5" s="75"/>
      <c r="LDH5" s="75"/>
      <c r="LDI5" s="75"/>
      <c r="LDJ5" s="75"/>
      <c r="LDK5" s="75"/>
      <c r="LDL5" s="75"/>
      <c r="LDM5" s="75"/>
      <c r="LDN5" s="75"/>
      <c r="LDO5" s="75"/>
      <c r="LDP5" s="75"/>
      <c r="LDQ5" s="75"/>
      <c r="LDR5" s="75"/>
      <c r="LDS5" s="75"/>
      <c r="LDT5" s="75"/>
      <c r="LDU5" s="75"/>
      <c r="LDV5" s="75"/>
      <c r="LDW5" s="75"/>
      <c r="LDX5" s="75"/>
      <c r="LDY5" s="75"/>
      <c r="LDZ5" s="75"/>
      <c r="LEA5" s="75"/>
      <c r="LEB5" s="75"/>
      <c r="LEC5" s="75"/>
      <c r="LED5" s="75"/>
      <c r="LEE5" s="75"/>
      <c r="LEF5" s="75"/>
      <c r="LEG5" s="75"/>
      <c r="LEH5" s="75"/>
      <c r="LEI5" s="75"/>
      <c r="LEJ5" s="75"/>
      <c r="LEK5" s="75"/>
      <c r="LEL5" s="75"/>
      <c r="LEM5" s="75"/>
      <c r="LEN5" s="75"/>
      <c r="LEO5" s="75"/>
      <c r="LEP5" s="75"/>
      <c r="LEQ5" s="75"/>
      <c r="LER5" s="75"/>
      <c r="LES5" s="75"/>
      <c r="LET5" s="75"/>
      <c r="LEU5" s="75"/>
      <c r="LEV5" s="75"/>
      <c r="LEW5" s="75"/>
      <c r="LEX5" s="75"/>
      <c r="LEY5" s="75"/>
      <c r="LEZ5" s="75"/>
      <c r="LFA5" s="75"/>
      <c r="LFB5" s="75"/>
      <c r="LFC5" s="75"/>
      <c r="LFD5" s="75"/>
      <c r="LFE5" s="75"/>
      <c r="LFF5" s="75"/>
      <c r="LFG5" s="75"/>
      <c r="LFH5" s="75"/>
      <c r="LFI5" s="75"/>
      <c r="LFJ5" s="75"/>
      <c r="LFK5" s="75"/>
      <c r="LFL5" s="75"/>
      <c r="LFM5" s="75"/>
      <c r="LFN5" s="75"/>
      <c r="LFO5" s="75"/>
      <c r="LFP5" s="75"/>
      <c r="LFQ5" s="75"/>
      <c r="LFR5" s="75"/>
      <c r="LFS5" s="75"/>
      <c r="LFT5" s="75"/>
      <c r="LFU5" s="75"/>
      <c r="LFV5" s="75"/>
      <c r="LFW5" s="75"/>
      <c r="LFX5" s="75"/>
      <c r="LFY5" s="75"/>
      <c r="LFZ5" s="75"/>
      <c r="LGA5" s="75"/>
      <c r="LGB5" s="75"/>
      <c r="LGC5" s="75"/>
      <c r="LGD5" s="75"/>
      <c r="LGE5" s="75"/>
      <c r="LGF5" s="75"/>
      <c r="LGG5" s="75"/>
      <c r="LGH5" s="75"/>
      <c r="LGI5" s="75"/>
      <c r="LGJ5" s="75"/>
      <c r="LGK5" s="75"/>
      <c r="LGL5" s="75"/>
      <c r="LGM5" s="75"/>
      <c r="LGN5" s="75"/>
      <c r="LGO5" s="75"/>
      <c r="LGP5" s="75"/>
      <c r="LGQ5" s="75"/>
      <c r="LGR5" s="75"/>
      <c r="LGS5" s="75"/>
      <c r="LGT5" s="75"/>
      <c r="LGU5" s="75"/>
      <c r="LGV5" s="75"/>
      <c r="LGW5" s="75"/>
      <c r="LGX5" s="75"/>
      <c r="LGY5" s="75"/>
      <c r="LGZ5" s="75"/>
      <c r="LHA5" s="75"/>
      <c r="LHB5" s="75"/>
      <c r="LHC5" s="75"/>
      <c r="LHD5" s="75"/>
      <c r="LHE5" s="75"/>
      <c r="LHF5" s="75"/>
      <c r="LHG5" s="75"/>
      <c r="LHH5" s="75"/>
      <c r="LHI5" s="75"/>
      <c r="LHJ5" s="75"/>
      <c r="LHK5" s="75"/>
      <c r="LHL5" s="75"/>
      <c r="LHM5" s="75"/>
      <c r="LHN5" s="75"/>
      <c r="LHO5" s="75"/>
      <c r="LHP5" s="75"/>
      <c r="LHQ5" s="75"/>
      <c r="LHR5" s="75"/>
      <c r="LHS5" s="75"/>
      <c r="LHT5" s="75"/>
      <c r="LHU5" s="75"/>
      <c r="LHV5" s="75"/>
      <c r="LHW5" s="75"/>
      <c r="LHX5" s="75"/>
      <c r="LHY5" s="75"/>
      <c r="LHZ5" s="75"/>
      <c r="LIA5" s="75"/>
      <c r="LIB5" s="75"/>
      <c r="LIC5" s="75"/>
      <c r="LID5" s="75"/>
      <c r="LIE5" s="75"/>
      <c r="LIF5" s="75"/>
      <c r="LIG5" s="75"/>
      <c r="LIH5" s="75"/>
      <c r="LII5" s="75"/>
      <c r="LIJ5" s="75"/>
      <c r="LIK5" s="75"/>
      <c r="LIL5" s="75"/>
      <c r="LIM5" s="75"/>
      <c r="LIN5" s="75"/>
      <c r="LIO5" s="75"/>
      <c r="LIP5" s="75"/>
      <c r="LIQ5" s="75"/>
      <c r="LIR5" s="75"/>
      <c r="LIS5" s="75"/>
      <c r="LIT5" s="75"/>
      <c r="LIU5" s="75"/>
      <c r="LIV5" s="75"/>
      <c r="LIW5" s="75"/>
      <c r="LIX5" s="75"/>
      <c r="LIY5" s="75"/>
      <c r="LIZ5" s="75"/>
      <c r="LJA5" s="75"/>
      <c r="LJB5" s="75"/>
      <c r="LJC5" s="75"/>
      <c r="LJD5" s="75"/>
      <c r="LJE5" s="75"/>
      <c r="LJF5" s="75"/>
      <c r="LJG5" s="75"/>
      <c r="LJH5" s="75"/>
      <c r="LJI5" s="75"/>
      <c r="LJJ5" s="75"/>
      <c r="LJK5" s="75"/>
      <c r="LJL5" s="75"/>
      <c r="LJM5" s="75"/>
      <c r="LJN5" s="75"/>
      <c r="LJO5" s="75"/>
      <c r="LJP5" s="75"/>
      <c r="LJQ5" s="75"/>
      <c r="LJR5" s="75"/>
      <c r="LJS5" s="75"/>
      <c r="LJT5" s="75"/>
      <c r="LJU5" s="75"/>
      <c r="LJV5" s="75"/>
      <c r="LJW5" s="75"/>
      <c r="LJX5" s="75"/>
      <c r="LJY5" s="75"/>
      <c r="LJZ5" s="75"/>
      <c r="LKA5" s="75"/>
      <c r="LKB5" s="75"/>
      <c r="LKC5" s="75"/>
      <c r="LKD5" s="75"/>
      <c r="LKE5" s="75"/>
      <c r="LKF5" s="75"/>
      <c r="LKG5" s="75"/>
      <c r="LKH5" s="75"/>
      <c r="LKI5" s="75"/>
      <c r="LKJ5" s="75"/>
      <c r="LKK5" s="75"/>
      <c r="LKL5" s="75"/>
      <c r="LKM5" s="75"/>
      <c r="LKN5" s="75"/>
      <c r="LKO5" s="75"/>
      <c r="LKP5" s="75"/>
      <c r="LKQ5" s="75"/>
      <c r="LKR5" s="75"/>
      <c r="LKS5" s="75"/>
      <c r="LKT5" s="75"/>
      <c r="LKU5" s="75"/>
      <c r="LKV5" s="75"/>
      <c r="LKW5" s="75"/>
      <c r="LKX5" s="75"/>
      <c r="LKY5" s="75"/>
      <c r="LKZ5" s="75"/>
      <c r="LLA5" s="75"/>
      <c r="LLB5" s="75"/>
      <c r="LLC5" s="75"/>
      <c r="LLD5" s="75"/>
      <c r="LLE5" s="75"/>
      <c r="LLF5" s="75"/>
      <c r="LLG5" s="75"/>
      <c r="LLH5" s="75"/>
      <c r="LLI5" s="75"/>
      <c r="LLJ5" s="75"/>
      <c r="LLK5" s="75"/>
      <c r="LLL5" s="75"/>
      <c r="LLM5" s="75"/>
      <c r="LLN5" s="75"/>
      <c r="LLO5" s="75"/>
      <c r="LLP5" s="75"/>
      <c r="LLQ5" s="75"/>
      <c r="LLR5" s="75"/>
      <c r="LLS5" s="75"/>
      <c r="LLT5" s="75"/>
      <c r="LLU5" s="75"/>
      <c r="LLV5" s="75"/>
      <c r="LLW5" s="75"/>
      <c r="LLX5" s="75"/>
      <c r="LLY5" s="75"/>
      <c r="LLZ5" s="75"/>
      <c r="LMA5" s="75"/>
      <c r="LMB5" s="75"/>
      <c r="LMC5" s="75"/>
      <c r="LMD5" s="75"/>
      <c r="LME5" s="75"/>
      <c r="LMF5" s="75"/>
      <c r="LMG5" s="75"/>
      <c r="LMH5" s="75"/>
      <c r="LMI5" s="75"/>
      <c r="LMJ5" s="75"/>
      <c r="LMK5" s="75"/>
      <c r="LML5" s="75"/>
      <c r="LMM5" s="75"/>
      <c r="LMN5" s="75"/>
      <c r="LMO5" s="75"/>
      <c r="LMP5" s="75"/>
      <c r="LMQ5" s="75"/>
      <c r="LMR5" s="75"/>
      <c r="LMS5" s="75"/>
      <c r="LMT5" s="75"/>
      <c r="LMU5" s="75"/>
      <c r="LMV5" s="75"/>
      <c r="LMW5" s="75"/>
      <c r="LMX5" s="75"/>
      <c r="LMY5" s="75"/>
      <c r="LMZ5" s="75"/>
      <c r="LNA5" s="75"/>
      <c r="LNB5" s="75"/>
      <c r="LNC5" s="75"/>
      <c r="LND5" s="75"/>
      <c r="LNE5" s="75"/>
      <c r="LNF5" s="75"/>
      <c r="LNG5" s="75"/>
      <c r="LNH5" s="75"/>
      <c r="LNI5" s="75"/>
      <c r="LNJ5" s="75"/>
      <c r="LNK5" s="75"/>
      <c r="LNL5" s="75"/>
      <c r="LNM5" s="75"/>
      <c r="LNN5" s="75"/>
      <c r="LNO5" s="75"/>
      <c r="LNP5" s="75"/>
      <c r="LNQ5" s="75"/>
      <c r="LNR5" s="75"/>
      <c r="LNS5" s="75"/>
      <c r="LNT5" s="75"/>
      <c r="LNU5" s="75"/>
      <c r="LNV5" s="75"/>
      <c r="LNW5" s="75"/>
      <c r="LNX5" s="75"/>
      <c r="LNY5" s="75"/>
      <c r="LNZ5" s="75"/>
      <c r="LOA5" s="75"/>
      <c r="LOB5" s="75"/>
      <c r="LOC5" s="75"/>
      <c r="LOD5" s="75"/>
      <c r="LOE5" s="75"/>
      <c r="LOF5" s="75"/>
      <c r="LOG5" s="75"/>
      <c r="LOH5" s="75"/>
      <c r="LOI5" s="75"/>
      <c r="LOJ5" s="75"/>
      <c r="LOK5" s="75"/>
      <c r="LOL5" s="75"/>
      <c r="LOM5" s="75"/>
      <c r="LON5" s="75"/>
      <c r="LOO5" s="75"/>
      <c r="LOP5" s="75"/>
      <c r="LOQ5" s="75"/>
      <c r="LOR5" s="75"/>
      <c r="LOS5" s="75"/>
      <c r="LOT5" s="75"/>
      <c r="LOU5" s="75"/>
      <c r="LOV5" s="75"/>
      <c r="LOW5" s="75"/>
      <c r="LOX5" s="75"/>
      <c r="LOY5" s="75"/>
      <c r="LOZ5" s="75"/>
      <c r="LPA5" s="75"/>
      <c r="LPB5" s="75"/>
      <c r="LPC5" s="75"/>
      <c r="LPD5" s="75"/>
      <c r="LPE5" s="75"/>
      <c r="LPF5" s="75"/>
      <c r="LPG5" s="75"/>
      <c r="LPH5" s="75"/>
      <c r="LPI5" s="75"/>
      <c r="LPJ5" s="75"/>
      <c r="LPK5" s="75"/>
      <c r="LPL5" s="75"/>
      <c r="LPM5" s="75"/>
      <c r="LPN5" s="75"/>
      <c r="LPO5" s="75"/>
      <c r="LPP5" s="75"/>
      <c r="LPQ5" s="75"/>
      <c r="LPR5" s="75"/>
      <c r="LPS5" s="75"/>
      <c r="LPT5" s="75"/>
      <c r="LPU5" s="75"/>
      <c r="LPV5" s="75"/>
      <c r="LPW5" s="75"/>
      <c r="LPX5" s="75"/>
      <c r="LPY5" s="75"/>
      <c r="LPZ5" s="75"/>
      <c r="LQA5" s="75"/>
      <c r="LQB5" s="75"/>
      <c r="LQC5" s="75"/>
      <c r="LQD5" s="75"/>
      <c r="LQE5" s="75"/>
      <c r="LQF5" s="75"/>
      <c r="LQG5" s="75"/>
      <c r="LQH5" s="75"/>
      <c r="LQI5" s="75"/>
      <c r="LQJ5" s="75"/>
      <c r="LQK5" s="75"/>
      <c r="LQL5" s="75"/>
      <c r="LQM5" s="75"/>
      <c r="LQN5" s="75"/>
      <c r="LQO5" s="75"/>
      <c r="LQP5" s="75"/>
      <c r="LQQ5" s="75"/>
      <c r="LQR5" s="75"/>
      <c r="LQS5" s="75"/>
      <c r="LQT5" s="75"/>
      <c r="LQU5" s="75"/>
      <c r="LQV5" s="75"/>
      <c r="LQW5" s="75"/>
      <c r="LQX5" s="75"/>
      <c r="LQY5" s="75"/>
      <c r="LQZ5" s="75"/>
      <c r="LRA5" s="75"/>
      <c r="LRB5" s="75"/>
      <c r="LRC5" s="75"/>
      <c r="LRD5" s="75"/>
      <c r="LRE5" s="75"/>
      <c r="LRF5" s="75"/>
      <c r="LRG5" s="75"/>
      <c r="LRH5" s="75"/>
      <c r="LRI5" s="75"/>
      <c r="LRJ5" s="75"/>
      <c r="LRK5" s="75"/>
      <c r="LRL5" s="75"/>
      <c r="LRM5" s="75"/>
      <c r="LRN5" s="75"/>
      <c r="LRO5" s="75"/>
      <c r="LRP5" s="75"/>
      <c r="LRQ5" s="75"/>
      <c r="LRR5" s="75"/>
      <c r="LRS5" s="75"/>
      <c r="LRT5" s="75"/>
      <c r="LRU5" s="75"/>
      <c r="LRV5" s="75"/>
      <c r="LRW5" s="75"/>
      <c r="LRX5" s="75"/>
      <c r="LRY5" s="75"/>
      <c r="LRZ5" s="75"/>
      <c r="LSA5" s="75"/>
      <c r="LSB5" s="75"/>
      <c r="LSC5" s="75"/>
      <c r="LSD5" s="75"/>
      <c r="LSE5" s="75"/>
      <c r="LSF5" s="75"/>
      <c r="LSG5" s="75"/>
      <c r="LSH5" s="75"/>
      <c r="LSI5" s="75"/>
      <c r="LSJ5" s="75"/>
      <c r="LSK5" s="75"/>
      <c r="LSL5" s="75"/>
      <c r="LSM5" s="75"/>
      <c r="LSN5" s="75"/>
      <c r="LSO5" s="75"/>
      <c r="LSP5" s="75"/>
      <c r="LSQ5" s="75"/>
      <c r="LSR5" s="75"/>
      <c r="LSS5" s="75"/>
      <c r="LST5" s="75"/>
      <c r="LSU5" s="75"/>
      <c r="LSV5" s="75"/>
      <c r="LSW5" s="75"/>
      <c r="LSX5" s="75"/>
      <c r="LSY5" s="75"/>
      <c r="LSZ5" s="75"/>
      <c r="LTA5" s="75"/>
      <c r="LTB5" s="75"/>
      <c r="LTC5" s="75"/>
      <c r="LTD5" s="75"/>
      <c r="LTE5" s="75"/>
      <c r="LTF5" s="75"/>
      <c r="LTG5" s="75"/>
      <c r="LTH5" s="75"/>
      <c r="LTI5" s="75"/>
      <c r="LTJ5" s="75"/>
      <c r="LTK5" s="75"/>
      <c r="LTL5" s="75"/>
      <c r="LTM5" s="75"/>
      <c r="LTN5" s="75"/>
      <c r="LTO5" s="75"/>
      <c r="LTP5" s="75"/>
      <c r="LTQ5" s="75"/>
      <c r="LTR5" s="75"/>
      <c r="LTS5" s="75"/>
      <c r="LTT5" s="75"/>
      <c r="LTU5" s="75"/>
      <c r="LTV5" s="75"/>
      <c r="LTW5" s="75"/>
      <c r="LTX5" s="75"/>
      <c r="LTY5" s="75"/>
      <c r="LTZ5" s="75"/>
      <c r="LUA5" s="75"/>
      <c r="LUB5" s="75"/>
      <c r="LUC5" s="75"/>
      <c r="LUD5" s="75"/>
      <c r="LUE5" s="75"/>
      <c r="LUF5" s="75"/>
      <c r="LUG5" s="75"/>
      <c r="LUH5" s="75"/>
      <c r="LUI5" s="75"/>
      <c r="LUJ5" s="75"/>
      <c r="LUK5" s="75"/>
      <c r="LUL5" s="75"/>
      <c r="LUM5" s="75"/>
      <c r="LUN5" s="75"/>
      <c r="LUO5" s="75"/>
      <c r="LUP5" s="75"/>
      <c r="LUQ5" s="75"/>
      <c r="LUR5" s="75"/>
      <c r="LUS5" s="75"/>
      <c r="LUT5" s="75"/>
      <c r="LUU5" s="75"/>
      <c r="LUV5" s="75"/>
      <c r="LUW5" s="75"/>
      <c r="LUX5" s="75"/>
      <c r="LUY5" s="75"/>
      <c r="LUZ5" s="75"/>
      <c r="LVA5" s="75"/>
      <c r="LVB5" s="75"/>
      <c r="LVC5" s="75"/>
      <c r="LVD5" s="75"/>
      <c r="LVE5" s="75"/>
      <c r="LVF5" s="75"/>
      <c r="LVG5" s="75"/>
      <c r="LVH5" s="75"/>
      <c r="LVI5" s="75"/>
      <c r="LVJ5" s="75"/>
      <c r="LVK5" s="75"/>
      <c r="LVL5" s="75"/>
      <c r="LVM5" s="75"/>
      <c r="LVN5" s="75"/>
      <c r="LVO5" s="75"/>
      <c r="LVP5" s="75"/>
      <c r="LVQ5" s="75"/>
      <c r="LVR5" s="75"/>
      <c r="LVS5" s="75"/>
      <c r="LVT5" s="75"/>
      <c r="LVU5" s="75"/>
      <c r="LVV5" s="75"/>
      <c r="LVW5" s="75"/>
      <c r="LVX5" s="75"/>
      <c r="LVY5" s="75"/>
      <c r="LVZ5" s="75"/>
      <c r="LWA5" s="75"/>
      <c r="LWB5" s="75"/>
      <c r="LWC5" s="75"/>
      <c r="LWD5" s="75"/>
      <c r="LWE5" s="75"/>
      <c r="LWF5" s="75"/>
      <c r="LWG5" s="75"/>
      <c r="LWH5" s="75"/>
      <c r="LWI5" s="75"/>
      <c r="LWJ5" s="75"/>
      <c r="LWK5" s="75"/>
      <c r="LWL5" s="75"/>
      <c r="LWM5" s="75"/>
      <c r="LWN5" s="75"/>
      <c r="LWO5" s="75"/>
      <c r="LWP5" s="75"/>
      <c r="LWQ5" s="75"/>
      <c r="LWR5" s="75"/>
      <c r="LWS5" s="75"/>
      <c r="LWT5" s="75"/>
      <c r="LWU5" s="75"/>
      <c r="LWV5" s="75"/>
      <c r="LWW5" s="75"/>
      <c r="LWX5" s="75"/>
      <c r="LWY5" s="75"/>
      <c r="LWZ5" s="75"/>
      <c r="LXA5" s="75"/>
      <c r="LXB5" s="75"/>
      <c r="LXC5" s="75"/>
      <c r="LXD5" s="75"/>
      <c r="LXE5" s="75"/>
      <c r="LXF5" s="75"/>
      <c r="LXG5" s="75"/>
      <c r="LXH5" s="75"/>
      <c r="LXI5" s="75"/>
      <c r="LXJ5" s="75"/>
      <c r="LXK5" s="75"/>
      <c r="LXL5" s="75"/>
      <c r="LXM5" s="75"/>
      <c r="LXN5" s="75"/>
      <c r="LXO5" s="75"/>
      <c r="LXP5" s="75"/>
      <c r="LXQ5" s="75"/>
      <c r="LXR5" s="75"/>
      <c r="LXS5" s="75"/>
      <c r="LXT5" s="75"/>
      <c r="LXU5" s="75"/>
      <c r="LXV5" s="75"/>
      <c r="LXW5" s="75"/>
      <c r="LXX5" s="75"/>
      <c r="LXY5" s="75"/>
      <c r="LXZ5" s="75"/>
      <c r="LYA5" s="75"/>
      <c r="LYB5" s="75"/>
      <c r="LYC5" s="75"/>
      <c r="LYD5" s="75"/>
      <c r="LYE5" s="75"/>
      <c r="LYF5" s="75"/>
      <c r="LYG5" s="75"/>
      <c r="LYH5" s="75"/>
      <c r="LYI5" s="75"/>
      <c r="LYJ5" s="75"/>
      <c r="LYK5" s="75"/>
      <c r="LYL5" s="75"/>
      <c r="LYM5" s="75"/>
      <c r="LYN5" s="75"/>
      <c r="LYO5" s="75"/>
      <c r="LYP5" s="75"/>
      <c r="LYQ5" s="75"/>
      <c r="LYR5" s="75"/>
      <c r="LYS5" s="75"/>
      <c r="LYT5" s="75"/>
      <c r="LYU5" s="75"/>
      <c r="LYV5" s="75"/>
      <c r="LYW5" s="75"/>
      <c r="LYX5" s="75"/>
      <c r="LYY5" s="75"/>
      <c r="LYZ5" s="75"/>
      <c r="LZA5" s="75"/>
      <c r="LZB5" s="75"/>
      <c r="LZC5" s="75"/>
      <c r="LZD5" s="75"/>
      <c r="LZE5" s="75"/>
      <c r="LZF5" s="75"/>
      <c r="LZG5" s="75"/>
      <c r="LZH5" s="75"/>
      <c r="LZI5" s="75"/>
      <c r="LZJ5" s="75"/>
      <c r="LZK5" s="75"/>
      <c r="LZL5" s="75"/>
      <c r="LZM5" s="75"/>
      <c r="LZN5" s="75"/>
      <c r="LZO5" s="75"/>
      <c r="LZP5" s="75"/>
      <c r="LZQ5" s="75"/>
      <c r="LZR5" s="75"/>
      <c r="LZS5" s="75"/>
      <c r="LZT5" s="75"/>
      <c r="LZU5" s="75"/>
      <c r="LZV5" s="75"/>
      <c r="LZW5" s="75"/>
      <c r="LZX5" s="75"/>
      <c r="LZY5" s="75"/>
      <c r="LZZ5" s="75"/>
      <c r="MAA5" s="75"/>
      <c r="MAB5" s="75"/>
      <c r="MAC5" s="75"/>
      <c r="MAD5" s="75"/>
      <c r="MAE5" s="75"/>
      <c r="MAF5" s="75"/>
      <c r="MAG5" s="75"/>
      <c r="MAH5" s="75"/>
      <c r="MAI5" s="75"/>
      <c r="MAJ5" s="75"/>
      <c r="MAK5" s="75"/>
      <c r="MAL5" s="75"/>
      <c r="MAM5" s="75"/>
      <c r="MAN5" s="75"/>
      <c r="MAO5" s="75"/>
      <c r="MAP5" s="75"/>
      <c r="MAQ5" s="75"/>
      <c r="MAR5" s="75"/>
      <c r="MAS5" s="75"/>
      <c r="MAT5" s="75"/>
      <c r="MAU5" s="75"/>
      <c r="MAV5" s="75"/>
      <c r="MAW5" s="75"/>
      <c r="MAX5" s="75"/>
      <c r="MAY5" s="75"/>
      <c r="MAZ5" s="75"/>
      <c r="MBA5" s="75"/>
      <c r="MBB5" s="75"/>
      <c r="MBC5" s="75"/>
      <c r="MBD5" s="75"/>
      <c r="MBE5" s="75"/>
      <c r="MBF5" s="75"/>
      <c r="MBG5" s="75"/>
      <c r="MBH5" s="75"/>
      <c r="MBI5" s="75"/>
      <c r="MBJ5" s="75"/>
      <c r="MBK5" s="75"/>
      <c r="MBL5" s="75"/>
      <c r="MBM5" s="75"/>
      <c r="MBN5" s="75"/>
      <c r="MBO5" s="75"/>
      <c r="MBP5" s="75"/>
      <c r="MBQ5" s="75"/>
      <c r="MBR5" s="75"/>
      <c r="MBS5" s="75"/>
      <c r="MBT5" s="75"/>
      <c r="MBU5" s="75"/>
      <c r="MBV5" s="75"/>
      <c r="MBW5" s="75"/>
      <c r="MBX5" s="75"/>
      <c r="MBY5" s="75"/>
      <c r="MBZ5" s="75"/>
      <c r="MCA5" s="75"/>
      <c r="MCB5" s="75"/>
      <c r="MCC5" s="75"/>
      <c r="MCD5" s="75"/>
      <c r="MCE5" s="75"/>
      <c r="MCF5" s="75"/>
      <c r="MCG5" s="75"/>
      <c r="MCH5" s="75"/>
      <c r="MCI5" s="75"/>
      <c r="MCJ5" s="75"/>
      <c r="MCK5" s="75"/>
      <c r="MCL5" s="75"/>
      <c r="MCM5" s="75"/>
      <c r="MCN5" s="75"/>
      <c r="MCO5" s="75"/>
      <c r="MCP5" s="75"/>
      <c r="MCQ5" s="75"/>
      <c r="MCR5" s="75"/>
      <c r="MCS5" s="75"/>
      <c r="MCT5" s="75"/>
      <c r="MCU5" s="75"/>
      <c r="MCV5" s="75"/>
      <c r="MCW5" s="75"/>
      <c r="MCX5" s="75"/>
      <c r="MCY5" s="75"/>
      <c r="MCZ5" s="75"/>
      <c r="MDA5" s="75"/>
      <c r="MDB5" s="75"/>
      <c r="MDC5" s="75"/>
      <c r="MDD5" s="75"/>
      <c r="MDE5" s="75"/>
      <c r="MDF5" s="75"/>
      <c r="MDG5" s="75"/>
      <c r="MDH5" s="75"/>
      <c r="MDI5" s="75"/>
      <c r="MDJ5" s="75"/>
      <c r="MDK5" s="75"/>
      <c r="MDL5" s="75"/>
      <c r="MDM5" s="75"/>
      <c r="MDN5" s="75"/>
      <c r="MDO5" s="75"/>
      <c r="MDP5" s="75"/>
      <c r="MDQ5" s="75"/>
      <c r="MDR5" s="75"/>
      <c r="MDS5" s="75"/>
      <c r="MDT5" s="75"/>
      <c r="MDU5" s="75"/>
      <c r="MDV5" s="75"/>
      <c r="MDW5" s="75"/>
      <c r="MDX5" s="75"/>
      <c r="MDY5" s="75"/>
      <c r="MDZ5" s="75"/>
      <c r="MEA5" s="75"/>
      <c r="MEB5" s="75"/>
      <c r="MEC5" s="75"/>
      <c r="MED5" s="75"/>
      <c r="MEE5" s="75"/>
      <c r="MEF5" s="75"/>
      <c r="MEG5" s="75"/>
      <c r="MEH5" s="75"/>
      <c r="MEI5" s="75"/>
      <c r="MEJ5" s="75"/>
      <c r="MEK5" s="75"/>
      <c r="MEL5" s="75"/>
      <c r="MEM5" s="75"/>
      <c r="MEN5" s="75"/>
      <c r="MEO5" s="75"/>
      <c r="MEP5" s="75"/>
      <c r="MEQ5" s="75"/>
      <c r="MER5" s="75"/>
      <c r="MES5" s="75"/>
      <c r="MET5" s="75"/>
      <c r="MEU5" s="75"/>
      <c r="MEV5" s="75"/>
      <c r="MEW5" s="75"/>
      <c r="MEX5" s="75"/>
      <c r="MEY5" s="75"/>
      <c r="MEZ5" s="75"/>
      <c r="MFA5" s="75"/>
      <c r="MFB5" s="75"/>
      <c r="MFC5" s="75"/>
      <c r="MFD5" s="75"/>
      <c r="MFE5" s="75"/>
      <c r="MFF5" s="75"/>
      <c r="MFG5" s="75"/>
      <c r="MFH5" s="75"/>
      <c r="MFI5" s="75"/>
      <c r="MFJ5" s="75"/>
      <c r="MFK5" s="75"/>
      <c r="MFL5" s="75"/>
      <c r="MFM5" s="75"/>
      <c r="MFN5" s="75"/>
      <c r="MFO5" s="75"/>
      <c r="MFP5" s="75"/>
      <c r="MFQ5" s="75"/>
      <c r="MFR5" s="75"/>
      <c r="MFS5" s="75"/>
      <c r="MFT5" s="75"/>
      <c r="MFU5" s="75"/>
      <c r="MFV5" s="75"/>
      <c r="MFW5" s="75"/>
      <c r="MFX5" s="75"/>
      <c r="MFY5" s="75"/>
      <c r="MFZ5" s="75"/>
      <c r="MGA5" s="75"/>
      <c r="MGB5" s="75"/>
      <c r="MGC5" s="75"/>
      <c r="MGD5" s="75"/>
      <c r="MGE5" s="75"/>
      <c r="MGF5" s="75"/>
      <c r="MGG5" s="75"/>
      <c r="MGH5" s="75"/>
      <c r="MGI5" s="75"/>
      <c r="MGJ5" s="75"/>
      <c r="MGK5" s="75"/>
      <c r="MGL5" s="75"/>
      <c r="MGM5" s="75"/>
      <c r="MGN5" s="75"/>
      <c r="MGO5" s="75"/>
      <c r="MGP5" s="75"/>
      <c r="MGQ5" s="75"/>
      <c r="MGR5" s="75"/>
      <c r="MGS5" s="75"/>
      <c r="MGT5" s="75"/>
      <c r="MGU5" s="75"/>
      <c r="MGV5" s="75"/>
      <c r="MGW5" s="75"/>
      <c r="MGX5" s="75"/>
      <c r="MGY5" s="75"/>
      <c r="MGZ5" s="75"/>
      <c r="MHA5" s="75"/>
      <c r="MHB5" s="75"/>
      <c r="MHC5" s="75"/>
      <c r="MHD5" s="75"/>
      <c r="MHE5" s="75"/>
      <c r="MHF5" s="75"/>
      <c r="MHG5" s="75"/>
      <c r="MHH5" s="75"/>
      <c r="MHI5" s="75"/>
      <c r="MHJ5" s="75"/>
      <c r="MHK5" s="75"/>
      <c r="MHL5" s="75"/>
      <c r="MHM5" s="75"/>
      <c r="MHN5" s="75"/>
      <c r="MHO5" s="75"/>
      <c r="MHP5" s="75"/>
      <c r="MHQ5" s="75"/>
      <c r="MHR5" s="75"/>
      <c r="MHS5" s="75"/>
      <c r="MHT5" s="75"/>
      <c r="MHU5" s="75"/>
      <c r="MHV5" s="75"/>
      <c r="MHW5" s="75"/>
      <c r="MHX5" s="75"/>
      <c r="MHY5" s="75"/>
      <c r="MHZ5" s="75"/>
      <c r="MIA5" s="75"/>
      <c r="MIB5" s="75"/>
      <c r="MIC5" s="75"/>
      <c r="MID5" s="75"/>
      <c r="MIE5" s="75"/>
      <c r="MIF5" s="75"/>
      <c r="MIG5" s="75"/>
      <c r="MIH5" s="75"/>
      <c r="MII5" s="75"/>
      <c r="MIJ5" s="75"/>
      <c r="MIK5" s="75"/>
      <c r="MIL5" s="75"/>
      <c r="MIM5" s="75"/>
      <c r="MIN5" s="75"/>
      <c r="MIO5" s="75"/>
      <c r="MIP5" s="75"/>
      <c r="MIQ5" s="75"/>
      <c r="MIR5" s="75"/>
      <c r="MIS5" s="75"/>
      <c r="MIT5" s="75"/>
      <c r="MIU5" s="75"/>
      <c r="MIV5" s="75"/>
      <c r="MIW5" s="75"/>
      <c r="MIX5" s="75"/>
      <c r="MIY5" s="75"/>
      <c r="MIZ5" s="75"/>
      <c r="MJA5" s="75"/>
      <c r="MJB5" s="75"/>
      <c r="MJC5" s="75"/>
      <c r="MJD5" s="75"/>
      <c r="MJE5" s="75"/>
      <c r="MJF5" s="75"/>
      <c r="MJG5" s="75"/>
      <c r="MJH5" s="75"/>
      <c r="MJI5" s="75"/>
      <c r="MJJ5" s="75"/>
      <c r="MJK5" s="75"/>
      <c r="MJL5" s="75"/>
      <c r="MJM5" s="75"/>
      <c r="MJN5" s="75"/>
      <c r="MJO5" s="75"/>
      <c r="MJP5" s="75"/>
      <c r="MJQ5" s="75"/>
      <c r="MJR5" s="75"/>
      <c r="MJS5" s="75"/>
      <c r="MJT5" s="75"/>
      <c r="MJU5" s="75"/>
      <c r="MJV5" s="75"/>
      <c r="MJW5" s="75"/>
      <c r="MJX5" s="75"/>
      <c r="MJY5" s="75"/>
      <c r="MJZ5" s="75"/>
      <c r="MKA5" s="75"/>
      <c r="MKB5" s="75"/>
      <c r="MKC5" s="75"/>
      <c r="MKD5" s="75"/>
      <c r="MKE5" s="75"/>
      <c r="MKF5" s="75"/>
      <c r="MKG5" s="75"/>
      <c r="MKH5" s="75"/>
      <c r="MKI5" s="75"/>
      <c r="MKJ5" s="75"/>
      <c r="MKK5" s="75"/>
      <c r="MKL5" s="75"/>
      <c r="MKM5" s="75"/>
      <c r="MKN5" s="75"/>
      <c r="MKO5" s="75"/>
      <c r="MKP5" s="75"/>
      <c r="MKQ5" s="75"/>
      <c r="MKR5" s="75"/>
      <c r="MKS5" s="75"/>
      <c r="MKT5" s="75"/>
      <c r="MKU5" s="75"/>
      <c r="MKV5" s="75"/>
      <c r="MKW5" s="75"/>
      <c r="MKX5" s="75"/>
      <c r="MKY5" s="75"/>
      <c r="MKZ5" s="75"/>
      <c r="MLA5" s="75"/>
      <c r="MLB5" s="75"/>
      <c r="MLC5" s="75"/>
      <c r="MLD5" s="75"/>
      <c r="MLE5" s="75"/>
      <c r="MLF5" s="75"/>
      <c r="MLG5" s="75"/>
      <c r="MLH5" s="75"/>
      <c r="MLI5" s="75"/>
      <c r="MLJ5" s="75"/>
      <c r="MLK5" s="75"/>
      <c r="MLL5" s="75"/>
      <c r="MLM5" s="75"/>
      <c r="MLN5" s="75"/>
      <c r="MLO5" s="75"/>
      <c r="MLP5" s="75"/>
      <c r="MLQ5" s="75"/>
      <c r="MLR5" s="75"/>
      <c r="MLS5" s="75"/>
      <c r="MLT5" s="75"/>
      <c r="MLU5" s="75"/>
      <c r="MLV5" s="75"/>
      <c r="MLW5" s="75"/>
      <c r="MLX5" s="75"/>
      <c r="MLY5" s="75"/>
      <c r="MLZ5" s="75"/>
      <c r="MMA5" s="75"/>
      <c r="MMB5" s="75"/>
      <c r="MMC5" s="75"/>
      <c r="MMD5" s="75"/>
      <c r="MME5" s="75"/>
      <c r="MMF5" s="75"/>
      <c r="MMG5" s="75"/>
      <c r="MMH5" s="75"/>
      <c r="MMI5" s="75"/>
      <c r="MMJ5" s="75"/>
      <c r="MMK5" s="75"/>
      <c r="MML5" s="75"/>
      <c r="MMM5" s="75"/>
      <c r="MMN5" s="75"/>
      <c r="MMO5" s="75"/>
      <c r="MMP5" s="75"/>
      <c r="MMQ5" s="75"/>
      <c r="MMR5" s="75"/>
      <c r="MMS5" s="75"/>
      <c r="MMT5" s="75"/>
      <c r="MMU5" s="75"/>
      <c r="MMV5" s="75"/>
      <c r="MMW5" s="75"/>
      <c r="MMX5" s="75"/>
      <c r="MMY5" s="75"/>
      <c r="MMZ5" s="75"/>
      <c r="MNA5" s="75"/>
      <c r="MNB5" s="75"/>
      <c r="MNC5" s="75"/>
      <c r="MND5" s="75"/>
      <c r="MNE5" s="75"/>
      <c r="MNF5" s="75"/>
      <c r="MNG5" s="75"/>
      <c r="MNH5" s="75"/>
      <c r="MNI5" s="75"/>
      <c r="MNJ5" s="75"/>
      <c r="MNK5" s="75"/>
      <c r="MNL5" s="75"/>
      <c r="MNM5" s="75"/>
      <c r="MNN5" s="75"/>
      <c r="MNO5" s="75"/>
      <c r="MNP5" s="75"/>
      <c r="MNQ5" s="75"/>
      <c r="MNR5" s="75"/>
      <c r="MNS5" s="75"/>
      <c r="MNT5" s="75"/>
      <c r="MNU5" s="75"/>
      <c r="MNV5" s="75"/>
      <c r="MNW5" s="75"/>
      <c r="MNX5" s="75"/>
      <c r="MNY5" s="75"/>
      <c r="MNZ5" s="75"/>
      <c r="MOA5" s="75"/>
      <c r="MOB5" s="75"/>
      <c r="MOC5" s="75"/>
      <c r="MOD5" s="75"/>
      <c r="MOE5" s="75"/>
      <c r="MOF5" s="75"/>
      <c r="MOG5" s="75"/>
      <c r="MOH5" s="75"/>
      <c r="MOI5" s="75"/>
      <c r="MOJ5" s="75"/>
      <c r="MOK5" s="75"/>
      <c r="MOL5" s="75"/>
      <c r="MOM5" s="75"/>
      <c r="MON5" s="75"/>
      <c r="MOO5" s="75"/>
      <c r="MOP5" s="75"/>
      <c r="MOQ5" s="75"/>
      <c r="MOR5" s="75"/>
      <c r="MOS5" s="75"/>
      <c r="MOT5" s="75"/>
      <c r="MOU5" s="75"/>
      <c r="MOV5" s="75"/>
      <c r="MOW5" s="75"/>
      <c r="MOX5" s="75"/>
      <c r="MOY5" s="75"/>
      <c r="MOZ5" s="75"/>
      <c r="MPA5" s="75"/>
      <c r="MPB5" s="75"/>
      <c r="MPC5" s="75"/>
      <c r="MPD5" s="75"/>
      <c r="MPE5" s="75"/>
      <c r="MPF5" s="75"/>
      <c r="MPG5" s="75"/>
      <c r="MPH5" s="75"/>
      <c r="MPI5" s="75"/>
      <c r="MPJ5" s="75"/>
      <c r="MPK5" s="75"/>
      <c r="MPL5" s="75"/>
      <c r="MPM5" s="75"/>
      <c r="MPN5" s="75"/>
      <c r="MPO5" s="75"/>
      <c r="MPP5" s="75"/>
      <c r="MPQ5" s="75"/>
      <c r="MPR5" s="75"/>
      <c r="MPS5" s="75"/>
      <c r="MPT5" s="75"/>
      <c r="MPU5" s="75"/>
      <c r="MPV5" s="75"/>
      <c r="MPW5" s="75"/>
      <c r="MPX5" s="75"/>
      <c r="MPY5" s="75"/>
      <c r="MPZ5" s="75"/>
      <c r="MQA5" s="75"/>
      <c r="MQB5" s="75"/>
      <c r="MQC5" s="75"/>
      <c r="MQD5" s="75"/>
      <c r="MQE5" s="75"/>
      <c r="MQF5" s="75"/>
      <c r="MQG5" s="75"/>
      <c r="MQH5" s="75"/>
      <c r="MQI5" s="75"/>
      <c r="MQJ5" s="75"/>
      <c r="MQK5" s="75"/>
      <c r="MQL5" s="75"/>
      <c r="MQM5" s="75"/>
      <c r="MQN5" s="75"/>
      <c r="MQO5" s="75"/>
      <c r="MQP5" s="75"/>
      <c r="MQQ5" s="75"/>
      <c r="MQR5" s="75"/>
      <c r="MQS5" s="75"/>
      <c r="MQT5" s="75"/>
      <c r="MQU5" s="75"/>
      <c r="MQV5" s="75"/>
      <c r="MQW5" s="75"/>
      <c r="MQX5" s="75"/>
      <c r="MQY5" s="75"/>
      <c r="MQZ5" s="75"/>
      <c r="MRA5" s="75"/>
      <c r="MRB5" s="75"/>
      <c r="MRC5" s="75"/>
      <c r="MRD5" s="75"/>
      <c r="MRE5" s="75"/>
      <c r="MRF5" s="75"/>
      <c r="MRG5" s="75"/>
      <c r="MRH5" s="75"/>
      <c r="MRI5" s="75"/>
      <c r="MRJ5" s="75"/>
      <c r="MRK5" s="75"/>
      <c r="MRL5" s="75"/>
      <c r="MRM5" s="75"/>
      <c r="MRN5" s="75"/>
      <c r="MRO5" s="75"/>
      <c r="MRP5" s="75"/>
      <c r="MRQ5" s="75"/>
      <c r="MRR5" s="75"/>
      <c r="MRS5" s="75"/>
      <c r="MRT5" s="75"/>
      <c r="MRU5" s="75"/>
      <c r="MRV5" s="75"/>
      <c r="MRW5" s="75"/>
      <c r="MRX5" s="75"/>
      <c r="MRY5" s="75"/>
      <c r="MRZ5" s="75"/>
      <c r="MSA5" s="75"/>
      <c r="MSB5" s="75"/>
      <c r="MSC5" s="75"/>
      <c r="MSD5" s="75"/>
      <c r="MSE5" s="75"/>
      <c r="MSF5" s="75"/>
      <c r="MSG5" s="75"/>
      <c r="MSH5" s="75"/>
      <c r="MSI5" s="75"/>
      <c r="MSJ5" s="75"/>
      <c r="MSK5" s="75"/>
      <c r="MSL5" s="75"/>
      <c r="MSM5" s="75"/>
      <c r="MSN5" s="75"/>
      <c r="MSO5" s="75"/>
      <c r="MSP5" s="75"/>
      <c r="MSQ5" s="75"/>
      <c r="MSR5" s="75"/>
      <c r="MSS5" s="75"/>
      <c r="MST5" s="75"/>
      <c r="MSU5" s="75"/>
      <c r="MSV5" s="75"/>
      <c r="MSW5" s="75"/>
      <c r="MSX5" s="75"/>
      <c r="MSY5" s="75"/>
      <c r="MSZ5" s="75"/>
      <c r="MTA5" s="75"/>
      <c r="MTB5" s="75"/>
      <c r="MTC5" s="75"/>
      <c r="MTD5" s="75"/>
      <c r="MTE5" s="75"/>
      <c r="MTF5" s="75"/>
      <c r="MTG5" s="75"/>
      <c r="MTH5" s="75"/>
      <c r="MTI5" s="75"/>
      <c r="MTJ5" s="75"/>
      <c r="MTK5" s="75"/>
      <c r="MTL5" s="75"/>
      <c r="MTM5" s="75"/>
      <c r="MTN5" s="75"/>
      <c r="MTO5" s="75"/>
      <c r="MTP5" s="75"/>
      <c r="MTQ5" s="75"/>
      <c r="MTR5" s="75"/>
      <c r="MTS5" s="75"/>
      <c r="MTT5" s="75"/>
      <c r="MTU5" s="75"/>
      <c r="MTV5" s="75"/>
      <c r="MTW5" s="75"/>
      <c r="MTX5" s="75"/>
      <c r="MTY5" s="75"/>
      <c r="MTZ5" s="75"/>
      <c r="MUA5" s="75"/>
      <c r="MUB5" s="75"/>
      <c r="MUC5" s="75"/>
      <c r="MUD5" s="75"/>
      <c r="MUE5" s="75"/>
      <c r="MUF5" s="75"/>
      <c r="MUG5" s="75"/>
      <c r="MUH5" s="75"/>
      <c r="MUI5" s="75"/>
      <c r="MUJ5" s="75"/>
      <c r="MUK5" s="75"/>
      <c r="MUL5" s="75"/>
      <c r="MUM5" s="75"/>
      <c r="MUN5" s="75"/>
      <c r="MUO5" s="75"/>
      <c r="MUP5" s="75"/>
      <c r="MUQ5" s="75"/>
      <c r="MUR5" s="75"/>
      <c r="MUS5" s="75"/>
      <c r="MUT5" s="75"/>
      <c r="MUU5" s="75"/>
      <c r="MUV5" s="75"/>
      <c r="MUW5" s="75"/>
      <c r="MUX5" s="75"/>
      <c r="MUY5" s="75"/>
      <c r="MUZ5" s="75"/>
      <c r="MVA5" s="75"/>
      <c r="MVB5" s="75"/>
      <c r="MVC5" s="75"/>
      <c r="MVD5" s="75"/>
      <c r="MVE5" s="75"/>
      <c r="MVF5" s="75"/>
      <c r="MVG5" s="75"/>
      <c r="MVH5" s="75"/>
      <c r="MVI5" s="75"/>
      <c r="MVJ5" s="75"/>
      <c r="MVK5" s="75"/>
      <c r="MVL5" s="75"/>
      <c r="MVM5" s="75"/>
      <c r="MVN5" s="75"/>
      <c r="MVO5" s="75"/>
      <c r="MVP5" s="75"/>
      <c r="MVQ5" s="75"/>
      <c r="MVR5" s="75"/>
      <c r="MVS5" s="75"/>
      <c r="MVT5" s="75"/>
      <c r="MVU5" s="75"/>
      <c r="MVV5" s="75"/>
      <c r="MVW5" s="75"/>
      <c r="MVX5" s="75"/>
      <c r="MVY5" s="75"/>
      <c r="MVZ5" s="75"/>
      <c r="MWA5" s="75"/>
      <c r="MWB5" s="75"/>
      <c r="MWC5" s="75"/>
      <c r="MWD5" s="75"/>
      <c r="MWE5" s="75"/>
      <c r="MWF5" s="75"/>
      <c r="MWG5" s="75"/>
      <c r="MWH5" s="75"/>
      <c r="MWI5" s="75"/>
      <c r="MWJ5" s="75"/>
      <c r="MWK5" s="75"/>
      <c r="MWL5" s="75"/>
      <c r="MWM5" s="75"/>
      <c r="MWN5" s="75"/>
      <c r="MWO5" s="75"/>
      <c r="MWP5" s="75"/>
      <c r="MWQ5" s="75"/>
      <c r="MWR5" s="75"/>
      <c r="MWS5" s="75"/>
      <c r="MWT5" s="75"/>
      <c r="MWU5" s="75"/>
      <c r="MWV5" s="75"/>
      <c r="MWW5" s="75"/>
      <c r="MWX5" s="75"/>
      <c r="MWY5" s="75"/>
      <c r="MWZ5" s="75"/>
      <c r="MXA5" s="75"/>
      <c r="MXB5" s="75"/>
      <c r="MXC5" s="75"/>
      <c r="MXD5" s="75"/>
      <c r="MXE5" s="75"/>
      <c r="MXF5" s="75"/>
      <c r="MXG5" s="75"/>
      <c r="MXH5" s="75"/>
      <c r="MXI5" s="75"/>
      <c r="MXJ5" s="75"/>
      <c r="MXK5" s="75"/>
      <c r="MXL5" s="75"/>
      <c r="MXM5" s="75"/>
      <c r="MXN5" s="75"/>
      <c r="MXO5" s="75"/>
      <c r="MXP5" s="75"/>
      <c r="MXQ5" s="75"/>
      <c r="MXR5" s="75"/>
      <c r="MXS5" s="75"/>
      <c r="MXT5" s="75"/>
      <c r="MXU5" s="75"/>
      <c r="MXV5" s="75"/>
      <c r="MXW5" s="75"/>
      <c r="MXX5" s="75"/>
      <c r="MXY5" s="75"/>
      <c r="MXZ5" s="75"/>
      <c r="MYA5" s="75"/>
      <c r="MYB5" s="75"/>
      <c r="MYC5" s="75"/>
      <c r="MYD5" s="75"/>
      <c r="MYE5" s="75"/>
      <c r="MYF5" s="75"/>
      <c r="MYG5" s="75"/>
      <c r="MYH5" s="75"/>
      <c r="MYI5" s="75"/>
      <c r="MYJ5" s="75"/>
      <c r="MYK5" s="75"/>
      <c r="MYL5" s="75"/>
      <c r="MYM5" s="75"/>
      <c r="MYN5" s="75"/>
      <c r="MYO5" s="75"/>
      <c r="MYP5" s="75"/>
      <c r="MYQ5" s="75"/>
      <c r="MYR5" s="75"/>
      <c r="MYS5" s="75"/>
      <c r="MYT5" s="75"/>
      <c r="MYU5" s="75"/>
      <c r="MYV5" s="75"/>
      <c r="MYW5" s="75"/>
      <c r="MYX5" s="75"/>
      <c r="MYY5" s="75"/>
      <c r="MYZ5" s="75"/>
      <c r="MZA5" s="75"/>
      <c r="MZB5" s="75"/>
      <c r="MZC5" s="75"/>
      <c r="MZD5" s="75"/>
      <c r="MZE5" s="75"/>
      <c r="MZF5" s="75"/>
      <c r="MZG5" s="75"/>
      <c r="MZH5" s="75"/>
      <c r="MZI5" s="75"/>
      <c r="MZJ5" s="75"/>
      <c r="MZK5" s="75"/>
      <c r="MZL5" s="75"/>
      <c r="MZM5" s="75"/>
      <c r="MZN5" s="75"/>
      <c r="MZO5" s="75"/>
      <c r="MZP5" s="75"/>
      <c r="MZQ5" s="75"/>
      <c r="MZR5" s="75"/>
      <c r="MZS5" s="75"/>
      <c r="MZT5" s="75"/>
      <c r="MZU5" s="75"/>
      <c r="MZV5" s="75"/>
      <c r="MZW5" s="75"/>
      <c r="MZX5" s="75"/>
      <c r="MZY5" s="75"/>
      <c r="MZZ5" s="75"/>
      <c r="NAA5" s="75"/>
      <c r="NAB5" s="75"/>
      <c r="NAC5" s="75"/>
      <c r="NAD5" s="75"/>
      <c r="NAE5" s="75"/>
      <c r="NAF5" s="75"/>
      <c r="NAG5" s="75"/>
      <c r="NAH5" s="75"/>
      <c r="NAI5" s="75"/>
      <c r="NAJ5" s="75"/>
      <c r="NAK5" s="75"/>
      <c r="NAL5" s="75"/>
      <c r="NAM5" s="75"/>
      <c r="NAN5" s="75"/>
      <c r="NAO5" s="75"/>
      <c r="NAP5" s="75"/>
      <c r="NAQ5" s="75"/>
      <c r="NAR5" s="75"/>
      <c r="NAS5" s="75"/>
      <c r="NAT5" s="75"/>
      <c r="NAU5" s="75"/>
      <c r="NAV5" s="75"/>
      <c r="NAW5" s="75"/>
      <c r="NAX5" s="75"/>
      <c r="NAY5" s="75"/>
      <c r="NAZ5" s="75"/>
      <c r="NBA5" s="75"/>
      <c r="NBB5" s="75"/>
      <c r="NBC5" s="75"/>
      <c r="NBD5" s="75"/>
      <c r="NBE5" s="75"/>
      <c r="NBF5" s="75"/>
      <c r="NBG5" s="75"/>
      <c r="NBH5" s="75"/>
      <c r="NBI5" s="75"/>
      <c r="NBJ5" s="75"/>
      <c r="NBK5" s="75"/>
      <c r="NBL5" s="75"/>
      <c r="NBM5" s="75"/>
      <c r="NBN5" s="75"/>
      <c r="NBO5" s="75"/>
      <c r="NBP5" s="75"/>
      <c r="NBQ5" s="75"/>
      <c r="NBR5" s="75"/>
      <c r="NBS5" s="75"/>
      <c r="NBT5" s="75"/>
      <c r="NBU5" s="75"/>
      <c r="NBV5" s="75"/>
      <c r="NBW5" s="75"/>
      <c r="NBX5" s="75"/>
      <c r="NBY5" s="75"/>
      <c r="NBZ5" s="75"/>
      <c r="NCA5" s="75"/>
      <c r="NCB5" s="75"/>
      <c r="NCC5" s="75"/>
      <c r="NCD5" s="75"/>
      <c r="NCE5" s="75"/>
      <c r="NCF5" s="75"/>
      <c r="NCG5" s="75"/>
      <c r="NCH5" s="75"/>
      <c r="NCI5" s="75"/>
      <c r="NCJ5" s="75"/>
      <c r="NCK5" s="75"/>
      <c r="NCL5" s="75"/>
      <c r="NCM5" s="75"/>
      <c r="NCN5" s="75"/>
      <c r="NCO5" s="75"/>
      <c r="NCP5" s="75"/>
      <c r="NCQ5" s="75"/>
      <c r="NCR5" s="75"/>
      <c r="NCS5" s="75"/>
      <c r="NCT5" s="75"/>
      <c r="NCU5" s="75"/>
      <c r="NCV5" s="75"/>
      <c r="NCW5" s="75"/>
      <c r="NCX5" s="75"/>
      <c r="NCY5" s="75"/>
      <c r="NCZ5" s="75"/>
      <c r="NDA5" s="75"/>
      <c r="NDB5" s="75"/>
      <c r="NDC5" s="75"/>
      <c r="NDD5" s="75"/>
      <c r="NDE5" s="75"/>
      <c r="NDF5" s="75"/>
      <c r="NDG5" s="75"/>
      <c r="NDH5" s="75"/>
      <c r="NDI5" s="75"/>
      <c r="NDJ5" s="75"/>
      <c r="NDK5" s="75"/>
      <c r="NDL5" s="75"/>
      <c r="NDM5" s="75"/>
      <c r="NDN5" s="75"/>
      <c r="NDO5" s="75"/>
      <c r="NDP5" s="75"/>
      <c r="NDQ5" s="75"/>
      <c r="NDR5" s="75"/>
      <c r="NDS5" s="75"/>
      <c r="NDT5" s="75"/>
      <c r="NDU5" s="75"/>
      <c r="NDV5" s="75"/>
      <c r="NDW5" s="75"/>
      <c r="NDX5" s="75"/>
      <c r="NDY5" s="75"/>
      <c r="NDZ5" s="75"/>
      <c r="NEA5" s="75"/>
      <c r="NEB5" s="75"/>
      <c r="NEC5" s="75"/>
      <c r="NED5" s="75"/>
      <c r="NEE5" s="75"/>
      <c r="NEF5" s="75"/>
      <c r="NEG5" s="75"/>
      <c r="NEH5" s="75"/>
      <c r="NEI5" s="75"/>
      <c r="NEJ5" s="75"/>
      <c r="NEK5" s="75"/>
      <c r="NEL5" s="75"/>
      <c r="NEM5" s="75"/>
      <c r="NEN5" s="75"/>
      <c r="NEO5" s="75"/>
      <c r="NEP5" s="75"/>
      <c r="NEQ5" s="75"/>
      <c r="NER5" s="75"/>
      <c r="NES5" s="75"/>
      <c r="NET5" s="75"/>
      <c r="NEU5" s="75"/>
      <c r="NEV5" s="75"/>
      <c r="NEW5" s="75"/>
      <c r="NEX5" s="75"/>
      <c r="NEY5" s="75"/>
      <c r="NEZ5" s="75"/>
      <c r="NFA5" s="75"/>
      <c r="NFB5" s="75"/>
      <c r="NFC5" s="75"/>
      <c r="NFD5" s="75"/>
      <c r="NFE5" s="75"/>
      <c r="NFF5" s="75"/>
      <c r="NFG5" s="75"/>
      <c r="NFH5" s="75"/>
      <c r="NFI5" s="75"/>
      <c r="NFJ5" s="75"/>
      <c r="NFK5" s="75"/>
      <c r="NFL5" s="75"/>
      <c r="NFM5" s="75"/>
      <c r="NFN5" s="75"/>
      <c r="NFO5" s="75"/>
      <c r="NFP5" s="75"/>
      <c r="NFQ5" s="75"/>
      <c r="NFR5" s="75"/>
      <c r="NFS5" s="75"/>
      <c r="NFT5" s="75"/>
      <c r="NFU5" s="75"/>
      <c r="NFV5" s="75"/>
      <c r="NFW5" s="75"/>
      <c r="NFX5" s="75"/>
      <c r="NFY5" s="75"/>
      <c r="NFZ5" s="75"/>
      <c r="NGA5" s="75"/>
      <c r="NGB5" s="75"/>
      <c r="NGC5" s="75"/>
      <c r="NGD5" s="75"/>
      <c r="NGE5" s="75"/>
      <c r="NGF5" s="75"/>
      <c r="NGG5" s="75"/>
      <c r="NGH5" s="75"/>
      <c r="NGI5" s="75"/>
      <c r="NGJ5" s="75"/>
      <c r="NGK5" s="75"/>
      <c r="NGL5" s="75"/>
      <c r="NGM5" s="75"/>
      <c r="NGN5" s="75"/>
      <c r="NGO5" s="75"/>
      <c r="NGP5" s="75"/>
      <c r="NGQ5" s="75"/>
      <c r="NGR5" s="75"/>
      <c r="NGS5" s="75"/>
      <c r="NGT5" s="75"/>
      <c r="NGU5" s="75"/>
      <c r="NGV5" s="75"/>
      <c r="NGW5" s="75"/>
      <c r="NGX5" s="75"/>
      <c r="NGY5" s="75"/>
      <c r="NGZ5" s="75"/>
      <c r="NHA5" s="75"/>
      <c r="NHB5" s="75"/>
      <c r="NHC5" s="75"/>
      <c r="NHD5" s="75"/>
      <c r="NHE5" s="75"/>
      <c r="NHF5" s="75"/>
      <c r="NHG5" s="75"/>
      <c r="NHH5" s="75"/>
      <c r="NHI5" s="75"/>
      <c r="NHJ5" s="75"/>
      <c r="NHK5" s="75"/>
      <c r="NHL5" s="75"/>
      <c r="NHM5" s="75"/>
      <c r="NHN5" s="75"/>
      <c r="NHO5" s="75"/>
      <c r="NHP5" s="75"/>
      <c r="NHQ5" s="75"/>
      <c r="NHR5" s="75"/>
      <c r="NHS5" s="75"/>
      <c r="NHT5" s="75"/>
      <c r="NHU5" s="75"/>
      <c r="NHV5" s="75"/>
      <c r="NHW5" s="75"/>
      <c r="NHX5" s="75"/>
      <c r="NHY5" s="75"/>
      <c r="NHZ5" s="75"/>
      <c r="NIA5" s="75"/>
      <c r="NIB5" s="75"/>
      <c r="NIC5" s="75"/>
      <c r="NID5" s="75"/>
      <c r="NIE5" s="75"/>
      <c r="NIF5" s="75"/>
      <c r="NIG5" s="75"/>
      <c r="NIH5" s="75"/>
      <c r="NII5" s="75"/>
      <c r="NIJ5" s="75"/>
      <c r="NIK5" s="75"/>
      <c r="NIL5" s="75"/>
      <c r="NIM5" s="75"/>
      <c r="NIN5" s="75"/>
      <c r="NIO5" s="75"/>
      <c r="NIP5" s="75"/>
      <c r="NIQ5" s="75"/>
      <c r="NIR5" s="75"/>
      <c r="NIS5" s="75"/>
      <c r="NIT5" s="75"/>
      <c r="NIU5" s="75"/>
      <c r="NIV5" s="75"/>
      <c r="NIW5" s="75"/>
      <c r="NIX5" s="75"/>
      <c r="NIY5" s="75"/>
      <c r="NIZ5" s="75"/>
      <c r="NJA5" s="75"/>
      <c r="NJB5" s="75"/>
      <c r="NJC5" s="75"/>
      <c r="NJD5" s="75"/>
      <c r="NJE5" s="75"/>
      <c r="NJF5" s="75"/>
      <c r="NJG5" s="75"/>
      <c r="NJH5" s="75"/>
      <c r="NJI5" s="75"/>
      <c r="NJJ5" s="75"/>
      <c r="NJK5" s="75"/>
      <c r="NJL5" s="75"/>
      <c r="NJM5" s="75"/>
      <c r="NJN5" s="75"/>
      <c r="NJO5" s="75"/>
      <c r="NJP5" s="75"/>
      <c r="NJQ5" s="75"/>
      <c r="NJR5" s="75"/>
      <c r="NJS5" s="75"/>
      <c r="NJT5" s="75"/>
      <c r="NJU5" s="75"/>
      <c r="NJV5" s="75"/>
      <c r="NJW5" s="75"/>
      <c r="NJX5" s="75"/>
      <c r="NJY5" s="75"/>
      <c r="NJZ5" s="75"/>
      <c r="NKA5" s="75"/>
      <c r="NKB5" s="75"/>
      <c r="NKC5" s="75"/>
      <c r="NKD5" s="75"/>
      <c r="NKE5" s="75"/>
      <c r="NKF5" s="75"/>
      <c r="NKG5" s="75"/>
      <c r="NKH5" s="75"/>
      <c r="NKI5" s="75"/>
      <c r="NKJ5" s="75"/>
      <c r="NKK5" s="75"/>
      <c r="NKL5" s="75"/>
      <c r="NKM5" s="75"/>
      <c r="NKN5" s="75"/>
      <c r="NKO5" s="75"/>
      <c r="NKP5" s="75"/>
      <c r="NKQ5" s="75"/>
      <c r="NKR5" s="75"/>
      <c r="NKS5" s="75"/>
      <c r="NKT5" s="75"/>
      <c r="NKU5" s="75"/>
      <c r="NKV5" s="75"/>
      <c r="NKW5" s="75"/>
      <c r="NKX5" s="75"/>
      <c r="NKY5" s="75"/>
      <c r="NKZ5" s="75"/>
      <c r="NLA5" s="75"/>
      <c r="NLB5" s="75"/>
      <c r="NLC5" s="75"/>
      <c r="NLD5" s="75"/>
      <c r="NLE5" s="75"/>
      <c r="NLF5" s="75"/>
      <c r="NLG5" s="75"/>
      <c r="NLH5" s="75"/>
      <c r="NLI5" s="75"/>
      <c r="NLJ5" s="75"/>
      <c r="NLK5" s="75"/>
      <c r="NLL5" s="75"/>
      <c r="NLM5" s="75"/>
      <c r="NLN5" s="75"/>
      <c r="NLO5" s="75"/>
      <c r="NLP5" s="75"/>
      <c r="NLQ5" s="75"/>
      <c r="NLR5" s="75"/>
      <c r="NLS5" s="75"/>
      <c r="NLT5" s="75"/>
      <c r="NLU5" s="75"/>
      <c r="NLV5" s="75"/>
      <c r="NLW5" s="75"/>
      <c r="NLX5" s="75"/>
      <c r="NLY5" s="75"/>
      <c r="NLZ5" s="75"/>
      <c r="NMA5" s="75"/>
      <c r="NMB5" s="75"/>
      <c r="NMC5" s="75"/>
      <c r="NMD5" s="75"/>
      <c r="NME5" s="75"/>
      <c r="NMF5" s="75"/>
      <c r="NMG5" s="75"/>
      <c r="NMH5" s="75"/>
      <c r="NMI5" s="75"/>
      <c r="NMJ5" s="75"/>
      <c r="NMK5" s="75"/>
      <c r="NML5" s="75"/>
      <c r="NMM5" s="75"/>
      <c r="NMN5" s="75"/>
      <c r="NMO5" s="75"/>
      <c r="NMP5" s="75"/>
      <c r="NMQ5" s="75"/>
      <c r="NMR5" s="75"/>
      <c r="NMS5" s="75"/>
      <c r="NMT5" s="75"/>
      <c r="NMU5" s="75"/>
      <c r="NMV5" s="75"/>
      <c r="NMW5" s="75"/>
      <c r="NMX5" s="75"/>
      <c r="NMY5" s="75"/>
      <c r="NMZ5" s="75"/>
      <c r="NNA5" s="75"/>
      <c r="NNB5" s="75"/>
      <c r="NNC5" s="75"/>
      <c r="NND5" s="75"/>
      <c r="NNE5" s="75"/>
      <c r="NNF5" s="75"/>
      <c r="NNG5" s="75"/>
      <c r="NNH5" s="75"/>
      <c r="NNI5" s="75"/>
      <c r="NNJ5" s="75"/>
      <c r="NNK5" s="75"/>
      <c r="NNL5" s="75"/>
      <c r="NNM5" s="75"/>
      <c r="NNN5" s="75"/>
      <c r="NNO5" s="75"/>
      <c r="NNP5" s="75"/>
      <c r="NNQ5" s="75"/>
      <c r="NNR5" s="75"/>
      <c r="NNS5" s="75"/>
      <c r="NNT5" s="75"/>
      <c r="NNU5" s="75"/>
      <c r="NNV5" s="75"/>
      <c r="NNW5" s="75"/>
      <c r="NNX5" s="75"/>
      <c r="NNY5" s="75"/>
      <c r="NNZ5" s="75"/>
      <c r="NOA5" s="75"/>
      <c r="NOB5" s="75"/>
      <c r="NOC5" s="75"/>
      <c r="NOD5" s="75"/>
      <c r="NOE5" s="75"/>
      <c r="NOF5" s="75"/>
      <c r="NOG5" s="75"/>
      <c r="NOH5" s="75"/>
      <c r="NOI5" s="75"/>
      <c r="NOJ5" s="75"/>
      <c r="NOK5" s="75"/>
      <c r="NOL5" s="75"/>
      <c r="NOM5" s="75"/>
      <c r="NON5" s="75"/>
      <c r="NOO5" s="75"/>
      <c r="NOP5" s="75"/>
      <c r="NOQ5" s="75"/>
      <c r="NOR5" s="75"/>
      <c r="NOS5" s="75"/>
      <c r="NOT5" s="75"/>
      <c r="NOU5" s="75"/>
      <c r="NOV5" s="75"/>
      <c r="NOW5" s="75"/>
      <c r="NOX5" s="75"/>
      <c r="NOY5" s="75"/>
      <c r="NOZ5" s="75"/>
      <c r="NPA5" s="75"/>
      <c r="NPB5" s="75"/>
      <c r="NPC5" s="75"/>
      <c r="NPD5" s="75"/>
      <c r="NPE5" s="75"/>
      <c r="NPF5" s="75"/>
      <c r="NPG5" s="75"/>
      <c r="NPH5" s="75"/>
      <c r="NPI5" s="75"/>
      <c r="NPJ5" s="75"/>
      <c r="NPK5" s="75"/>
      <c r="NPL5" s="75"/>
      <c r="NPM5" s="75"/>
      <c r="NPN5" s="75"/>
      <c r="NPO5" s="75"/>
      <c r="NPP5" s="75"/>
      <c r="NPQ5" s="75"/>
      <c r="NPR5" s="75"/>
      <c r="NPS5" s="75"/>
      <c r="NPT5" s="75"/>
      <c r="NPU5" s="75"/>
      <c r="NPV5" s="75"/>
      <c r="NPW5" s="75"/>
      <c r="NPX5" s="75"/>
      <c r="NPY5" s="75"/>
      <c r="NPZ5" s="75"/>
      <c r="NQA5" s="75"/>
      <c r="NQB5" s="75"/>
      <c r="NQC5" s="75"/>
      <c r="NQD5" s="75"/>
      <c r="NQE5" s="75"/>
      <c r="NQF5" s="75"/>
      <c r="NQG5" s="75"/>
      <c r="NQH5" s="75"/>
      <c r="NQI5" s="75"/>
      <c r="NQJ5" s="75"/>
      <c r="NQK5" s="75"/>
      <c r="NQL5" s="75"/>
      <c r="NQM5" s="75"/>
      <c r="NQN5" s="75"/>
      <c r="NQO5" s="75"/>
      <c r="NQP5" s="75"/>
      <c r="NQQ5" s="75"/>
      <c r="NQR5" s="75"/>
      <c r="NQS5" s="75"/>
      <c r="NQT5" s="75"/>
      <c r="NQU5" s="75"/>
      <c r="NQV5" s="75"/>
      <c r="NQW5" s="75"/>
      <c r="NQX5" s="75"/>
      <c r="NQY5" s="75"/>
      <c r="NQZ5" s="75"/>
      <c r="NRA5" s="75"/>
      <c r="NRB5" s="75"/>
      <c r="NRC5" s="75"/>
      <c r="NRD5" s="75"/>
      <c r="NRE5" s="75"/>
      <c r="NRF5" s="75"/>
      <c r="NRG5" s="75"/>
      <c r="NRH5" s="75"/>
      <c r="NRI5" s="75"/>
      <c r="NRJ5" s="75"/>
      <c r="NRK5" s="75"/>
      <c r="NRL5" s="75"/>
      <c r="NRM5" s="75"/>
      <c r="NRN5" s="75"/>
      <c r="NRO5" s="75"/>
      <c r="NRP5" s="75"/>
      <c r="NRQ5" s="75"/>
      <c r="NRR5" s="75"/>
      <c r="NRS5" s="75"/>
      <c r="NRT5" s="75"/>
      <c r="NRU5" s="75"/>
      <c r="NRV5" s="75"/>
      <c r="NRW5" s="75"/>
      <c r="NRX5" s="75"/>
      <c r="NRY5" s="75"/>
      <c r="NRZ5" s="75"/>
      <c r="NSA5" s="75"/>
      <c r="NSB5" s="75"/>
      <c r="NSC5" s="75"/>
      <c r="NSD5" s="75"/>
      <c r="NSE5" s="75"/>
      <c r="NSF5" s="75"/>
      <c r="NSG5" s="75"/>
      <c r="NSH5" s="75"/>
      <c r="NSI5" s="75"/>
      <c r="NSJ5" s="75"/>
      <c r="NSK5" s="75"/>
      <c r="NSL5" s="75"/>
      <c r="NSM5" s="75"/>
      <c r="NSN5" s="75"/>
      <c r="NSO5" s="75"/>
      <c r="NSP5" s="75"/>
      <c r="NSQ5" s="75"/>
      <c r="NSR5" s="75"/>
      <c r="NSS5" s="75"/>
      <c r="NST5" s="75"/>
      <c r="NSU5" s="75"/>
      <c r="NSV5" s="75"/>
      <c r="NSW5" s="75"/>
      <c r="NSX5" s="75"/>
      <c r="NSY5" s="75"/>
      <c r="NSZ5" s="75"/>
      <c r="NTA5" s="75"/>
      <c r="NTB5" s="75"/>
      <c r="NTC5" s="75"/>
      <c r="NTD5" s="75"/>
      <c r="NTE5" s="75"/>
      <c r="NTF5" s="75"/>
      <c r="NTG5" s="75"/>
      <c r="NTH5" s="75"/>
      <c r="NTI5" s="75"/>
      <c r="NTJ5" s="75"/>
      <c r="NTK5" s="75"/>
      <c r="NTL5" s="75"/>
      <c r="NTM5" s="75"/>
      <c r="NTN5" s="75"/>
      <c r="NTO5" s="75"/>
      <c r="NTP5" s="75"/>
      <c r="NTQ5" s="75"/>
      <c r="NTR5" s="75"/>
      <c r="NTS5" s="75"/>
      <c r="NTT5" s="75"/>
      <c r="NTU5" s="75"/>
      <c r="NTV5" s="75"/>
      <c r="NTW5" s="75"/>
      <c r="NTX5" s="75"/>
      <c r="NTY5" s="75"/>
      <c r="NTZ5" s="75"/>
      <c r="NUA5" s="75"/>
      <c r="NUB5" s="75"/>
      <c r="NUC5" s="75"/>
      <c r="NUD5" s="75"/>
      <c r="NUE5" s="75"/>
      <c r="NUF5" s="75"/>
      <c r="NUG5" s="75"/>
      <c r="NUH5" s="75"/>
      <c r="NUI5" s="75"/>
      <c r="NUJ5" s="75"/>
      <c r="NUK5" s="75"/>
      <c r="NUL5" s="75"/>
      <c r="NUM5" s="75"/>
      <c r="NUN5" s="75"/>
      <c r="NUO5" s="75"/>
      <c r="NUP5" s="75"/>
      <c r="NUQ5" s="75"/>
      <c r="NUR5" s="75"/>
      <c r="NUS5" s="75"/>
      <c r="NUT5" s="75"/>
      <c r="NUU5" s="75"/>
      <c r="NUV5" s="75"/>
      <c r="NUW5" s="75"/>
      <c r="NUX5" s="75"/>
      <c r="NUY5" s="75"/>
      <c r="NUZ5" s="75"/>
      <c r="NVA5" s="75"/>
      <c r="NVB5" s="75"/>
      <c r="NVC5" s="75"/>
      <c r="NVD5" s="75"/>
      <c r="NVE5" s="75"/>
      <c r="NVF5" s="75"/>
      <c r="NVG5" s="75"/>
      <c r="NVH5" s="75"/>
      <c r="NVI5" s="75"/>
      <c r="NVJ5" s="75"/>
      <c r="NVK5" s="75"/>
      <c r="NVL5" s="75"/>
      <c r="NVM5" s="75"/>
      <c r="NVN5" s="75"/>
      <c r="NVO5" s="75"/>
      <c r="NVP5" s="75"/>
      <c r="NVQ5" s="75"/>
      <c r="NVR5" s="75"/>
      <c r="NVS5" s="75"/>
      <c r="NVT5" s="75"/>
      <c r="NVU5" s="75"/>
      <c r="NVV5" s="75"/>
      <c r="NVW5" s="75"/>
      <c r="NVX5" s="75"/>
      <c r="NVY5" s="75"/>
      <c r="NVZ5" s="75"/>
      <c r="NWA5" s="75"/>
      <c r="NWB5" s="75"/>
      <c r="NWC5" s="75"/>
      <c r="NWD5" s="75"/>
      <c r="NWE5" s="75"/>
      <c r="NWF5" s="75"/>
      <c r="NWG5" s="75"/>
      <c r="NWH5" s="75"/>
      <c r="NWI5" s="75"/>
      <c r="NWJ5" s="75"/>
      <c r="NWK5" s="75"/>
      <c r="NWL5" s="75"/>
      <c r="NWM5" s="75"/>
      <c r="NWN5" s="75"/>
      <c r="NWO5" s="75"/>
      <c r="NWP5" s="75"/>
      <c r="NWQ5" s="75"/>
      <c r="NWR5" s="75"/>
      <c r="NWS5" s="75"/>
      <c r="NWT5" s="75"/>
      <c r="NWU5" s="75"/>
      <c r="NWV5" s="75"/>
      <c r="NWW5" s="75"/>
      <c r="NWX5" s="75"/>
      <c r="NWY5" s="75"/>
      <c r="NWZ5" s="75"/>
      <c r="NXA5" s="75"/>
      <c r="NXB5" s="75"/>
      <c r="NXC5" s="75"/>
      <c r="NXD5" s="75"/>
      <c r="NXE5" s="75"/>
      <c r="NXF5" s="75"/>
      <c r="NXG5" s="75"/>
      <c r="NXH5" s="75"/>
      <c r="NXI5" s="75"/>
      <c r="NXJ5" s="75"/>
      <c r="NXK5" s="75"/>
      <c r="NXL5" s="75"/>
      <c r="NXM5" s="75"/>
      <c r="NXN5" s="75"/>
      <c r="NXO5" s="75"/>
      <c r="NXP5" s="75"/>
      <c r="NXQ5" s="75"/>
      <c r="NXR5" s="75"/>
      <c r="NXS5" s="75"/>
      <c r="NXT5" s="75"/>
      <c r="NXU5" s="75"/>
      <c r="NXV5" s="75"/>
      <c r="NXW5" s="75"/>
      <c r="NXX5" s="75"/>
      <c r="NXY5" s="75"/>
      <c r="NXZ5" s="75"/>
      <c r="NYA5" s="75"/>
      <c r="NYB5" s="75"/>
      <c r="NYC5" s="75"/>
      <c r="NYD5" s="75"/>
      <c r="NYE5" s="75"/>
      <c r="NYF5" s="75"/>
      <c r="NYG5" s="75"/>
      <c r="NYH5" s="75"/>
      <c r="NYI5" s="75"/>
      <c r="NYJ5" s="75"/>
      <c r="NYK5" s="75"/>
      <c r="NYL5" s="75"/>
      <c r="NYM5" s="75"/>
      <c r="NYN5" s="75"/>
      <c r="NYO5" s="75"/>
      <c r="NYP5" s="75"/>
      <c r="NYQ5" s="75"/>
      <c r="NYR5" s="75"/>
      <c r="NYS5" s="75"/>
      <c r="NYT5" s="75"/>
      <c r="NYU5" s="75"/>
      <c r="NYV5" s="75"/>
      <c r="NYW5" s="75"/>
      <c r="NYX5" s="75"/>
      <c r="NYY5" s="75"/>
      <c r="NYZ5" s="75"/>
      <c r="NZA5" s="75"/>
      <c r="NZB5" s="75"/>
      <c r="NZC5" s="75"/>
      <c r="NZD5" s="75"/>
      <c r="NZE5" s="75"/>
      <c r="NZF5" s="75"/>
      <c r="NZG5" s="75"/>
      <c r="NZH5" s="75"/>
      <c r="NZI5" s="75"/>
      <c r="NZJ5" s="75"/>
      <c r="NZK5" s="75"/>
      <c r="NZL5" s="75"/>
      <c r="NZM5" s="75"/>
      <c r="NZN5" s="75"/>
      <c r="NZO5" s="75"/>
      <c r="NZP5" s="75"/>
      <c r="NZQ5" s="75"/>
      <c r="NZR5" s="75"/>
      <c r="NZS5" s="75"/>
      <c r="NZT5" s="75"/>
      <c r="NZU5" s="75"/>
      <c r="NZV5" s="75"/>
      <c r="NZW5" s="75"/>
      <c r="NZX5" s="75"/>
      <c r="NZY5" s="75"/>
      <c r="NZZ5" s="75"/>
      <c r="OAA5" s="75"/>
      <c r="OAB5" s="75"/>
      <c r="OAC5" s="75"/>
      <c r="OAD5" s="75"/>
      <c r="OAE5" s="75"/>
      <c r="OAF5" s="75"/>
      <c r="OAG5" s="75"/>
      <c r="OAH5" s="75"/>
      <c r="OAI5" s="75"/>
      <c r="OAJ5" s="75"/>
      <c r="OAK5" s="75"/>
      <c r="OAL5" s="75"/>
      <c r="OAM5" s="75"/>
      <c r="OAN5" s="75"/>
      <c r="OAO5" s="75"/>
      <c r="OAP5" s="75"/>
      <c r="OAQ5" s="75"/>
      <c r="OAR5" s="75"/>
      <c r="OAS5" s="75"/>
      <c r="OAT5" s="75"/>
      <c r="OAU5" s="75"/>
      <c r="OAV5" s="75"/>
      <c r="OAW5" s="75"/>
      <c r="OAX5" s="75"/>
      <c r="OAY5" s="75"/>
      <c r="OAZ5" s="75"/>
      <c r="OBA5" s="75"/>
      <c r="OBB5" s="75"/>
      <c r="OBC5" s="75"/>
      <c r="OBD5" s="75"/>
      <c r="OBE5" s="75"/>
      <c r="OBF5" s="75"/>
      <c r="OBG5" s="75"/>
      <c r="OBH5" s="75"/>
      <c r="OBI5" s="75"/>
      <c r="OBJ5" s="75"/>
      <c r="OBK5" s="75"/>
      <c r="OBL5" s="75"/>
      <c r="OBM5" s="75"/>
      <c r="OBN5" s="75"/>
      <c r="OBO5" s="75"/>
      <c r="OBP5" s="75"/>
      <c r="OBQ5" s="75"/>
      <c r="OBR5" s="75"/>
      <c r="OBS5" s="75"/>
      <c r="OBT5" s="75"/>
      <c r="OBU5" s="75"/>
      <c r="OBV5" s="75"/>
      <c r="OBW5" s="75"/>
      <c r="OBX5" s="75"/>
      <c r="OBY5" s="75"/>
      <c r="OBZ5" s="75"/>
      <c r="OCA5" s="75"/>
      <c r="OCB5" s="75"/>
      <c r="OCC5" s="75"/>
      <c r="OCD5" s="75"/>
      <c r="OCE5" s="75"/>
      <c r="OCF5" s="75"/>
      <c r="OCG5" s="75"/>
      <c r="OCH5" s="75"/>
      <c r="OCI5" s="75"/>
      <c r="OCJ5" s="75"/>
      <c r="OCK5" s="75"/>
      <c r="OCL5" s="75"/>
      <c r="OCM5" s="75"/>
      <c r="OCN5" s="75"/>
      <c r="OCO5" s="75"/>
      <c r="OCP5" s="75"/>
      <c r="OCQ5" s="75"/>
      <c r="OCR5" s="75"/>
      <c r="OCS5" s="75"/>
      <c r="OCT5" s="75"/>
      <c r="OCU5" s="75"/>
      <c r="OCV5" s="75"/>
      <c r="OCW5" s="75"/>
      <c r="OCX5" s="75"/>
      <c r="OCY5" s="75"/>
      <c r="OCZ5" s="75"/>
      <c r="ODA5" s="75"/>
      <c r="ODB5" s="75"/>
      <c r="ODC5" s="75"/>
      <c r="ODD5" s="75"/>
      <c r="ODE5" s="75"/>
      <c r="ODF5" s="75"/>
      <c r="ODG5" s="75"/>
      <c r="ODH5" s="75"/>
      <c r="ODI5" s="75"/>
      <c r="ODJ5" s="75"/>
      <c r="ODK5" s="75"/>
      <c r="ODL5" s="75"/>
      <c r="ODM5" s="75"/>
      <c r="ODN5" s="75"/>
      <c r="ODO5" s="75"/>
      <c r="ODP5" s="75"/>
      <c r="ODQ5" s="75"/>
      <c r="ODR5" s="75"/>
      <c r="ODS5" s="75"/>
      <c r="ODT5" s="75"/>
      <c r="ODU5" s="75"/>
      <c r="ODV5" s="75"/>
      <c r="ODW5" s="75"/>
      <c r="ODX5" s="75"/>
      <c r="ODY5" s="75"/>
      <c r="ODZ5" s="75"/>
      <c r="OEA5" s="75"/>
      <c r="OEB5" s="75"/>
      <c r="OEC5" s="75"/>
      <c r="OED5" s="75"/>
      <c r="OEE5" s="75"/>
      <c r="OEF5" s="75"/>
      <c r="OEG5" s="75"/>
      <c r="OEH5" s="75"/>
      <c r="OEI5" s="75"/>
      <c r="OEJ5" s="75"/>
      <c r="OEK5" s="75"/>
      <c r="OEL5" s="75"/>
      <c r="OEM5" s="75"/>
      <c r="OEN5" s="75"/>
      <c r="OEO5" s="75"/>
      <c r="OEP5" s="75"/>
      <c r="OEQ5" s="75"/>
      <c r="OER5" s="75"/>
      <c r="OES5" s="75"/>
      <c r="OET5" s="75"/>
      <c r="OEU5" s="75"/>
      <c r="OEV5" s="75"/>
      <c r="OEW5" s="75"/>
      <c r="OEX5" s="75"/>
      <c r="OEY5" s="75"/>
      <c r="OEZ5" s="75"/>
      <c r="OFA5" s="75"/>
      <c r="OFB5" s="75"/>
      <c r="OFC5" s="75"/>
      <c r="OFD5" s="75"/>
      <c r="OFE5" s="75"/>
      <c r="OFF5" s="75"/>
      <c r="OFG5" s="75"/>
      <c r="OFH5" s="75"/>
      <c r="OFI5" s="75"/>
      <c r="OFJ5" s="75"/>
      <c r="OFK5" s="75"/>
      <c r="OFL5" s="75"/>
      <c r="OFM5" s="75"/>
      <c r="OFN5" s="75"/>
      <c r="OFO5" s="75"/>
      <c r="OFP5" s="75"/>
      <c r="OFQ5" s="75"/>
      <c r="OFR5" s="75"/>
      <c r="OFS5" s="75"/>
      <c r="OFT5" s="75"/>
      <c r="OFU5" s="75"/>
      <c r="OFV5" s="75"/>
      <c r="OFW5" s="75"/>
      <c r="OFX5" s="75"/>
      <c r="OFY5" s="75"/>
      <c r="OFZ5" s="75"/>
      <c r="OGA5" s="75"/>
      <c r="OGB5" s="75"/>
      <c r="OGC5" s="75"/>
      <c r="OGD5" s="75"/>
      <c r="OGE5" s="75"/>
      <c r="OGF5" s="75"/>
      <c r="OGG5" s="75"/>
      <c r="OGH5" s="75"/>
      <c r="OGI5" s="75"/>
      <c r="OGJ5" s="75"/>
      <c r="OGK5" s="75"/>
      <c r="OGL5" s="75"/>
      <c r="OGM5" s="75"/>
      <c r="OGN5" s="75"/>
      <c r="OGO5" s="75"/>
      <c r="OGP5" s="75"/>
      <c r="OGQ5" s="75"/>
      <c r="OGR5" s="75"/>
      <c r="OGS5" s="75"/>
      <c r="OGT5" s="75"/>
      <c r="OGU5" s="75"/>
      <c r="OGV5" s="75"/>
      <c r="OGW5" s="75"/>
      <c r="OGX5" s="75"/>
      <c r="OGY5" s="75"/>
      <c r="OGZ5" s="75"/>
      <c r="OHA5" s="75"/>
      <c r="OHB5" s="75"/>
      <c r="OHC5" s="75"/>
      <c r="OHD5" s="75"/>
      <c r="OHE5" s="75"/>
      <c r="OHF5" s="75"/>
      <c r="OHG5" s="75"/>
      <c r="OHH5" s="75"/>
      <c r="OHI5" s="75"/>
      <c r="OHJ5" s="75"/>
      <c r="OHK5" s="75"/>
      <c r="OHL5" s="75"/>
      <c r="OHM5" s="75"/>
      <c r="OHN5" s="75"/>
      <c r="OHO5" s="75"/>
      <c r="OHP5" s="75"/>
      <c r="OHQ5" s="75"/>
      <c r="OHR5" s="75"/>
      <c r="OHS5" s="75"/>
      <c r="OHT5" s="75"/>
      <c r="OHU5" s="75"/>
      <c r="OHV5" s="75"/>
      <c r="OHW5" s="75"/>
      <c r="OHX5" s="75"/>
      <c r="OHY5" s="75"/>
      <c r="OHZ5" s="75"/>
      <c r="OIA5" s="75"/>
      <c r="OIB5" s="75"/>
      <c r="OIC5" s="75"/>
      <c r="OID5" s="75"/>
      <c r="OIE5" s="75"/>
      <c r="OIF5" s="75"/>
      <c r="OIG5" s="75"/>
      <c r="OIH5" s="75"/>
      <c r="OII5" s="75"/>
      <c r="OIJ5" s="75"/>
      <c r="OIK5" s="75"/>
      <c r="OIL5" s="75"/>
      <c r="OIM5" s="75"/>
      <c r="OIN5" s="75"/>
      <c r="OIO5" s="75"/>
      <c r="OIP5" s="75"/>
      <c r="OIQ5" s="75"/>
      <c r="OIR5" s="75"/>
      <c r="OIS5" s="75"/>
      <c r="OIT5" s="75"/>
      <c r="OIU5" s="75"/>
      <c r="OIV5" s="75"/>
      <c r="OIW5" s="75"/>
      <c r="OIX5" s="75"/>
      <c r="OIY5" s="75"/>
      <c r="OIZ5" s="75"/>
      <c r="OJA5" s="75"/>
      <c r="OJB5" s="75"/>
      <c r="OJC5" s="75"/>
      <c r="OJD5" s="75"/>
      <c r="OJE5" s="75"/>
      <c r="OJF5" s="75"/>
      <c r="OJG5" s="75"/>
      <c r="OJH5" s="75"/>
      <c r="OJI5" s="75"/>
      <c r="OJJ5" s="75"/>
      <c r="OJK5" s="75"/>
      <c r="OJL5" s="75"/>
      <c r="OJM5" s="75"/>
      <c r="OJN5" s="75"/>
      <c r="OJO5" s="75"/>
      <c r="OJP5" s="75"/>
      <c r="OJQ5" s="75"/>
      <c r="OJR5" s="75"/>
      <c r="OJS5" s="75"/>
      <c r="OJT5" s="75"/>
      <c r="OJU5" s="75"/>
      <c r="OJV5" s="75"/>
      <c r="OJW5" s="75"/>
      <c r="OJX5" s="75"/>
      <c r="OJY5" s="75"/>
      <c r="OJZ5" s="75"/>
      <c r="OKA5" s="75"/>
      <c r="OKB5" s="75"/>
      <c r="OKC5" s="75"/>
      <c r="OKD5" s="75"/>
      <c r="OKE5" s="75"/>
      <c r="OKF5" s="75"/>
      <c r="OKG5" s="75"/>
      <c r="OKH5" s="75"/>
      <c r="OKI5" s="75"/>
      <c r="OKJ5" s="75"/>
      <c r="OKK5" s="75"/>
      <c r="OKL5" s="75"/>
      <c r="OKM5" s="75"/>
      <c r="OKN5" s="75"/>
      <c r="OKO5" s="75"/>
      <c r="OKP5" s="75"/>
      <c r="OKQ5" s="75"/>
      <c r="OKR5" s="75"/>
      <c r="OKS5" s="75"/>
      <c r="OKT5" s="75"/>
      <c r="OKU5" s="75"/>
      <c r="OKV5" s="75"/>
      <c r="OKW5" s="75"/>
      <c r="OKX5" s="75"/>
      <c r="OKY5" s="75"/>
      <c r="OKZ5" s="75"/>
      <c r="OLA5" s="75"/>
      <c r="OLB5" s="75"/>
      <c r="OLC5" s="75"/>
      <c r="OLD5" s="75"/>
      <c r="OLE5" s="75"/>
      <c r="OLF5" s="75"/>
      <c r="OLG5" s="75"/>
      <c r="OLH5" s="75"/>
      <c r="OLI5" s="75"/>
      <c r="OLJ5" s="75"/>
      <c r="OLK5" s="75"/>
      <c r="OLL5" s="75"/>
      <c r="OLM5" s="75"/>
      <c r="OLN5" s="75"/>
      <c r="OLO5" s="75"/>
      <c r="OLP5" s="75"/>
      <c r="OLQ5" s="75"/>
      <c r="OLR5" s="75"/>
      <c r="OLS5" s="75"/>
      <c r="OLT5" s="75"/>
      <c r="OLU5" s="75"/>
      <c r="OLV5" s="75"/>
      <c r="OLW5" s="75"/>
      <c r="OLX5" s="75"/>
      <c r="OLY5" s="75"/>
      <c r="OLZ5" s="75"/>
      <c r="OMA5" s="75"/>
      <c r="OMB5" s="75"/>
      <c r="OMC5" s="75"/>
      <c r="OMD5" s="75"/>
      <c r="OME5" s="75"/>
      <c r="OMF5" s="75"/>
      <c r="OMG5" s="75"/>
      <c r="OMH5" s="75"/>
      <c r="OMI5" s="75"/>
      <c r="OMJ5" s="75"/>
      <c r="OMK5" s="75"/>
      <c r="OML5" s="75"/>
      <c r="OMM5" s="75"/>
      <c r="OMN5" s="75"/>
      <c r="OMO5" s="75"/>
      <c r="OMP5" s="75"/>
      <c r="OMQ5" s="75"/>
      <c r="OMR5" s="75"/>
      <c r="OMS5" s="75"/>
      <c r="OMT5" s="75"/>
      <c r="OMU5" s="75"/>
      <c r="OMV5" s="75"/>
      <c r="OMW5" s="75"/>
      <c r="OMX5" s="75"/>
      <c r="OMY5" s="75"/>
      <c r="OMZ5" s="75"/>
      <c r="ONA5" s="75"/>
      <c r="ONB5" s="75"/>
      <c r="ONC5" s="75"/>
      <c r="OND5" s="75"/>
      <c r="ONE5" s="75"/>
      <c r="ONF5" s="75"/>
      <c r="ONG5" s="75"/>
      <c r="ONH5" s="75"/>
      <c r="ONI5" s="75"/>
      <c r="ONJ5" s="75"/>
      <c r="ONK5" s="75"/>
      <c r="ONL5" s="75"/>
      <c r="ONM5" s="75"/>
      <c r="ONN5" s="75"/>
      <c r="ONO5" s="75"/>
      <c r="ONP5" s="75"/>
      <c r="ONQ5" s="75"/>
      <c r="ONR5" s="75"/>
      <c r="ONS5" s="75"/>
      <c r="ONT5" s="75"/>
      <c r="ONU5" s="75"/>
      <c r="ONV5" s="75"/>
      <c r="ONW5" s="75"/>
      <c r="ONX5" s="75"/>
      <c r="ONY5" s="75"/>
      <c r="ONZ5" s="75"/>
      <c r="OOA5" s="75"/>
      <c r="OOB5" s="75"/>
      <c r="OOC5" s="75"/>
      <c r="OOD5" s="75"/>
      <c r="OOE5" s="75"/>
      <c r="OOF5" s="75"/>
      <c r="OOG5" s="75"/>
      <c r="OOH5" s="75"/>
      <c r="OOI5" s="75"/>
      <c r="OOJ5" s="75"/>
      <c r="OOK5" s="75"/>
      <c r="OOL5" s="75"/>
      <c r="OOM5" s="75"/>
      <c r="OON5" s="75"/>
      <c r="OOO5" s="75"/>
      <c r="OOP5" s="75"/>
      <c r="OOQ5" s="75"/>
      <c r="OOR5" s="75"/>
      <c r="OOS5" s="75"/>
      <c r="OOT5" s="75"/>
      <c r="OOU5" s="75"/>
      <c r="OOV5" s="75"/>
      <c r="OOW5" s="75"/>
      <c r="OOX5" s="75"/>
      <c r="OOY5" s="75"/>
      <c r="OOZ5" s="75"/>
      <c r="OPA5" s="75"/>
      <c r="OPB5" s="75"/>
      <c r="OPC5" s="75"/>
      <c r="OPD5" s="75"/>
      <c r="OPE5" s="75"/>
      <c r="OPF5" s="75"/>
      <c r="OPG5" s="75"/>
      <c r="OPH5" s="75"/>
      <c r="OPI5" s="75"/>
      <c r="OPJ5" s="75"/>
      <c r="OPK5" s="75"/>
      <c r="OPL5" s="75"/>
      <c r="OPM5" s="75"/>
      <c r="OPN5" s="75"/>
      <c r="OPO5" s="75"/>
      <c r="OPP5" s="75"/>
      <c r="OPQ5" s="75"/>
      <c r="OPR5" s="75"/>
      <c r="OPS5" s="75"/>
      <c r="OPT5" s="75"/>
      <c r="OPU5" s="75"/>
      <c r="OPV5" s="75"/>
      <c r="OPW5" s="75"/>
      <c r="OPX5" s="75"/>
      <c r="OPY5" s="75"/>
      <c r="OPZ5" s="75"/>
      <c r="OQA5" s="75"/>
      <c r="OQB5" s="75"/>
      <c r="OQC5" s="75"/>
      <c r="OQD5" s="75"/>
      <c r="OQE5" s="75"/>
      <c r="OQF5" s="75"/>
      <c r="OQG5" s="75"/>
      <c r="OQH5" s="75"/>
      <c r="OQI5" s="75"/>
      <c r="OQJ5" s="75"/>
      <c r="OQK5" s="75"/>
      <c r="OQL5" s="75"/>
      <c r="OQM5" s="75"/>
      <c r="OQN5" s="75"/>
      <c r="OQO5" s="75"/>
      <c r="OQP5" s="75"/>
      <c r="OQQ5" s="75"/>
      <c r="OQR5" s="75"/>
      <c r="OQS5" s="75"/>
      <c r="OQT5" s="75"/>
      <c r="OQU5" s="75"/>
      <c r="OQV5" s="75"/>
      <c r="OQW5" s="75"/>
      <c r="OQX5" s="75"/>
      <c r="OQY5" s="75"/>
      <c r="OQZ5" s="75"/>
      <c r="ORA5" s="75"/>
      <c r="ORB5" s="75"/>
      <c r="ORC5" s="75"/>
      <c r="ORD5" s="75"/>
      <c r="ORE5" s="75"/>
      <c r="ORF5" s="75"/>
      <c r="ORG5" s="75"/>
      <c r="ORH5" s="75"/>
      <c r="ORI5" s="75"/>
      <c r="ORJ5" s="75"/>
      <c r="ORK5" s="75"/>
      <c r="ORL5" s="75"/>
      <c r="ORM5" s="75"/>
      <c r="ORN5" s="75"/>
      <c r="ORO5" s="75"/>
      <c r="ORP5" s="75"/>
      <c r="ORQ5" s="75"/>
      <c r="ORR5" s="75"/>
      <c r="ORS5" s="75"/>
      <c r="ORT5" s="75"/>
      <c r="ORU5" s="75"/>
      <c r="ORV5" s="75"/>
      <c r="ORW5" s="75"/>
      <c r="ORX5" s="75"/>
      <c r="ORY5" s="75"/>
      <c r="ORZ5" s="75"/>
      <c r="OSA5" s="75"/>
      <c r="OSB5" s="75"/>
      <c r="OSC5" s="75"/>
      <c r="OSD5" s="75"/>
      <c r="OSE5" s="75"/>
      <c r="OSF5" s="75"/>
      <c r="OSG5" s="75"/>
      <c r="OSH5" s="75"/>
      <c r="OSI5" s="75"/>
      <c r="OSJ5" s="75"/>
      <c r="OSK5" s="75"/>
      <c r="OSL5" s="75"/>
      <c r="OSM5" s="75"/>
      <c r="OSN5" s="75"/>
      <c r="OSO5" s="75"/>
      <c r="OSP5" s="75"/>
      <c r="OSQ5" s="75"/>
      <c r="OSR5" s="75"/>
      <c r="OSS5" s="75"/>
      <c r="OST5" s="75"/>
      <c r="OSU5" s="75"/>
      <c r="OSV5" s="75"/>
      <c r="OSW5" s="75"/>
      <c r="OSX5" s="75"/>
      <c r="OSY5" s="75"/>
      <c r="OSZ5" s="75"/>
      <c r="OTA5" s="75"/>
      <c r="OTB5" s="75"/>
      <c r="OTC5" s="75"/>
      <c r="OTD5" s="75"/>
      <c r="OTE5" s="75"/>
      <c r="OTF5" s="75"/>
      <c r="OTG5" s="75"/>
      <c r="OTH5" s="75"/>
      <c r="OTI5" s="75"/>
      <c r="OTJ5" s="75"/>
      <c r="OTK5" s="75"/>
      <c r="OTL5" s="75"/>
      <c r="OTM5" s="75"/>
      <c r="OTN5" s="75"/>
      <c r="OTO5" s="75"/>
      <c r="OTP5" s="75"/>
      <c r="OTQ5" s="75"/>
      <c r="OTR5" s="75"/>
      <c r="OTS5" s="75"/>
      <c r="OTT5" s="75"/>
      <c r="OTU5" s="75"/>
      <c r="OTV5" s="75"/>
      <c r="OTW5" s="75"/>
      <c r="OTX5" s="75"/>
      <c r="OTY5" s="75"/>
      <c r="OTZ5" s="75"/>
      <c r="OUA5" s="75"/>
      <c r="OUB5" s="75"/>
      <c r="OUC5" s="75"/>
      <c r="OUD5" s="75"/>
      <c r="OUE5" s="75"/>
      <c r="OUF5" s="75"/>
      <c r="OUG5" s="75"/>
      <c r="OUH5" s="75"/>
      <c r="OUI5" s="75"/>
      <c r="OUJ5" s="75"/>
      <c r="OUK5" s="75"/>
      <c r="OUL5" s="75"/>
      <c r="OUM5" s="75"/>
      <c r="OUN5" s="75"/>
      <c r="OUO5" s="75"/>
      <c r="OUP5" s="75"/>
      <c r="OUQ5" s="75"/>
      <c r="OUR5" s="75"/>
      <c r="OUS5" s="75"/>
      <c r="OUT5" s="75"/>
      <c r="OUU5" s="75"/>
      <c r="OUV5" s="75"/>
      <c r="OUW5" s="75"/>
      <c r="OUX5" s="75"/>
      <c r="OUY5" s="75"/>
      <c r="OUZ5" s="75"/>
      <c r="OVA5" s="75"/>
      <c r="OVB5" s="75"/>
      <c r="OVC5" s="75"/>
      <c r="OVD5" s="75"/>
      <c r="OVE5" s="75"/>
      <c r="OVF5" s="75"/>
      <c r="OVG5" s="75"/>
      <c r="OVH5" s="75"/>
      <c r="OVI5" s="75"/>
      <c r="OVJ5" s="75"/>
      <c r="OVK5" s="75"/>
      <c r="OVL5" s="75"/>
      <c r="OVM5" s="75"/>
      <c r="OVN5" s="75"/>
      <c r="OVO5" s="75"/>
      <c r="OVP5" s="75"/>
      <c r="OVQ5" s="75"/>
      <c r="OVR5" s="75"/>
      <c r="OVS5" s="75"/>
      <c r="OVT5" s="75"/>
      <c r="OVU5" s="75"/>
      <c r="OVV5" s="75"/>
      <c r="OVW5" s="75"/>
      <c r="OVX5" s="75"/>
      <c r="OVY5" s="75"/>
      <c r="OVZ5" s="75"/>
      <c r="OWA5" s="75"/>
      <c r="OWB5" s="75"/>
      <c r="OWC5" s="75"/>
      <c r="OWD5" s="75"/>
      <c r="OWE5" s="75"/>
      <c r="OWF5" s="75"/>
      <c r="OWG5" s="75"/>
      <c r="OWH5" s="75"/>
      <c r="OWI5" s="75"/>
      <c r="OWJ5" s="75"/>
      <c r="OWK5" s="75"/>
      <c r="OWL5" s="75"/>
      <c r="OWM5" s="75"/>
      <c r="OWN5" s="75"/>
      <c r="OWO5" s="75"/>
      <c r="OWP5" s="75"/>
      <c r="OWQ5" s="75"/>
      <c r="OWR5" s="75"/>
      <c r="OWS5" s="75"/>
      <c r="OWT5" s="75"/>
      <c r="OWU5" s="75"/>
      <c r="OWV5" s="75"/>
      <c r="OWW5" s="75"/>
      <c r="OWX5" s="75"/>
      <c r="OWY5" s="75"/>
      <c r="OWZ5" s="75"/>
      <c r="OXA5" s="75"/>
      <c r="OXB5" s="75"/>
      <c r="OXC5" s="75"/>
      <c r="OXD5" s="75"/>
      <c r="OXE5" s="75"/>
      <c r="OXF5" s="75"/>
      <c r="OXG5" s="75"/>
      <c r="OXH5" s="75"/>
      <c r="OXI5" s="75"/>
      <c r="OXJ5" s="75"/>
      <c r="OXK5" s="75"/>
      <c r="OXL5" s="75"/>
      <c r="OXM5" s="75"/>
      <c r="OXN5" s="75"/>
      <c r="OXO5" s="75"/>
      <c r="OXP5" s="75"/>
      <c r="OXQ5" s="75"/>
      <c r="OXR5" s="75"/>
      <c r="OXS5" s="75"/>
      <c r="OXT5" s="75"/>
      <c r="OXU5" s="75"/>
      <c r="OXV5" s="75"/>
      <c r="OXW5" s="75"/>
      <c r="OXX5" s="75"/>
      <c r="OXY5" s="75"/>
      <c r="OXZ5" s="75"/>
      <c r="OYA5" s="75"/>
      <c r="OYB5" s="75"/>
      <c r="OYC5" s="75"/>
      <c r="OYD5" s="75"/>
      <c r="OYE5" s="75"/>
      <c r="OYF5" s="75"/>
      <c r="OYG5" s="75"/>
      <c r="OYH5" s="75"/>
      <c r="OYI5" s="75"/>
      <c r="OYJ5" s="75"/>
      <c r="OYK5" s="75"/>
      <c r="OYL5" s="75"/>
      <c r="OYM5" s="75"/>
      <c r="OYN5" s="75"/>
      <c r="OYO5" s="75"/>
      <c r="OYP5" s="75"/>
      <c r="OYQ5" s="75"/>
      <c r="OYR5" s="75"/>
      <c r="OYS5" s="75"/>
      <c r="OYT5" s="75"/>
      <c r="OYU5" s="75"/>
      <c r="OYV5" s="75"/>
      <c r="OYW5" s="75"/>
      <c r="OYX5" s="75"/>
      <c r="OYY5" s="75"/>
      <c r="OYZ5" s="75"/>
      <c r="OZA5" s="75"/>
      <c r="OZB5" s="75"/>
      <c r="OZC5" s="75"/>
      <c r="OZD5" s="75"/>
      <c r="OZE5" s="75"/>
      <c r="OZF5" s="75"/>
      <c r="OZG5" s="75"/>
      <c r="OZH5" s="75"/>
      <c r="OZI5" s="75"/>
      <c r="OZJ5" s="75"/>
      <c r="OZK5" s="75"/>
      <c r="OZL5" s="75"/>
      <c r="OZM5" s="75"/>
      <c r="OZN5" s="75"/>
      <c r="OZO5" s="75"/>
      <c r="OZP5" s="75"/>
      <c r="OZQ5" s="75"/>
      <c r="OZR5" s="75"/>
      <c r="OZS5" s="75"/>
      <c r="OZT5" s="75"/>
      <c r="OZU5" s="75"/>
      <c r="OZV5" s="75"/>
      <c r="OZW5" s="75"/>
      <c r="OZX5" s="75"/>
      <c r="OZY5" s="75"/>
      <c r="OZZ5" s="75"/>
      <c r="PAA5" s="75"/>
      <c r="PAB5" s="75"/>
      <c r="PAC5" s="75"/>
      <c r="PAD5" s="75"/>
      <c r="PAE5" s="75"/>
      <c r="PAF5" s="75"/>
      <c r="PAG5" s="75"/>
      <c r="PAH5" s="75"/>
      <c r="PAI5" s="75"/>
      <c r="PAJ5" s="75"/>
      <c r="PAK5" s="75"/>
      <c r="PAL5" s="75"/>
      <c r="PAM5" s="75"/>
      <c r="PAN5" s="75"/>
      <c r="PAO5" s="75"/>
      <c r="PAP5" s="75"/>
      <c r="PAQ5" s="75"/>
      <c r="PAR5" s="75"/>
      <c r="PAS5" s="75"/>
      <c r="PAT5" s="75"/>
      <c r="PAU5" s="75"/>
      <c r="PAV5" s="75"/>
      <c r="PAW5" s="75"/>
      <c r="PAX5" s="75"/>
      <c r="PAY5" s="75"/>
      <c r="PAZ5" s="75"/>
      <c r="PBA5" s="75"/>
      <c r="PBB5" s="75"/>
      <c r="PBC5" s="75"/>
      <c r="PBD5" s="75"/>
      <c r="PBE5" s="75"/>
      <c r="PBF5" s="75"/>
      <c r="PBG5" s="75"/>
      <c r="PBH5" s="75"/>
      <c r="PBI5" s="75"/>
      <c r="PBJ5" s="75"/>
      <c r="PBK5" s="75"/>
      <c r="PBL5" s="75"/>
      <c r="PBM5" s="75"/>
      <c r="PBN5" s="75"/>
      <c r="PBO5" s="75"/>
      <c r="PBP5" s="75"/>
      <c r="PBQ5" s="75"/>
      <c r="PBR5" s="75"/>
      <c r="PBS5" s="75"/>
      <c r="PBT5" s="75"/>
      <c r="PBU5" s="75"/>
      <c r="PBV5" s="75"/>
      <c r="PBW5" s="75"/>
      <c r="PBX5" s="75"/>
      <c r="PBY5" s="75"/>
      <c r="PBZ5" s="75"/>
      <c r="PCA5" s="75"/>
      <c r="PCB5" s="75"/>
      <c r="PCC5" s="75"/>
      <c r="PCD5" s="75"/>
      <c r="PCE5" s="75"/>
      <c r="PCF5" s="75"/>
      <c r="PCG5" s="75"/>
      <c r="PCH5" s="75"/>
      <c r="PCI5" s="75"/>
      <c r="PCJ5" s="75"/>
      <c r="PCK5" s="75"/>
      <c r="PCL5" s="75"/>
      <c r="PCM5" s="75"/>
      <c r="PCN5" s="75"/>
      <c r="PCO5" s="75"/>
      <c r="PCP5" s="75"/>
      <c r="PCQ5" s="75"/>
      <c r="PCR5" s="75"/>
      <c r="PCS5" s="75"/>
      <c r="PCT5" s="75"/>
      <c r="PCU5" s="75"/>
      <c r="PCV5" s="75"/>
      <c r="PCW5" s="75"/>
      <c r="PCX5" s="75"/>
      <c r="PCY5" s="75"/>
      <c r="PCZ5" s="75"/>
      <c r="PDA5" s="75"/>
      <c r="PDB5" s="75"/>
      <c r="PDC5" s="75"/>
      <c r="PDD5" s="75"/>
      <c r="PDE5" s="75"/>
      <c r="PDF5" s="75"/>
      <c r="PDG5" s="75"/>
      <c r="PDH5" s="75"/>
      <c r="PDI5" s="75"/>
      <c r="PDJ5" s="75"/>
      <c r="PDK5" s="75"/>
      <c r="PDL5" s="75"/>
      <c r="PDM5" s="75"/>
      <c r="PDN5" s="75"/>
      <c r="PDO5" s="75"/>
      <c r="PDP5" s="75"/>
      <c r="PDQ5" s="75"/>
      <c r="PDR5" s="75"/>
      <c r="PDS5" s="75"/>
      <c r="PDT5" s="75"/>
      <c r="PDU5" s="75"/>
      <c r="PDV5" s="75"/>
      <c r="PDW5" s="75"/>
      <c r="PDX5" s="75"/>
      <c r="PDY5" s="75"/>
      <c r="PDZ5" s="75"/>
      <c r="PEA5" s="75"/>
      <c r="PEB5" s="75"/>
      <c r="PEC5" s="75"/>
      <c r="PED5" s="75"/>
      <c r="PEE5" s="75"/>
      <c r="PEF5" s="75"/>
      <c r="PEG5" s="75"/>
      <c r="PEH5" s="75"/>
      <c r="PEI5" s="75"/>
      <c r="PEJ5" s="75"/>
      <c r="PEK5" s="75"/>
      <c r="PEL5" s="75"/>
      <c r="PEM5" s="75"/>
      <c r="PEN5" s="75"/>
      <c r="PEO5" s="75"/>
      <c r="PEP5" s="75"/>
      <c r="PEQ5" s="75"/>
      <c r="PER5" s="75"/>
      <c r="PES5" s="75"/>
      <c r="PET5" s="75"/>
      <c r="PEU5" s="75"/>
      <c r="PEV5" s="75"/>
      <c r="PEW5" s="75"/>
      <c r="PEX5" s="75"/>
      <c r="PEY5" s="75"/>
      <c r="PEZ5" s="75"/>
      <c r="PFA5" s="75"/>
      <c r="PFB5" s="75"/>
      <c r="PFC5" s="75"/>
      <c r="PFD5" s="75"/>
      <c r="PFE5" s="75"/>
      <c r="PFF5" s="75"/>
      <c r="PFG5" s="75"/>
      <c r="PFH5" s="75"/>
      <c r="PFI5" s="75"/>
      <c r="PFJ5" s="75"/>
      <c r="PFK5" s="75"/>
      <c r="PFL5" s="75"/>
      <c r="PFM5" s="75"/>
      <c r="PFN5" s="75"/>
      <c r="PFO5" s="75"/>
      <c r="PFP5" s="75"/>
      <c r="PFQ5" s="75"/>
      <c r="PFR5" s="75"/>
      <c r="PFS5" s="75"/>
      <c r="PFT5" s="75"/>
      <c r="PFU5" s="75"/>
      <c r="PFV5" s="75"/>
      <c r="PFW5" s="75"/>
      <c r="PFX5" s="75"/>
      <c r="PFY5" s="75"/>
      <c r="PFZ5" s="75"/>
      <c r="PGA5" s="75"/>
      <c r="PGB5" s="75"/>
      <c r="PGC5" s="75"/>
      <c r="PGD5" s="75"/>
      <c r="PGE5" s="75"/>
      <c r="PGF5" s="75"/>
      <c r="PGG5" s="75"/>
      <c r="PGH5" s="75"/>
      <c r="PGI5" s="75"/>
      <c r="PGJ5" s="75"/>
      <c r="PGK5" s="75"/>
      <c r="PGL5" s="75"/>
      <c r="PGM5" s="75"/>
      <c r="PGN5" s="75"/>
      <c r="PGO5" s="75"/>
      <c r="PGP5" s="75"/>
      <c r="PGQ5" s="75"/>
      <c r="PGR5" s="75"/>
      <c r="PGS5" s="75"/>
      <c r="PGT5" s="75"/>
      <c r="PGU5" s="75"/>
      <c r="PGV5" s="75"/>
      <c r="PGW5" s="75"/>
      <c r="PGX5" s="75"/>
      <c r="PGY5" s="75"/>
      <c r="PGZ5" s="75"/>
      <c r="PHA5" s="75"/>
      <c r="PHB5" s="75"/>
      <c r="PHC5" s="75"/>
      <c r="PHD5" s="75"/>
      <c r="PHE5" s="75"/>
      <c r="PHF5" s="75"/>
      <c r="PHG5" s="75"/>
      <c r="PHH5" s="75"/>
      <c r="PHI5" s="75"/>
      <c r="PHJ5" s="75"/>
      <c r="PHK5" s="75"/>
      <c r="PHL5" s="75"/>
      <c r="PHM5" s="75"/>
      <c r="PHN5" s="75"/>
      <c r="PHO5" s="75"/>
      <c r="PHP5" s="75"/>
      <c r="PHQ5" s="75"/>
      <c r="PHR5" s="75"/>
      <c r="PHS5" s="75"/>
      <c r="PHT5" s="75"/>
      <c r="PHU5" s="75"/>
      <c r="PHV5" s="75"/>
      <c r="PHW5" s="75"/>
      <c r="PHX5" s="75"/>
      <c r="PHY5" s="75"/>
      <c r="PHZ5" s="75"/>
      <c r="PIA5" s="75"/>
      <c r="PIB5" s="75"/>
      <c r="PIC5" s="75"/>
      <c r="PID5" s="75"/>
      <c r="PIE5" s="75"/>
      <c r="PIF5" s="75"/>
      <c r="PIG5" s="75"/>
      <c r="PIH5" s="75"/>
      <c r="PII5" s="75"/>
      <c r="PIJ5" s="75"/>
      <c r="PIK5" s="75"/>
      <c r="PIL5" s="75"/>
      <c r="PIM5" s="75"/>
      <c r="PIN5" s="75"/>
      <c r="PIO5" s="75"/>
      <c r="PIP5" s="75"/>
      <c r="PIQ5" s="75"/>
      <c r="PIR5" s="75"/>
      <c r="PIS5" s="75"/>
      <c r="PIT5" s="75"/>
      <c r="PIU5" s="75"/>
      <c r="PIV5" s="75"/>
      <c r="PIW5" s="75"/>
      <c r="PIX5" s="75"/>
      <c r="PIY5" s="75"/>
      <c r="PIZ5" s="75"/>
      <c r="PJA5" s="75"/>
      <c r="PJB5" s="75"/>
      <c r="PJC5" s="75"/>
      <c r="PJD5" s="75"/>
      <c r="PJE5" s="75"/>
      <c r="PJF5" s="75"/>
      <c r="PJG5" s="75"/>
      <c r="PJH5" s="75"/>
      <c r="PJI5" s="75"/>
      <c r="PJJ5" s="75"/>
      <c r="PJK5" s="75"/>
      <c r="PJL5" s="75"/>
      <c r="PJM5" s="75"/>
      <c r="PJN5" s="75"/>
      <c r="PJO5" s="75"/>
      <c r="PJP5" s="75"/>
      <c r="PJQ5" s="75"/>
      <c r="PJR5" s="75"/>
      <c r="PJS5" s="75"/>
      <c r="PJT5" s="75"/>
      <c r="PJU5" s="75"/>
      <c r="PJV5" s="75"/>
      <c r="PJW5" s="75"/>
      <c r="PJX5" s="75"/>
      <c r="PJY5" s="75"/>
      <c r="PJZ5" s="75"/>
      <c r="PKA5" s="75"/>
      <c r="PKB5" s="75"/>
      <c r="PKC5" s="75"/>
      <c r="PKD5" s="75"/>
      <c r="PKE5" s="75"/>
      <c r="PKF5" s="75"/>
      <c r="PKG5" s="75"/>
      <c r="PKH5" s="75"/>
      <c r="PKI5" s="75"/>
      <c r="PKJ5" s="75"/>
      <c r="PKK5" s="75"/>
      <c r="PKL5" s="75"/>
      <c r="PKM5" s="75"/>
      <c r="PKN5" s="75"/>
      <c r="PKO5" s="75"/>
      <c r="PKP5" s="75"/>
      <c r="PKQ5" s="75"/>
      <c r="PKR5" s="75"/>
      <c r="PKS5" s="75"/>
      <c r="PKT5" s="75"/>
      <c r="PKU5" s="75"/>
      <c r="PKV5" s="75"/>
      <c r="PKW5" s="75"/>
      <c r="PKX5" s="75"/>
      <c r="PKY5" s="75"/>
      <c r="PKZ5" s="75"/>
      <c r="PLA5" s="75"/>
      <c r="PLB5" s="75"/>
      <c r="PLC5" s="75"/>
      <c r="PLD5" s="75"/>
      <c r="PLE5" s="75"/>
      <c r="PLF5" s="75"/>
      <c r="PLG5" s="75"/>
      <c r="PLH5" s="75"/>
      <c r="PLI5" s="75"/>
      <c r="PLJ5" s="75"/>
      <c r="PLK5" s="75"/>
      <c r="PLL5" s="75"/>
      <c r="PLM5" s="75"/>
      <c r="PLN5" s="75"/>
      <c r="PLO5" s="75"/>
      <c r="PLP5" s="75"/>
      <c r="PLQ5" s="75"/>
      <c r="PLR5" s="75"/>
      <c r="PLS5" s="75"/>
      <c r="PLT5" s="75"/>
      <c r="PLU5" s="75"/>
      <c r="PLV5" s="75"/>
      <c r="PLW5" s="75"/>
      <c r="PLX5" s="75"/>
      <c r="PLY5" s="75"/>
      <c r="PLZ5" s="75"/>
      <c r="PMA5" s="75"/>
      <c r="PMB5" s="75"/>
      <c r="PMC5" s="75"/>
      <c r="PMD5" s="75"/>
      <c r="PME5" s="75"/>
      <c r="PMF5" s="75"/>
      <c r="PMG5" s="75"/>
      <c r="PMH5" s="75"/>
      <c r="PMI5" s="75"/>
      <c r="PMJ5" s="75"/>
      <c r="PMK5" s="75"/>
      <c r="PML5" s="75"/>
      <c r="PMM5" s="75"/>
      <c r="PMN5" s="75"/>
      <c r="PMO5" s="75"/>
      <c r="PMP5" s="75"/>
      <c r="PMQ5" s="75"/>
      <c r="PMR5" s="75"/>
      <c r="PMS5" s="75"/>
      <c r="PMT5" s="75"/>
      <c r="PMU5" s="75"/>
      <c r="PMV5" s="75"/>
      <c r="PMW5" s="75"/>
      <c r="PMX5" s="75"/>
      <c r="PMY5" s="75"/>
      <c r="PMZ5" s="75"/>
      <c r="PNA5" s="75"/>
      <c r="PNB5" s="75"/>
      <c r="PNC5" s="75"/>
      <c r="PND5" s="75"/>
      <c r="PNE5" s="75"/>
      <c r="PNF5" s="75"/>
      <c r="PNG5" s="75"/>
      <c r="PNH5" s="75"/>
      <c r="PNI5" s="75"/>
      <c r="PNJ5" s="75"/>
      <c r="PNK5" s="75"/>
      <c r="PNL5" s="75"/>
      <c r="PNM5" s="75"/>
      <c r="PNN5" s="75"/>
      <c r="PNO5" s="75"/>
      <c r="PNP5" s="75"/>
      <c r="PNQ5" s="75"/>
      <c r="PNR5" s="75"/>
      <c r="PNS5" s="75"/>
      <c r="PNT5" s="75"/>
      <c r="PNU5" s="75"/>
      <c r="PNV5" s="75"/>
      <c r="PNW5" s="75"/>
      <c r="PNX5" s="75"/>
      <c r="PNY5" s="75"/>
      <c r="PNZ5" s="75"/>
      <c r="POA5" s="75"/>
      <c r="POB5" s="75"/>
      <c r="POC5" s="75"/>
      <c r="POD5" s="75"/>
      <c r="POE5" s="75"/>
      <c r="POF5" s="75"/>
      <c r="POG5" s="75"/>
      <c r="POH5" s="75"/>
      <c r="POI5" s="75"/>
      <c r="POJ5" s="75"/>
      <c r="POK5" s="75"/>
      <c r="POL5" s="75"/>
      <c r="POM5" s="75"/>
      <c r="PON5" s="75"/>
      <c r="POO5" s="75"/>
      <c r="POP5" s="75"/>
      <c r="POQ5" s="75"/>
      <c r="POR5" s="75"/>
      <c r="POS5" s="75"/>
      <c r="POT5" s="75"/>
      <c r="POU5" s="75"/>
      <c r="POV5" s="75"/>
      <c r="POW5" s="75"/>
      <c r="POX5" s="75"/>
      <c r="POY5" s="75"/>
      <c r="POZ5" s="75"/>
      <c r="PPA5" s="75"/>
      <c r="PPB5" s="75"/>
      <c r="PPC5" s="75"/>
      <c r="PPD5" s="75"/>
      <c r="PPE5" s="75"/>
      <c r="PPF5" s="75"/>
      <c r="PPG5" s="75"/>
      <c r="PPH5" s="75"/>
      <c r="PPI5" s="75"/>
      <c r="PPJ5" s="75"/>
      <c r="PPK5" s="75"/>
      <c r="PPL5" s="75"/>
      <c r="PPM5" s="75"/>
      <c r="PPN5" s="75"/>
      <c r="PPO5" s="75"/>
      <c r="PPP5" s="75"/>
      <c r="PPQ5" s="75"/>
      <c r="PPR5" s="75"/>
      <c r="PPS5" s="75"/>
      <c r="PPT5" s="75"/>
      <c r="PPU5" s="75"/>
      <c r="PPV5" s="75"/>
      <c r="PPW5" s="75"/>
      <c r="PPX5" s="75"/>
      <c r="PPY5" s="75"/>
      <c r="PPZ5" s="75"/>
      <c r="PQA5" s="75"/>
      <c r="PQB5" s="75"/>
      <c r="PQC5" s="75"/>
      <c r="PQD5" s="75"/>
      <c r="PQE5" s="75"/>
      <c r="PQF5" s="75"/>
      <c r="PQG5" s="75"/>
      <c r="PQH5" s="75"/>
      <c r="PQI5" s="75"/>
      <c r="PQJ5" s="75"/>
      <c r="PQK5" s="75"/>
      <c r="PQL5" s="75"/>
      <c r="PQM5" s="75"/>
      <c r="PQN5" s="75"/>
      <c r="PQO5" s="75"/>
      <c r="PQP5" s="75"/>
      <c r="PQQ5" s="75"/>
      <c r="PQR5" s="75"/>
      <c r="PQS5" s="75"/>
      <c r="PQT5" s="75"/>
      <c r="PQU5" s="75"/>
      <c r="PQV5" s="75"/>
      <c r="PQW5" s="75"/>
      <c r="PQX5" s="75"/>
      <c r="PQY5" s="75"/>
      <c r="PQZ5" s="75"/>
      <c r="PRA5" s="75"/>
      <c r="PRB5" s="75"/>
      <c r="PRC5" s="75"/>
      <c r="PRD5" s="75"/>
      <c r="PRE5" s="75"/>
      <c r="PRF5" s="75"/>
      <c r="PRG5" s="75"/>
      <c r="PRH5" s="75"/>
      <c r="PRI5" s="75"/>
      <c r="PRJ5" s="75"/>
      <c r="PRK5" s="75"/>
      <c r="PRL5" s="75"/>
      <c r="PRM5" s="75"/>
      <c r="PRN5" s="75"/>
      <c r="PRO5" s="75"/>
      <c r="PRP5" s="75"/>
      <c r="PRQ5" s="75"/>
      <c r="PRR5" s="75"/>
      <c r="PRS5" s="75"/>
      <c r="PRT5" s="75"/>
      <c r="PRU5" s="75"/>
      <c r="PRV5" s="75"/>
      <c r="PRW5" s="75"/>
      <c r="PRX5" s="75"/>
      <c r="PRY5" s="75"/>
      <c r="PRZ5" s="75"/>
      <c r="PSA5" s="75"/>
      <c r="PSB5" s="75"/>
      <c r="PSC5" s="75"/>
      <c r="PSD5" s="75"/>
      <c r="PSE5" s="75"/>
      <c r="PSF5" s="75"/>
      <c r="PSG5" s="75"/>
      <c r="PSH5" s="75"/>
      <c r="PSI5" s="75"/>
      <c r="PSJ5" s="75"/>
      <c r="PSK5" s="75"/>
      <c r="PSL5" s="75"/>
      <c r="PSM5" s="75"/>
      <c r="PSN5" s="75"/>
      <c r="PSO5" s="75"/>
      <c r="PSP5" s="75"/>
      <c r="PSQ5" s="75"/>
      <c r="PSR5" s="75"/>
      <c r="PSS5" s="75"/>
      <c r="PST5" s="75"/>
      <c r="PSU5" s="75"/>
      <c r="PSV5" s="75"/>
      <c r="PSW5" s="75"/>
      <c r="PSX5" s="75"/>
      <c r="PSY5" s="75"/>
      <c r="PSZ5" s="75"/>
      <c r="PTA5" s="75"/>
      <c r="PTB5" s="75"/>
      <c r="PTC5" s="75"/>
      <c r="PTD5" s="75"/>
      <c r="PTE5" s="75"/>
      <c r="PTF5" s="75"/>
      <c r="PTG5" s="75"/>
      <c r="PTH5" s="75"/>
      <c r="PTI5" s="75"/>
      <c r="PTJ5" s="75"/>
      <c r="PTK5" s="75"/>
      <c r="PTL5" s="75"/>
      <c r="PTM5" s="75"/>
      <c r="PTN5" s="75"/>
      <c r="PTO5" s="75"/>
      <c r="PTP5" s="75"/>
      <c r="PTQ5" s="75"/>
      <c r="PTR5" s="75"/>
      <c r="PTS5" s="75"/>
      <c r="PTT5" s="75"/>
      <c r="PTU5" s="75"/>
      <c r="PTV5" s="75"/>
      <c r="PTW5" s="75"/>
      <c r="PTX5" s="75"/>
      <c r="PTY5" s="75"/>
      <c r="PTZ5" s="75"/>
      <c r="PUA5" s="75"/>
      <c r="PUB5" s="75"/>
      <c r="PUC5" s="75"/>
      <c r="PUD5" s="75"/>
      <c r="PUE5" s="75"/>
      <c r="PUF5" s="75"/>
      <c r="PUG5" s="75"/>
      <c r="PUH5" s="75"/>
      <c r="PUI5" s="75"/>
      <c r="PUJ5" s="75"/>
      <c r="PUK5" s="75"/>
      <c r="PUL5" s="75"/>
      <c r="PUM5" s="75"/>
      <c r="PUN5" s="75"/>
      <c r="PUO5" s="75"/>
      <c r="PUP5" s="75"/>
      <c r="PUQ5" s="75"/>
      <c r="PUR5" s="75"/>
      <c r="PUS5" s="75"/>
      <c r="PUT5" s="75"/>
      <c r="PUU5" s="75"/>
      <c r="PUV5" s="75"/>
      <c r="PUW5" s="75"/>
      <c r="PUX5" s="75"/>
      <c r="PUY5" s="75"/>
      <c r="PUZ5" s="75"/>
      <c r="PVA5" s="75"/>
      <c r="PVB5" s="75"/>
      <c r="PVC5" s="75"/>
      <c r="PVD5" s="75"/>
      <c r="PVE5" s="75"/>
      <c r="PVF5" s="75"/>
      <c r="PVG5" s="75"/>
      <c r="PVH5" s="75"/>
      <c r="PVI5" s="75"/>
      <c r="PVJ5" s="75"/>
      <c r="PVK5" s="75"/>
      <c r="PVL5" s="75"/>
      <c r="PVM5" s="75"/>
      <c r="PVN5" s="75"/>
      <c r="PVO5" s="75"/>
      <c r="PVP5" s="75"/>
      <c r="PVQ5" s="75"/>
      <c r="PVR5" s="75"/>
      <c r="PVS5" s="75"/>
      <c r="PVT5" s="75"/>
      <c r="PVU5" s="75"/>
      <c r="PVV5" s="75"/>
      <c r="PVW5" s="75"/>
      <c r="PVX5" s="75"/>
      <c r="PVY5" s="75"/>
      <c r="PVZ5" s="75"/>
      <c r="PWA5" s="75"/>
      <c r="PWB5" s="75"/>
      <c r="PWC5" s="75"/>
      <c r="PWD5" s="75"/>
      <c r="PWE5" s="75"/>
      <c r="PWF5" s="75"/>
      <c r="PWG5" s="75"/>
      <c r="PWH5" s="75"/>
      <c r="PWI5" s="75"/>
      <c r="PWJ5" s="75"/>
      <c r="PWK5" s="75"/>
      <c r="PWL5" s="75"/>
      <c r="PWM5" s="75"/>
      <c r="PWN5" s="75"/>
      <c r="PWO5" s="75"/>
      <c r="PWP5" s="75"/>
      <c r="PWQ5" s="75"/>
      <c r="PWR5" s="75"/>
      <c r="PWS5" s="75"/>
      <c r="PWT5" s="75"/>
      <c r="PWU5" s="75"/>
      <c r="PWV5" s="75"/>
      <c r="PWW5" s="75"/>
      <c r="PWX5" s="75"/>
      <c r="PWY5" s="75"/>
      <c r="PWZ5" s="75"/>
      <c r="PXA5" s="75"/>
      <c r="PXB5" s="75"/>
      <c r="PXC5" s="75"/>
      <c r="PXD5" s="75"/>
      <c r="PXE5" s="75"/>
      <c r="PXF5" s="75"/>
      <c r="PXG5" s="75"/>
      <c r="PXH5" s="75"/>
      <c r="PXI5" s="75"/>
      <c r="PXJ5" s="75"/>
      <c r="PXK5" s="75"/>
      <c r="PXL5" s="75"/>
      <c r="PXM5" s="75"/>
      <c r="PXN5" s="75"/>
      <c r="PXO5" s="75"/>
      <c r="PXP5" s="75"/>
      <c r="PXQ5" s="75"/>
      <c r="PXR5" s="75"/>
      <c r="PXS5" s="75"/>
      <c r="PXT5" s="75"/>
      <c r="PXU5" s="75"/>
      <c r="PXV5" s="75"/>
      <c r="PXW5" s="75"/>
      <c r="PXX5" s="75"/>
      <c r="PXY5" s="75"/>
      <c r="PXZ5" s="75"/>
      <c r="PYA5" s="75"/>
      <c r="PYB5" s="75"/>
      <c r="PYC5" s="75"/>
      <c r="PYD5" s="75"/>
      <c r="PYE5" s="75"/>
      <c r="PYF5" s="75"/>
      <c r="PYG5" s="75"/>
      <c r="PYH5" s="75"/>
      <c r="PYI5" s="75"/>
      <c r="PYJ5" s="75"/>
      <c r="PYK5" s="75"/>
      <c r="PYL5" s="75"/>
      <c r="PYM5" s="75"/>
      <c r="PYN5" s="75"/>
      <c r="PYO5" s="75"/>
      <c r="PYP5" s="75"/>
      <c r="PYQ5" s="75"/>
      <c r="PYR5" s="75"/>
      <c r="PYS5" s="75"/>
      <c r="PYT5" s="75"/>
      <c r="PYU5" s="75"/>
      <c r="PYV5" s="75"/>
      <c r="PYW5" s="75"/>
      <c r="PYX5" s="75"/>
      <c r="PYY5" s="75"/>
      <c r="PYZ5" s="75"/>
      <c r="PZA5" s="75"/>
      <c r="PZB5" s="75"/>
      <c r="PZC5" s="75"/>
      <c r="PZD5" s="75"/>
      <c r="PZE5" s="75"/>
      <c r="PZF5" s="75"/>
      <c r="PZG5" s="75"/>
      <c r="PZH5" s="75"/>
      <c r="PZI5" s="75"/>
      <c r="PZJ5" s="75"/>
      <c r="PZK5" s="75"/>
      <c r="PZL5" s="75"/>
      <c r="PZM5" s="75"/>
      <c r="PZN5" s="75"/>
      <c r="PZO5" s="75"/>
      <c r="PZP5" s="75"/>
      <c r="PZQ5" s="75"/>
      <c r="PZR5" s="75"/>
      <c r="PZS5" s="75"/>
      <c r="PZT5" s="75"/>
      <c r="PZU5" s="75"/>
      <c r="PZV5" s="75"/>
      <c r="PZW5" s="75"/>
      <c r="PZX5" s="75"/>
      <c r="PZY5" s="75"/>
      <c r="PZZ5" s="75"/>
      <c r="QAA5" s="75"/>
      <c r="QAB5" s="75"/>
      <c r="QAC5" s="75"/>
      <c r="QAD5" s="75"/>
      <c r="QAE5" s="75"/>
      <c r="QAF5" s="75"/>
      <c r="QAG5" s="75"/>
      <c r="QAH5" s="75"/>
      <c r="QAI5" s="75"/>
      <c r="QAJ5" s="75"/>
      <c r="QAK5" s="75"/>
      <c r="QAL5" s="75"/>
      <c r="QAM5" s="75"/>
      <c r="QAN5" s="75"/>
      <c r="QAO5" s="75"/>
      <c r="QAP5" s="75"/>
      <c r="QAQ5" s="75"/>
      <c r="QAR5" s="75"/>
      <c r="QAS5" s="75"/>
      <c r="QAT5" s="75"/>
      <c r="QAU5" s="75"/>
      <c r="QAV5" s="75"/>
      <c r="QAW5" s="75"/>
      <c r="QAX5" s="75"/>
      <c r="QAY5" s="75"/>
      <c r="QAZ5" s="75"/>
      <c r="QBA5" s="75"/>
      <c r="QBB5" s="75"/>
      <c r="QBC5" s="75"/>
      <c r="QBD5" s="75"/>
      <c r="QBE5" s="75"/>
      <c r="QBF5" s="75"/>
      <c r="QBG5" s="75"/>
      <c r="QBH5" s="75"/>
      <c r="QBI5" s="75"/>
      <c r="QBJ5" s="75"/>
      <c r="QBK5" s="75"/>
      <c r="QBL5" s="75"/>
      <c r="QBM5" s="75"/>
      <c r="QBN5" s="75"/>
      <c r="QBO5" s="75"/>
      <c r="QBP5" s="75"/>
      <c r="QBQ5" s="75"/>
      <c r="QBR5" s="75"/>
      <c r="QBS5" s="75"/>
      <c r="QBT5" s="75"/>
      <c r="QBU5" s="75"/>
      <c r="QBV5" s="75"/>
      <c r="QBW5" s="75"/>
      <c r="QBX5" s="75"/>
      <c r="QBY5" s="75"/>
      <c r="QBZ5" s="75"/>
      <c r="QCA5" s="75"/>
      <c r="QCB5" s="75"/>
      <c r="QCC5" s="75"/>
      <c r="QCD5" s="75"/>
      <c r="QCE5" s="75"/>
      <c r="QCF5" s="75"/>
      <c r="QCG5" s="75"/>
      <c r="QCH5" s="75"/>
      <c r="QCI5" s="75"/>
      <c r="QCJ5" s="75"/>
      <c r="QCK5" s="75"/>
      <c r="QCL5" s="75"/>
      <c r="QCM5" s="75"/>
      <c r="QCN5" s="75"/>
      <c r="QCO5" s="75"/>
      <c r="QCP5" s="75"/>
      <c r="QCQ5" s="75"/>
      <c r="QCR5" s="75"/>
      <c r="QCS5" s="75"/>
      <c r="QCT5" s="75"/>
      <c r="QCU5" s="75"/>
      <c r="QCV5" s="75"/>
      <c r="QCW5" s="75"/>
      <c r="QCX5" s="75"/>
      <c r="QCY5" s="75"/>
      <c r="QCZ5" s="75"/>
      <c r="QDA5" s="75"/>
      <c r="QDB5" s="75"/>
      <c r="QDC5" s="75"/>
      <c r="QDD5" s="75"/>
      <c r="QDE5" s="75"/>
      <c r="QDF5" s="75"/>
      <c r="QDG5" s="75"/>
      <c r="QDH5" s="75"/>
      <c r="QDI5" s="75"/>
      <c r="QDJ5" s="75"/>
      <c r="QDK5" s="75"/>
      <c r="QDL5" s="75"/>
      <c r="QDM5" s="75"/>
      <c r="QDN5" s="75"/>
      <c r="QDO5" s="75"/>
      <c r="QDP5" s="75"/>
      <c r="QDQ5" s="75"/>
      <c r="QDR5" s="75"/>
      <c r="QDS5" s="75"/>
      <c r="QDT5" s="75"/>
      <c r="QDU5" s="75"/>
      <c r="QDV5" s="75"/>
      <c r="QDW5" s="75"/>
      <c r="QDX5" s="75"/>
      <c r="QDY5" s="75"/>
      <c r="QDZ5" s="75"/>
      <c r="QEA5" s="75"/>
      <c r="QEB5" s="75"/>
      <c r="QEC5" s="75"/>
      <c r="QED5" s="75"/>
      <c r="QEE5" s="75"/>
      <c r="QEF5" s="75"/>
      <c r="QEG5" s="75"/>
      <c r="QEH5" s="75"/>
      <c r="QEI5" s="75"/>
      <c r="QEJ5" s="75"/>
      <c r="QEK5" s="75"/>
      <c r="QEL5" s="75"/>
      <c r="QEM5" s="75"/>
      <c r="QEN5" s="75"/>
      <c r="QEO5" s="75"/>
      <c r="QEP5" s="75"/>
      <c r="QEQ5" s="75"/>
      <c r="QER5" s="75"/>
      <c r="QES5" s="75"/>
      <c r="QET5" s="75"/>
      <c r="QEU5" s="75"/>
      <c r="QEV5" s="75"/>
      <c r="QEW5" s="75"/>
      <c r="QEX5" s="75"/>
      <c r="QEY5" s="75"/>
      <c r="QEZ5" s="75"/>
      <c r="QFA5" s="75"/>
      <c r="QFB5" s="75"/>
      <c r="QFC5" s="75"/>
      <c r="QFD5" s="75"/>
      <c r="QFE5" s="75"/>
      <c r="QFF5" s="75"/>
      <c r="QFG5" s="75"/>
      <c r="QFH5" s="75"/>
      <c r="QFI5" s="75"/>
      <c r="QFJ5" s="75"/>
      <c r="QFK5" s="75"/>
      <c r="QFL5" s="75"/>
      <c r="QFM5" s="75"/>
      <c r="QFN5" s="75"/>
      <c r="QFO5" s="75"/>
      <c r="QFP5" s="75"/>
      <c r="QFQ5" s="75"/>
      <c r="QFR5" s="75"/>
      <c r="QFS5" s="75"/>
      <c r="QFT5" s="75"/>
      <c r="QFU5" s="75"/>
      <c r="QFV5" s="75"/>
      <c r="QFW5" s="75"/>
      <c r="QFX5" s="75"/>
      <c r="QFY5" s="75"/>
      <c r="QFZ5" s="75"/>
      <c r="QGA5" s="75"/>
      <c r="QGB5" s="75"/>
      <c r="QGC5" s="75"/>
      <c r="QGD5" s="75"/>
      <c r="QGE5" s="75"/>
      <c r="QGF5" s="75"/>
      <c r="QGG5" s="75"/>
      <c r="QGH5" s="75"/>
      <c r="QGI5" s="75"/>
      <c r="QGJ5" s="75"/>
      <c r="QGK5" s="75"/>
      <c r="QGL5" s="75"/>
      <c r="QGM5" s="75"/>
      <c r="QGN5" s="75"/>
      <c r="QGO5" s="75"/>
      <c r="QGP5" s="75"/>
      <c r="QGQ5" s="75"/>
      <c r="QGR5" s="75"/>
      <c r="QGS5" s="75"/>
      <c r="QGT5" s="75"/>
      <c r="QGU5" s="75"/>
      <c r="QGV5" s="75"/>
      <c r="QGW5" s="75"/>
      <c r="QGX5" s="75"/>
      <c r="QGY5" s="75"/>
      <c r="QGZ5" s="75"/>
      <c r="QHA5" s="75"/>
      <c r="QHB5" s="75"/>
      <c r="QHC5" s="75"/>
      <c r="QHD5" s="75"/>
      <c r="QHE5" s="75"/>
      <c r="QHF5" s="75"/>
      <c r="QHG5" s="75"/>
      <c r="QHH5" s="75"/>
      <c r="QHI5" s="75"/>
      <c r="QHJ5" s="75"/>
      <c r="QHK5" s="75"/>
      <c r="QHL5" s="75"/>
      <c r="QHM5" s="75"/>
      <c r="QHN5" s="75"/>
      <c r="QHO5" s="75"/>
      <c r="QHP5" s="75"/>
      <c r="QHQ5" s="75"/>
      <c r="QHR5" s="75"/>
      <c r="QHS5" s="75"/>
      <c r="QHT5" s="75"/>
      <c r="QHU5" s="75"/>
      <c r="QHV5" s="75"/>
      <c r="QHW5" s="75"/>
      <c r="QHX5" s="75"/>
      <c r="QHY5" s="75"/>
      <c r="QHZ5" s="75"/>
      <c r="QIA5" s="75"/>
      <c r="QIB5" s="75"/>
      <c r="QIC5" s="75"/>
      <c r="QID5" s="75"/>
      <c r="QIE5" s="75"/>
      <c r="QIF5" s="75"/>
      <c r="QIG5" s="75"/>
      <c r="QIH5" s="75"/>
      <c r="QII5" s="75"/>
      <c r="QIJ5" s="75"/>
      <c r="QIK5" s="75"/>
      <c r="QIL5" s="75"/>
      <c r="QIM5" s="75"/>
      <c r="QIN5" s="75"/>
      <c r="QIO5" s="75"/>
      <c r="QIP5" s="75"/>
      <c r="QIQ5" s="75"/>
      <c r="QIR5" s="75"/>
      <c r="QIS5" s="75"/>
      <c r="QIT5" s="75"/>
      <c r="QIU5" s="75"/>
      <c r="QIV5" s="75"/>
      <c r="QIW5" s="75"/>
      <c r="QIX5" s="75"/>
      <c r="QIY5" s="75"/>
      <c r="QIZ5" s="75"/>
      <c r="QJA5" s="75"/>
      <c r="QJB5" s="75"/>
      <c r="QJC5" s="75"/>
      <c r="QJD5" s="75"/>
      <c r="QJE5" s="75"/>
      <c r="QJF5" s="75"/>
      <c r="QJG5" s="75"/>
      <c r="QJH5" s="75"/>
      <c r="QJI5" s="75"/>
      <c r="QJJ5" s="75"/>
      <c r="QJK5" s="75"/>
      <c r="QJL5" s="75"/>
      <c r="QJM5" s="75"/>
      <c r="QJN5" s="75"/>
      <c r="QJO5" s="75"/>
      <c r="QJP5" s="75"/>
      <c r="QJQ5" s="75"/>
      <c r="QJR5" s="75"/>
      <c r="QJS5" s="75"/>
      <c r="QJT5" s="75"/>
      <c r="QJU5" s="75"/>
      <c r="QJV5" s="75"/>
      <c r="QJW5" s="75"/>
      <c r="QJX5" s="75"/>
      <c r="QJY5" s="75"/>
      <c r="QJZ5" s="75"/>
      <c r="QKA5" s="75"/>
      <c r="QKB5" s="75"/>
      <c r="QKC5" s="75"/>
      <c r="QKD5" s="75"/>
      <c r="QKE5" s="75"/>
      <c r="QKF5" s="75"/>
      <c r="QKG5" s="75"/>
      <c r="QKH5" s="75"/>
      <c r="QKI5" s="75"/>
      <c r="QKJ5" s="75"/>
      <c r="QKK5" s="75"/>
      <c r="QKL5" s="75"/>
      <c r="QKM5" s="75"/>
      <c r="QKN5" s="75"/>
      <c r="QKO5" s="75"/>
      <c r="QKP5" s="75"/>
      <c r="QKQ5" s="75"/>
      <c r="QKR5" s="75"/>
      <c r="QKS5" s="75"/>
      <c r="QKT5" s="75"/>
      <c r="QKU5" s="75"/>
      <c r="QKV5" s="75"/>
      <c r="QKW5" s="75"/>
      <c r="QKX5" s="75"/>
      <c r="QKY5" s="75"/>
      <c r="QKZ5" s="75"/>
      <c r="QLA5" s="75"/>
      <c r="QLB5" s="75"/>
      <c r="QLC5" s="75"/>
      <c r="QLD5" s="75"/>
      <c r="QLE5" s="75"/>
      <c r="QLF5" s="75"/>
      <c r="QLG5" s="75"/>
      <c r="QLH5" s="75"/>
      <c r="QLI5" s="75"/>
      <c r="QLJ5" s="75"/>
      <c r="QLK5" s="75"/>
      <c r="QLL5" s="75"/>
      <c r="QLM5" s="75"/>
      <c r="QLN5" s="75"/>
      <c r="QLO5" s="75"/>
      <c r="QLP5" s="75"/>
      <c r="QLQ5" s="75"/>
      <c r="QLR5" s="75"/>
      <c r="QLS5" s="75"/>
      <c r="QLT5" s="75"/>
      <c r="QLU5" s="75"/>
      <c r="QLV5" s="75"/>
      <c r="QLW5" s="75"/>
      <c r="QLX5" s="75"/>
      <c r="QLY5" s="75"/>
      <c r="QLZ5" s="75"/>
      <c r="QMA5" s="75"/>
      <c r="QMB5" s="75"/>
      <c r="QMC5" s="75"/>
      <c r="QMD5" s="75"/>
      <c r="QME5" s="75"/>
      <c r="QMF5" s="75"/>
      <c r="QMG5" s="75"/>
      <c r="QMH5" s="75"/>
      <c r="QMI5" s="75"/>
      <c r="QMJ5" s="75"/>
      <c r="QMK5" s="75"/>
      <c r="QML5" s="75"/>
      <c r="QMM5" s="75"/>
      <c r="QMN5" s="75"/>
      <c r="QMO5" s="75"/>
      <c r="QMP5" s="75"/>
      <c r="QMQ5" s="75"/>
      <c r="QMR5" s="75"/>
      <c r="QMS5" s="75"/>
      <c r="QMT5" s="75"/>
      <c r="QMU5" s="75"/>
      <c r="QMV5" s="75"/>
      <c r="QMW5" s="75"/>
      <c r="QMX5" s="75"/>
      <c r="QMY5" s="75"/>
      <c r="QMZ5" s="75"/>
      <c r="QNA5" s="75"/>
      <c r="QNB5" s="75"/>
      <c r="QNC5" s="75"/>
      <c r="QND5" s="75"/>
      <c r="QNE5" s="75"/>
      <c r="QNF5" s="75"/>
      <c r="QNG5" s="75"/>
      <c r="QNH5" s="75"/>
      <c r="QNI5" s="75"/>
      <c r="QNJ5" s="75"/>
      <c r="QNK5" s="75"/>
      <c r="QNL5" s="75"/>
      <c r="QNM5" s="75"/>
      <c r="QNN5" s="75"/>
      <c r="QNO5" s="75"/>
      <c r="QNP5" s="75"/>
      <c r="QNQ5" s="75"/>
      <c r="QNR5" s="75"/>
      <c r="QNS5" s="75"/>
      <c r="QNT5" s="75"/>
      <c r="QNU5" s="75"/>
      <c r="QNV5" s="75"/>
      <c r="QNW5" s="75"/>
      <c r="QNX5" s="75"/>
      <c r="QNY5" s="75"/>
      <c r="QNZ5" s="75"/>
      <c r="QOA5" s="75"/>
      <c r="QOB5" s="75"/>
      <c r="QOC5" s="75"/>
      <c r="QOD5" s="75"/>
      <c r="QOE5" s="75"/>
      <c r="QOF5" s="75"/>
      <c r="QOG5" s="75"/>
      <c r="QOH5" s="75"/>
      <c r="QOI5" s="75"/>
      <c r="QOJ5" s="75"/>
      <c r="QOK5" s="75"/>
      <c r="QOL5" s="75"/>
      <c r="QOM5" s="75"/>
      <c r="QON5" s="75"/>
      <c r="QOO5" s="75"/>
      <c r="QOP5" s="75"/>
      <c r="QOQ5" s="75"/>
      <c r="QOR5" s="75"/>
      <c r="QOS5" s="75"/>
      <c r="QOT5" s="75"/>
      <c r="QOU5" s="75"/>
      <c r="QOV5" s="75"/>
      <c r="QOW5" s="75"/>
      <c r="QOX5" s="75"/>
      <c r="QOY5" s="75"/>
      <c r="QOZ5" s="75"/>
      <c r="QPA5" s="75"/>
      <c r="QPB5" s="75"/>
      <c r="QPC5" s="75"/>
      <c r="QPD5" s="75"/>
      <c r="QPE5" s="75"/>
      <c r="QPF5" s="75"/>
      <c r="QPG5" s="75"/>
      <c r="QPH5" s="75"/>
      <c r="QPI5" s="75"/>
      <c r="QPJ5" s="75"/>
      <c r="QPK5" s="75"/>
      <c r="QPL5" s="75"/>
      <c r="QPM5" s="75"/>
      <c r="QPN5" s="75"/>
      <c r="QPO5" s="75"/>
      <c r="QPP5" s="75"/>
      <c r="QPQ5" s="75"/>
      <c r="QPR5" s="75"/>
      <c r="QPS5" s="75"/>
      <c r="QPT5" s="75"/>
      <c r="QPU5" s="75"/>
      <c r="QPV5" s="75"/>
      <c r="QPW5" s="75"/>
      <c r="QPX5" s="75"/>
      <c r="QPY5" s="75"/>
      <c r="QPZ5" s="75"/>
      <c r="QQA5" s="75"/>
      <c r="QQB5" s="75"/>
      <c r="QQC5" s="75"/>
      <c r="QQD5" s="75"/>
      <c r="QQE5" s="75"/>
      <c r="QQF5" s="75"/>
      <c r="QQG5" s="75"/>
      <c r="QQH5" s="75"/>
      <c r="QQI5" s="75"/>
      <c r="QQJ5" s="75"/>
      <c r="QQK5" s="75"/>
      <c r="QQL5" s="75"/>
      <c r="QQM5" s="75"/>
      <c r="QQN5" s="75"/>
      <c r="QQO5" s="75"/>
      <c r="QQP5" s="75"/>
      <c r="QQQ5" s="75"/>
      <c r="QQR5" s="75"/>
      <c r="QQS5" s="75"/>
      <c r="QQT5" s="75"/>
      <c r="QQU5" s="75"/>
      <c r="QQV5" s="75"/>
      <c r="QQW5" s="75"/>
      <c r="QQX5" s="75"/>
      <c r="QQY5" s="75"/>
      <c r="QQZ5" s="75"/>
      <c r="QRA5" s="75"/>
      <c r="QRB5" s="75"/>
      <c r="QRC5" s="75"/>
      <c r="QRD5" s="75"/>
      <c r="QRE5" s="75"/>
      <c r="QRF5" s="75"/>
      <c r="QRG5" s="75"/>
      <c r="QRH5" s="75"/>
      <c r="QRI5" s="75"/>
      <c r="QRJ5" s="75"/>
      <c r="QRK5" s="75"/>
      <c r="QRL5" s="75"/>
      <c r="QRM5" s="75"/>
      <c r="QRN5" s="75"/>
      <c r="QRO5" s="75"/>
      <c r="QRP5" s="75"/>
      <c r="QRQ5" s="75"/>
      <c r="QRR5" s="75"/>
      <c r="QRS5" s="75"/>
      <c r="QRT5" s="75"/>
      <c r="QRU5" s="75"/>
      <c r="QRV5" s="75"/>
      <c r="QRW5" s="75"/>
      <c r="QRX5" s="75"/>
      <c r="QRY5" s="75"/>
      <c r="QRZ5" s="75"/>
      <c r="QSA5" s="75"/>
      <c r="QSB5" s="75"/>
      <c r="QSC5" s="75"/>
      <c r="QSD5" s="75"/>
      <c r="QSE5" s="75"/>
      <c r="QSF5" s="75"/>
      <c r="QSG5" s="75"/>
      <c r="QSH5" s="75"/>
      <c r="QSI5" s="75"/>
      <c r="QSJ5" s="75"/>
      <c r="QSK5" s="75"/>
      <c r="QSL5" s="75"/>
      <c r="QSM5" s="75"/>
      <c r="QSN5" s="75"/>
      <c r="QSO5" s="75"/>
      <c r="QSP5" s="75"/>
      <c r="QSQ5" s="75"/>
      <c r="QSR5" s="75"/>
      <c r="QSS5" s="75"/>
      <c r="QST5" s="75"/>
      <c r="QSU5" s="75"/>
      <c r="QSV5" s="75"/>
      <c r="QSW5" s="75"/>
      <c r="QSX5" s="75"/>
      <c r="QSY5" s="75"/>
      <c r="QSZ5" s="75"/>
      <c r="QTA5" s="75"/>
      <c r="QTB5" s="75"/>
      <c r="QTC5" s="75"/>
      <c r="QTD5" s="75"/>
      <c r="QTE5" s="75"/>
      <c r="QTF5" s="75"/>
      <c r="QTG5" s="75"/>
      <c r="QTH5" s="75"/>
      <c r="QTI5" s="75"/>
      <c r="QTJ5" s="75"/>
      <c r="QTK5" s="75"/>
      <c r="QTL5" s="75"/>
      <c r="QTM5" s="75"/>
      <c r="QTN5" s="75"/>
      <c r="QTO5" s="75"/>
      <c r="QTP5" s="75"/>
      <c r="QTQ5" s="75"/>
      <c r="QTR5" s="75"/>
      <c r="QTS5" s="75"/>
      <c r="QTT5" s="75"/>
      <c r="QTU5" s="75"/>
      <c r="QTV5" s="75"/>
      <c r="QTW5" s="75"/>
      <c r="QTX5" s="75"/>
      <c r="QTY5" s="75"/>
      <c r="QTZ5" s="75"/>
      <c r="QUA5" s="75"/>
      <c r="QUB5" s="75"/>
      <c r="QUC5" s="75"/>
      <c r="QUD5" s="75"/>
      <c r="QUE5" s="75"/>
      <c r="QUF5" s="75"/>
      <c r="QUG5" s="75"/>
      <c r="QUH5" s="75"/>
      <c r="QUI5" s="75"/>
      <c r="QUJ5" s="75"/>
      <c r="QUK5" s="75"/>
      <c r="QUL5" s="75"/>
      <c r="QUM5" s="75"/>
      <c r="QUN5" s="75"/>
      <c r="QUO5" s="75"/>
      <c r="QUP5" s="75"/>
      <c r="QUQ5" s="75"/>
      <c r="QUR5" s="75"/>
      <c r="QUS5" s="75"/>
      <c r="QUT5" s="75"/>
      <c r="QUU5" s="75"/>
      <c r="QUV5" s="75"/>
      <c r="QUW5" s="75"/>
      <c r="QUX5" s="75"/>
      <c r="QUY5" s="75"/>
      <c r="QUZ5" s="75"/>
      <c r="QVA5" s="75"/>
      <c r="QVB5" s="75"/>
      <c r="QVC5" s="75"/>
      <c r="QVD5" s="75"/>
      <c r="QVE5" s="75"/>
      <c r="QVF5" s="75"/>
      <c r="QVG5" s="75"/>
      <c r="QVH5" s="75"/>
      <c r="QVI5" s="75"/>
      <c r="QVJ5" s="75"/>
      <c r="QVK5" s="75"/>
      <c r="QVL5" s="75"/>
      <c r="QVM5" s="75"/>
      <c r="QVN5" s="75"/>
      <c r="QVO5" s="75"/>
      <c r="QVP5" s="75"/>
      <c r="QVQ5" s="75"/>
      <c r="QVR5" s="75"/>
      <c r="QVS5" s="75"/>
      <c r="QVT5" s="75"/>
      <c r="QVU5" s="75"/>
      <c r="QVV5" s="75"/>
      <c r="QVW5" s="75"/>
      <c r="QVX5" s="75"/>
      <c r="QVY5" s="75"/>
      <c r="QVZ5" s="75"/>
      <c r="QWA5" s="75"/>
      <c r="QWB5" s="75"/>
      <c r="QWC5" s="75"/>
      <c r="QWD5" s="75"/>
      <c r="QWE5" s="75"/>
      <c r="QWF5" s="75"/>
      <c r="QWG5" s="75"/>
      <c r="QWH5" s="75"/>
      <c r="QWI5" s="75"/>
      <c r="QWJ5" s="75"/>
      <c r="QWK5" s="75"/>
      <c r="QWL5" s="75"/>
      <c r="QWM5" s="75"/>
      <c r="QWN5" s="75"/>
      <c r="QWO5" s="75"/>
      <c r="QWP5" s="75"/>
      <c r="QWQ5" s="75"/>
      <c r="QWR5" s="75"/>
      <c r="QWS5" s="75"/>
      <c r="QWT5" s="75"/>
      <c r="QWU5" s="75"/>
      <c r="QWV5" s="75"/>
      <c r="QWW5" s="75"/>
      <c r="QWX5" s="75"/>
      <c r="QWY5" s="75"/>
      <c r="QWZ5" s="75"/>
      <c r="QXA5" s="75"/>
      <c r="QXB5" s="75"/>
      <c r="QXC5" s="75"/>
      <c r="QXD5" s="75"/>
      <c r="QXE5" s="75"/>
      <c r="QXF5" s="75"/>
      <c r="QXG5" s="75"/>
      <c r="QXH5" s="75"/>
      <c r="QXI5" s="75"/>
      <c r="QXJ5" s="75"/>
      <c r="QXK5" s="75"/>
      <c r="QXL5" s="75"/>
      <c r="QXM5" s="75"/>
      <c r="QXN5" s="75"/>
      <c r="QXO5" s="75"/>
      <c r="QXP5" s="75"/>
      <c r="QXQ5" s="75"/>
      <c r="QXR5" s="75"/>
      <c r="QXS5" s="75"/>
      <c r="QXT5" s="75"/>
      <c r="QXU5" s="75"/>
      <c r="QXV5" s="75"/>
      <c r="QXW5" s="75"/>
      <c r="QXX5" s="75"/>
      <c r="QXY5" s="75"/>
      <c r="QXZ5" s="75"/>
      <c r="QYA5" s="75"/>
      <c r="QYB5" s="75"/>
      <c r="QYC5" s="75"/>
      <c r="QYD5" s="75"/>
      <c r="QYE5" s="75"/>
      <c r="QYF5" s="75"/>
      <c r="QYG5" s="75"/>
      <c r="QYH5" s="75"/>
      <c r="QYI5" s="75"/>
      <c r="QYJ5" s="75"/>
      <c r="QYK5" s="75"/>
      <c r="QYL5" s="75"/>
      <c r="QYM5" s="75"/>
      <c r="QYN5" s="75"/>
      <c r="QYO5" s="75"/>
      <c r="QYP5" s="75"/>
      <c r="QYQ5" s="75"/>
      <c r="QYR5" s="75"/>
      <c r="QYS5" s="75"/>
      <c r="QYT5" s="75"/>
      <c r="QYU5" s="75"/>
      <c r="QYV5" s="75"/>
      <c r="QYW5" s="75"/>
      <c r="QYX5" s="75"/>
      <c r="QYY5" s="75"/>
      <c r="QYZ5" s="75"/>
      <c r="QZA5" s="75"/>
      <c r="QZB5" s="75"/>
      <c r="QZC5" s="75"/>
      <c r="QZD5" s="75"/>
      <c r="QZE5" s="75"/>
      <c r="QZF5" s="75"/>
      <c r="QZG5" s="75"/>
      <c r="QZH5" s="75"/>
      <c r="QZI5" s="75"/>
      <c r="QZJ5" s="75"/>
      <c r="QZK5" s="75"/>
      <c r="QZL5" s="75"/>
      <c r="QZM5" s="75"/>
      <c r="QZN5" s="75"/>
      <c r="QZO5" s="75"/>
      <c r="QZP5" s="75"/>
      <c r="QZQ5" s="75"/>
      <c r="QZR5" s="75"/>
      <c r="QZS5" s="75"/>
      <c r="QZT5" s="75"/>
      <c r="QZU5" s="75"/>
      <c r="QZV5" s="75"/>
      <c r="QZW5" s="75"/>
      <c r="QZX5" s="75"/>
      <c r="QZY5" s="75"/>
      <c r="QZZ5" s="75"/>
      <c r="RAA5" s="75"/>
      <c r="RAB5" s="75"/>
      <c r="RAC5" s="75"/>
      <c r="RAD5" s="75"/>
      <c r="RAE5" s="75"/>
      <c r="RAF5" s="75"/>
      <c r="RAG5" s="75"/>
      <c r="RAH5" s="75"/>
      <c r="RAI5" s="75"/>
      <c r="RAJ5" s="75"/>
      <c r="RAK5" s="75"/>
      <c r="RAL5" s="75"/>
      <c r="RAM5" s="75"/>
      <c r="RAN5" s="75"/>
      <c r="RAO5" s="75"/>
      <c r="RAP5" s="75"/>
      <c r="RAQ5" s="75"/>
      <c r="RAR5" s="75"/>
      <c r="RAS5" s="75"/>
      <c r="RAT5" s="75"/>
      <c r="RAU5" s="75"/>
      <c r="RAV5" s="75"/>
      <c r="RAW5" s="75"/>
      <c r="RAX5" s="75"/>
      <c r="RAY5" s="75"/>
      <c r="RAZ5" s="75"/>
      <c r="RBA5" s="75"/>
      <c r="RBB5" s="75"/>
      <c r="RBC5" s="75"/>
      <c r="RBD5" s="75"/>
      <c r="RBE5" s="75"/>
      <c r="RBF5" s="75"/>
      <c r="RBG5" s="75"/>
      <c r="RBH5" s="75"/>
      <c r="RBI5" s="75"/>
      <c r="RBJ5" s="75"/>
      <c r="RBK5" s="75"/>
      <c r="RBL5" s="75"/>
      <c r="RBM5" s="75"/>
      <c r="RBN5" s="75"/>
      <c r="RBO5" s="75"/>
      <c r="RBP5" s="75"/>
      <c r="RBQ5" s="75"/>
      <c r="RBR5" s="75"/>
      <c r="RBS5" s="75"/>
      <c r="RBT5" s="75"/>
      <c r="RBU5" s="75"/>
      <c r="RBV5" s="75"/>
      <c r="RBW5" s="75"/>
      <c r="RBX5" s="75"/>
      <c r="RBY5" s="75"/>
      <c r="RBZ5" s="75"/>
      <c r="RCA5" s="75"/>
      <c r="RCB5" s="75"/>
      <c r="RCC5" s="75"/>
      <c r="RCD5" s="75"/>
      <c r="RCE5" s="75"/>
      <c r="RCF5" s="75"/>
      <c r="RCG5" s="75"/>
      <c r="RCH5" s="75"/>
      <c r="RCI5" s="75"/>
      <c r="RCJ5" s="75"/>
      <c r="RCK5" s="75"/>
      <c r="RCL5" s="75"/>
      <c r="RCM5" s="75"/>
      <c r="RCN5" s="75"/>
      <c r="RCO5" s="75"/>
      <c r="RCP5" s="75"/>
      <c r="RCQ5" s="75"/>
      <c r="RCR5" s="75"/>
      <c r="RCS5" s="75"/>
      <c r="RCT5" s="75"/>
      <c r="RCU5" s="75"/>
      <c r="RCV5" s="75"/>
      <c r="RCW5" s="75"/>
      <c r="RCX5" s="75"/>
      <c r="RCY5" s="75"/>
      <c r="RCZ5" s="75"/>
      <c r="RDA5" s="75"/>
      <c r="RDB5" s="75"/>
      <c r="RDC5" s="75"/>
      <c r="RDD5" s="75"/>
      <c r="RDE5" s="75"/>
      <c r="RDF5" s="75"/>
      <c r="RDG5" s="75"/>
      <c r="RDH5" s="75"/>
      <c r="RDI5" s="75"/>
      <c r="RDJ5" s="75"/>
      <c r="RDK5" s="75"/>
      <c r="RDL5" s="75"/>
      <c r="RDM5" s="75"/>
      <c r="RDN5" s="75"/>
      <c r="RDO5" s="75"/>
      <c r="RDP5" s="75"/>
      <c r="RDQ5" s="75"/>
      <c r="RDR5" s="75"/>
      <c r="RDS5" s="75"/>
      <c r="RDT5" s="75"/>
      <c r="RDU5" s="75"/>
      <c r="RDV5" s="75"/>
      <c r="RDW5" s="75"/>
      <c r="RDX5" s="75"/>
      <c r="RDY5" s="75"/>
      <c r="RDZ5" s="75"/>
      <c r="REA5" s="75"/>
      <c r="REB5" s="75"/>
      <c r="REC5" s="75"/>
      <c r="RED5" s="75"/>
      <c r="REE5" s="75"/>
      <c r="REF5" s="75"/>
      <c r="REG5" s="75"/>
      <c r="REH5" s="75"/>
      <c r="REI5" s="75"/>
      <c r="REJ5" s="75"/>
      <c r="REK5" s="75"/>
      <c r="REL5" s="75"/>
      <c r="REM5" s="75"/>
      <c r="REN5" s="75"/>
      <c r="REO5" s="75"/>
      <c r="REP5" s="75"/>
      <c r="REQ5" s="75"/>
      <c r="RER5" s="75"/>
      <c r="RES5" s="75"/>
      <c r="RET5" s="75"/>
      <c r="REU5" s="75"/>
      <c r="REV5" s="75"/>
      <c r="REW5" s="75"/>
      <c r="REX5" s="75"/>
      <c r="REY5" s="75"/>
      <c r="REZ5" s="75"/>
      <c r="RFA5" s="75"/>
      <c r="RFB5" s="75"/>
      <c r="RFC5" s="75"/>
      <c r="RFD5" s="75"/>
      <c r="RFE5" s="75"/>
      <c r="RFF5" s="75"/>
      <c r="RFG5" s="75"/>
      <c r="RFH5" s="75"/>
      <c r="RFI5" s="75"/>
      <c r="RFJ5" s="75"/>
      <c r="RFK5" s="75"/>
      <c r="RFL5" s="75"/>
      <c r="RFM5" s="75"/>
      <c r="RFN5" s="75"/>
      <c r="RFO5" s="75"/>
      <c r="RFP5" s="75"/>
      <c r="RFQ5" s="75"/>
      <c r="RFR5" s="75"/>
      <c r="RFS5" s="75"/>
      <c r="RFT5" s="75"/>
      <c r="RFU5" s="75"/>
      <c r="RFV5" s="75"/>
      <c r="RFW5" s="75"/>
      <c r="RFX5" s="75"/>
      <c r="RFY5" s="75"/>
      <c r="RFZ5" s="75"/>
      <c r="RGA5" s="75"/>
      <c r="RGB5" s="75"/>
      <c r="RGC5" s="75"/>
      <c r="RGD5" s="75"/>
      <c r="RGE5" s="75"/>
      <c r="RGF5" s="75"/>
      <c r="RGG5" s="75"/>
      <c r="RGH5" s="75"/>
      <c r="RGI5" s="75"/>
      <c r="RGJ5" s="75"/>
      <c r="RGK5" s="75"/>
      <c r="RGL5" s="75"/>
      <c r="RGM5" s="75"/>
      <c r="RGN5" s="75"/>
      <c r="RGO5" s="75"/>
      <c r="RGP5" s="75"/>
      <c r="RGQ5" s="75"/>
      <c r="RGR5" s="75"/>
      <c r="RGS5" s="75"/>
      <c r="RGT5" s="75"/>
      <c r="RGU5" s="75"/>
      <c r="RGV5" s="75"/>
      <c r="RGW5" s="75"/>
      <c r="RGX5" s="75"/>
      <c r="RGY5" s="75"/>
      <c r="RGZ5" s="75"/>
      <c r="RHA5" s="75"/>
      <c r="RHB5" s="75"/>
      <c r="RHC5" s="75"/>
      <c r="RHD5" s="75"/>
      <c r="RHE5" s="75"/>
      <c r="RHF5" s="75"/>
      <c r="RHG5" s="75"/>
      <c r="RHH5" s="75"/>
      <c r="RHI5" s="75"/>
      <c r="RHJ5" s="75"/>
      <c r="RHK5" s="75"/>
      <c r="RHL5" s="75"/>
      <c r="RHM5" s="75"/>
      <c r="RHN5" s="75"/>
      <c r="RHO5" s="75"/>
      <c r="RHP5" s="75"/>
      <c r="RHQ5" s="75"/>
      <c r="RHR5" s="75"/>
      <c r="RHS5" s="75"/>
      <c r="RHT5" s="75"/>
      <c r="RHU5" s="75"/>
      <c r="RHV5" s="75"/>
      <c r="RHW5" s="75"/>
      <c r="RHX5" s="75"/>
      <c r="RHY5" s="75"/>
      <c r="RHZ5" s="75"/>
      <c r="RIA5" s="75"/>
      <c r="RIB5" s="75"/>
      <c r="RIC5" s="75"/>
      <c r="RID5" s="75"/>
      <c r="RIE5" s="75"/>
      <c r="RIF5" s="75"/>
      <c r="RIG5" s="75"/>
      <c r="RIH5" s="75"/>
      <c r="RII5" s="75"/>
      <c r="RIJ5" s="75"/>
      <c r="RIK5" s="75"/>
      <c r="RIL5" s="75"/>
      <c r="RIM5" s="75"/>
      <c r="RIN5" s="75"/>
      <c r="RIO5" s="75"/>
      <c r="RIP5" s="75"/>
      <c r="RIQ5" s="75"/>
      <c r="RIR5" s="75"/>
      <c r="RIS5" s="75"/>
      <c r="RIT5" s="75"/>
      <c r="RIU5" s="75"/>
      <c r="RIV5" s="75"/>
      <c r="RIW5" s="75"/>
      <c r="RIX5" s="75"/>
      <c r="RIY5" s="75"/>
      <c r="RIZ5" s="75"/>
      <c r="RJA5" s="75"/>
      <c r="RJB5" s="75"/>
      <c r="RJC5" s="75"/>
      <c r="RJD5" s="75"/>
      <c r="RJE5" s="75"/>
      <c r="RJF5" s="75"/>
      <c r="RJG5" s="75"/>
      <c r="RJH5" s="75"/>
      <c r="RJI5" s="75"/>
      <c r="RJJ5" s="75"/>
      <c r="RJK5" s="75"/>
      <c r="RJL5" s="75"/>
      <c r="RJM5" s="75"/>
      <c r="RJN5" s="75"/>
      <c r="RJO5" s="75"/>
      <c r="RJP5" s="75"/>
      <c r="RJQ5" s="75"/>
      <c r="RJR5" s="75"/>
      <c r="RJS5" s="75"/>
      <c r="RJT5" s="75"/>
      <c r="RJU5" s="75"/>
      <c r="RJV5" s="75"/>
      <c r="RJW5" s="75"/>
      <c r="RJX5" s="75"/>
      <c r="RJY5" s="75"/>
      <c r="RJZ5" s="75"/>
      <c r="RKA5" s="75"/>
      <c r="RKB5" s="75"/>
      <c r="RKC5" s="75"/>
      <c r="RKD5" s="75"/>
      <c r="RKE5" s="75"/>
      <c r="RKF5" s="75"/>
      <c r="RKG5" s="75"/>
      <c r="RKH5" s="75"/>
      <c r="RKI5" s="75"/>
      <c r="RKJ5" s="75"/>
      <c r="RKK5" s="75"/>
      <c r="RKL5" s="75"/>
      <c r="RKM5" s="75"/>
      <c r="RKN5" s="75"/>
      <c r="RKO5" s="75"/>
      <c r="RKP5" s="75"/>
      <c r="RKQ5" s="75"/>
      <c r="RKR5" s="75"/>
      <c r="RKS5" s="75"/>
      <c r="RKT5" s="75"/>
      <c r="RKU5" s="75"/>
      <c r="RKV5" s="75"/>
      <c r="RKW5" s="75"/>
      <c r="RKX5" s="75"/>
      <c r="RKY5" s="75"/>
      <c r="RKZ5" s="75"/>
      <c r="RLA5" s="75"/>
      <c r="RLB5" s="75"/>
      <c r="RLC5" s="75"/>
      <c r="RLD5" s="75"/>
      <c r="RLE5" s="75"/>
      <c r="RLF5" s="75"/>
      <c r="RLG5" s="75"/>
      <c r="RLH5" s="75"/>
      <c r="RLI5" s="75"/>
      <c r="RLJ5" s="75"/>
      <c r="RLK5" s="75"/>
      <c r="RLL5" s="75"/>
      <c r="RLM5" s="75"/>
      <c r="RLN5" s="75"/>
      <c r="RLO5" s="75"/>
      <c r="RLP5" s="75"/>
      <c r="RLQ5" s="75"/>
      <c r="RLR5" s="75"/>
      <c r="RLS5" s="75"/>
      <c r="RLT5" s="75"/>
      <c r="RLU5" s="75"/>
      <c r="RLV5" s="75"/>
      <c r="RLW5" s="75"/>
      <c r="RLX5" s="75"/>
      <c r="RLY5" s="75"/>
      <c r="RLZ5" s="75"/>
      <c r="RMA5" s="75"/>
      <c r="RMB5" s="75"/>
      <c r="RMC5" s="75"/>
      <c r="RMD5" s="75"/>
      <c r="RME5" s="75"/>
      <c r="RMF5" s="75"/>
      <c r="RMG5" s="75"/>
      <c r="RMH5" s="75"/>
      <c r="RMI5" s="75"/>
      <c r="RMJ5" s="75"/>
      <c r="RMK5" s="75"/>
      <c r="RML5" s="75"/>
      <c r="RMM5" s="75"/>
      <c r="RMN5" s="75"/>
      <c r="RMO5" s="75"/>
      <c r="RMP5" s="75"/>
      <c r="RMQ5" s="75"/>
      <c r="RMR5" s="75"/>
      <c r="RMS5" s="75"/>
      <c r="RMT5" s="75"/>
      <c r="RMU5" s="75"/>
      <c r="RMV5" s="75"/>
      <c r="RMW5" s="75"/>
      <c r="RMX5" s="75"/>
      <c r="RMY5" s="75"/>
      <c r="RMZ5" s="75"/>
      <c r="RNA5" s="75"/>
      <c r="RNB5" s="75"/>
      <c r="RNC5" s="75"/>
      <c r="RND5" s="75"/>
      <c r="RNE5" s="75"/>
      <c r="RNF5" s="75"/>
      <c r="RNG5" s="75"/>
      <c r="RNH5" s="75"/>
      <c r="RNI5" s="75"/>
      <c r="RNJ5" s="75"/>
      <c r="RNK5" s="75"/>
      <c r="RNL5" s="75"/>
      <c r="RNM5" s="75"/>
      <c r="RNN5" s="75"/>
      <c r="RNO5" s="75"/>
      <c r="RNP5" s="75"/>
      <c r="RNQ5" s="75"/>
      <c r="RNR5" s="75"/>
      <c r="RNS5" s="75"/>
      <c r="RNT5" s="75"/>
      <c r="RNU5" s="75"/>
      <c r="RNV5" s="75"/>
      <c r="RNW5" s="75"/>
      <c r="RNX5" s="75"/>
      <c r="RNY5" s="75"/>
      <c r="RNZ5" s="75"/>
      <c r="ROA5" s="75"/>
      <c r="ROB5" s="75"/>
      <c r="ROC5" s="75"/>
      <c r="ROD5" s="75"/>
      <c r="ROE5" s="75"/>
      <c r="ROF5" s="75"/>
      <c r="ROG5" s="75"/>
      <c r="ROH5" s="75"/>
      <c r="ROI5" s="75"/>
      <c r="ROJ5" s="75"/>
      <c r="ROK5" s="75"/>
      <c r="ROL5" s="75"/>
      <c r="ROM5" s="75"/>
      <c r="RON5" s="75"/>
      <c r="ROO5" s="75"/>
      <c r="ROP5" s="75"/>
      <c r="ROQ5" s="75"/>
      <c r="ROR5" s="75"/>
      <c r="ROS5" s="75"/>
      <c r="ROT5" s="75"/>
      <c r="ROU5" s="75"/>
      <c r="ROV5" s="75"/>
      <c r="ROW5" s="75"/>
      <c r="ROX5" s="75"/>
      <c r="ROY5" s="75"/>
      <c r="ROZ5" s="75"/>
      <c r="RPA5" s="75"/>
      <c r="RPB5" s="75"/>
      <c r="RPC5" s="75"/>
      <c r="RPD5" s="75"/>
      <c r="RPE5" s="75"/>
      <c r="RPF5" s="75"/>
      <c r="RPG5" s="75"/>
      <c r="RPH5" s="75"/>
      <c r="RPI5" s="75"/>
      <c r="RPJ5" s="75"/>
      <c r="RPK5" s="75"/>
      <c r="RPL5" s="75"/>
      <c r="RPM5" s="75"/>
      <c r="RPN5" s="75"/>
      <c r="RPO5" s="75"/>
      <c r="RPP5" s="75"/>
      <c r="RPQ5" s="75"/>
      <c r="RPR5" s="75"/>
      <c r="RPS5" s="75"/>
      <c r="RPT5" s="75"/>
      <c r="RPU5" s="75"/>
      <c r="RPV5" s="75"/>
      <c r="RPW5" s="75"/>
      <c r="RPX5" s="75"/>
      <c r="RPY5" s="75"/>
      <c r="RPZ5" s="75"/>
      <c r="RQA5" s="75"/>
      <c r="RQB5" s="75"/>
      <c r="RQC5" s="75"/>
      <c r="RQD5" s="75"/>
      <c r="RQE5" s="75"/>
      <c r="RQF5" s="75"/>
      <c r="RQG5" s="75"/>
      <c r="RQH5" s="75"/>
      <c r="RQI5" s="75"/>
      <c r="RQJ5" s="75"/>
      <c r="RQK5" s="75"/>
      <c r="RQL5" s="75"/>
      <c r="RQM5" s="75"/>
      <c r="RQN5" s="75"/>
      <c r="RQO5" s="75"/>
      <c r="RQP5" s="75"/>
      <c r="RQQ5" s="75"/>
      <c r="RQR5" s="75"/>
      <c r="RQS5" s="75"/>
      <c r="RQT5" s="75"/>
      <c r="RQU5" s="75"/>
      <c r="RQV5" s="75"/>
      <c r="RQW5" s="75"/>
      <c r="RQX5" s="75"/>
      <c r="RQY5" s="75"/>
      <c r="RQZ5" s="75"/>
      <c r="RRA5" s="75"/>
      <c r="RRB5" s="75"/>
      <c r="RRC5" s="75"/>
      <c r="RRD5" s="75"/>
      <c r="RRE5" s="75"/>
      <c r="RRF5" s="75"/>
      <c r="RRG5" s="75"/>
      <c r="RRH5" s="75"/>
      <c r="RRI5" s="75"/>
      <c r="RRJ5" s="75"/>
      <c r="RRK5" s="75"/>
      <c r="RRL5" s="75"/>
      <c r="RRM5" s="75"/>
      <c r="RRN5" s="75"/>
      <c r="RRO5" s="75"/>
      <c r="RRP5" s="75"/>
      <c r="RRQ5" s="75"/>
      <c r="RRR5" s="75"/>
      <c r="RRS5" s="75"/>
      <c r="RRT5" s="75"/>
      <c r="RRU5" s="75"/>
      <c r="RRV5" s="75"/>
      <c r="RRW5" s="75"/>
      <c r="RRX5" s="75"/>
      <c r="RRY5" s="75"/>
      <c r="RRZ5" s="75"/>
      <c r="RSA5" s="75"/>
      <c r="RSB5" s="75"/>
      <c r="RSC5" s="75"/>
      <c r="RSD5" s="75"/>
      <c r="RSE5" s="75"/>
      <c r="RSF5" s="75"/>
      <c r="RSG5" s="75"/>
      <c r="RSH5" s="75"/>
      <c r="RSI5" s="75"/>
      <c r="RSJ5" s="75"/>
      <c r="RSK5" s="75"/>
      <c r="RSL5" s="75"/>
      <c r="RSM5" s="75"/>
      <c r="RSN5" s="75"/>
      <c r="RSO5" s="75"/>
      <c r="RSP5" s="75"/>
      <c r="RSQ5" s="75"/>
      <c r="RSR5" s="75"/>
      <c r="RSS5" s="75"/>
      <c r="RST5" s="75"/>
      <c r="RSU5" s="75"/>
      <c r="RSV5" s="75"/>
      <c r="RSW5" s="75"/>
      <c r="RSX5" s="75"/>
      <c r="RSY5" s="75"/>
      <c r="RSZ5" s="75"/>
      <c r="RTA5" s="75"/>
      <c r="RTB5" s="75"/>
      <c r="RTC5" s="75"/>
      <c r="RTD5" s="75"/>
      <c r="RTE5" s="75"/>
      <c r="RTF5" s="75"/>
      <c r="RTG5" s="75"/>
      <c r="RTH5" s="75"/>
      <c r="RTI5" s="75"/>
      <c r="RTJ5" s="75"/>
      <c r="RTK5" s="75"/>
      <c r="RTL5" s="75"/>
      <c r="RTM5" s="75"/>
      <c r="RTN5" s="75"/>
      <c r="RTO5" s="75"/>
      <c r="RTP5" s="75"/>
      <c r="RTQ5" s="75"/>
      <c r="RTR5" s="75"/>
      <c r="RTS5" s="75"/>
      <c r="RTT5" s="75"/>
      <c r="RTU5" s="75"/>
      <c r="RTV5" s="75"/>
      <c r="RTW5" s="75"/>
      <c r="RTX5" s="75"/>
      <c r="RTY5" s="75"/>
      <c r="RTZ5" s="75"/>
      <c r="RUA5" s="75"/>
      <c r="RUB5" s="75"/>
      <c r="RUC5" s="75"/>
      <c r="RUD5" s="75"/>
      <c r="RUE5" s="75"/>
      <c r="RUF5" s="75"/>
      <c r="RUG5" s="75"/>
      <c r="RUH5" s="75"/>
      <c r="RUI5" s="75"/>
      <c r="RUJ5" s="75"/>
      <c r="RUK5" s="75"/>
      <c r="RUL5" s="75"/>
      <c r="RUM5" s="75"/>
      <c r="RUN5" s="75"/>
      <c r="RUO5" s="75"/>
      <c r="RUP5" s="75"/>
      <c r="RUQ5" s="75"/>
      <c r="RUR5" s="75"/>
      <c r="RUS5" s="75"/>
      <c r="RUT5" s="75"/>
      <c r="RUU5" s="75"/>
      <c r="RUV5" s="75"/>
      <c r="RUW5" s="75"/>
      <c r="RUX5" s="75"/>
      <c r="RUY5" s="75"/>
      <c r="RUZ5" s="75"/>
      <c r="RVA5" s="75"/>
      <c r="RVB5" s="75"/>
      <c r="RVC5" s="75"/>
      <c r="RVD5" s="75"/>
      <c r="RVE5" s="75"/>
      <c r="RVF5" s="75"/>
      <c r="RVG5" s="75"/>
      <c r="RVH5" s="75"/>
      <c r="RVI5" s="75"/>
      <c r="RVJ5" s="75"/>
      <c r="RVK5" s="75"/>
      <c r="RVL5" s="75"/>
      <c r="RVM5" s="75"/>
      <c r="RVN5" s="75"/>
      <c r="RVO5" s="75"/>
      <c r="RVP5" s="75"/>
      <c r="RVQ5" s="75"/>
      <c r="RVR5" s="75"/>
      <c r="RVS5" s="75"/>
      <c r="RVT5" s="75"/>
      <c r="RVU5" s="75"/>
      <c r="RVV5" s="75"/>
      <c r="RVW5" s="75"/>
      <c r="RVX5" s="75"/>
      <c r="RVY5" s="75"/>
      <c r="RVZ5" s="75"/>
      <c r="RWA5" s="75"/>
      <c r="RWB5" s="75"/>
      <c r="RWC5" s="75"/>
      <c r="RWD5" s="75"/>
      <c r="RWE5" s="75"/>
      <c r="RWF5" s="75"/>
      <c r="RWG5" s="75"/>
      <c r="RWH5" s="75"/>
      <c r="RWI5" s="75"/>
      <c r="RWJ5" s="75"/>
      <c r="RWK5" s="75"/>
      <c r="RWL5" s="75"/>
      <c r="RWM5" s="75"/>
      <c r="RWN5" s="75"/>
      <c r="RWO5" s="75"/>
      <c r="RWP5" s="75"/>
      <c r="RWQ5" s="75"/>
      <c r="RWR5" s="75"/>
      <c r="RWS5" s="75"/>
      <c r="RWT5" s="75"/>
      <c r="RWU5" s="75"/>
      <c r="RWV5" s="75"/>
      <c r="RWW5" s="75"/>
      <c r="RWX5" s="75"/>
      <c r="RWY5" s="75"/>
      <c r="RWZ5" s="75"/>
      <c r="RXA5" s="75"/>
      <c r="RXB5" s="75"/>
      <c r="RXC5" s="75"/>
      <c r="RXD5" s="75"/>
      <c r="RXE5" s="75"/>
      <c r="RXF5" s="75"/>
      <c r="RXG5" s="75"/>
      <c r="RXH5" s="75"/>
      <c r="RXI5" s="75"/>
      <c r="RXJ5" s="75"/>
      <c r="RXK5" s="75"/>
      <c r="RXL5" s="75"/>
      <c r="RXM5" s="75"/>
      <c r="RXN5" s="75"/>
      <c r="RXO5" s="75"/>
      <c r="RXP5" s="75"/>
      <c r="RXQ5" s="75"/>
      <c r="RXR5" s="75"/>
      <c r="RXS5" s="75"/>
      <c r="RXT5" s="75"/>
      <c r="RXU5" s="75"/>
      <c r="RXV5" s="75"/>
      <c r="RXW5" s="75"/>
      <c r="RXX5" s="75"/>
      <c r="RXY5" s="75"/>
      <c r="RXZ5" s="75"/>
      <c r="RYA5" s="75"/>
      <c r="RYB5" s="75"/>
      <c r="RYC5" s="75"/>
      <c r="RYD5" s="75"/>
      <c r="RYE5" s="75"/>
      <c r="RYF5" s="75"/>
      <c r="RYG5" s="75"/>
      <c r="RYH5" s="75"/>
      <c r="RYI5" s="75"/>
      <c r="RYJ5" s="75"/>
      <c r="RYK5" s="75"/>
      <c r="RYL5" s="75"/>
      <c r="RYM5" s="75"/>
      <c r="RYN5" s="75"/>
      <c r="RYO5" s="75"/>
      <c r="RYP5" s="75"/>
      <c r="RYQ5" s="75"/>
      <c r="RYR5" s="75"/>
      <c r="RYS5" s="75"/>
      <c r="RYT5" s="75"/>
      <c r="RYU5" s="75"/>
      <c r="RYV5" s="75"/>
      <c r="RYW5" s="75"/>
      <c r="RYX5" s="75"/>
      <c r="RYY5" s="75"/>
      <c r="RYZ5" s="75"/>
      <c r="RZA5" s="75"/>
      <c r="RZB5" s="75"/>
      <c r="RZC5" s="75"/>
      <c r="RZD5" s="75"/>
      <c r="RZE5" s="75"/>
      <c r="RZF5" s="75"/>
      <c r="RZG5" s="75"/>
      <c r="RZH5" s="75"/>
      <c r="RZI5" s="75"/>
      <c r="RZJ5" s="75"/>
      <c r="RZK5" s="75"/>
      <c r="RZL5" s="75"/>
      <c r="RZM5" s="75"/>
      <c r="RZN5" s="75"/>
      <c r="RZO5" s="75"/>
      <c r="RZP5" s="75"/>
      <c r="RZQ5" s="75"/>
      <c r="RZR5" s="75"/>
      <c r="RZS5" s="75"/>
      <c r="RZT5" s="75"/>
      <c r="RZU5" s="75"/>
      <c r="RZV5" s="75"/>
      <c r="RZW5" s="75"/>
      <c r="RZX5" s="75"/>
      <c r="RZY5" s="75"/>
      <c r="RZZ5" s="75"/>
      <c r="SAA5" s="75"/>
      <c r="SAB5" s="75"/>
      <c r="SAC5" s="75"/>
      <c r="SAD5" s="75"/>
      <c r="SAE5" s="75"/>
      <c r="SAF5" s="75"/>
      <c r="SAG5" s="75"/>
      <c r="SAH5" s="75"/>
      <c r="SAI5" s="75"/>
      <c r="SAJ5" s="75"/>
      <c r="SAK5" s="75"/>
      <c r="SAL5" s="75"/>
      <c r="SAM5" s="75"/>
      <c r="SAN5" s="75"/>
      <c r="SAO5" s="75"/>
      <c r="SAP5" s="75"/>
      <c r="SAQ5" s="75"/>
      <c r="SAR5" s="75"/>
      <c r="SAS5" s="75"/>
      <c r="SAT5" s="75"/>
      <c r="SAU5" s="75"/>
      <c r="SAV5" s="75"/>
      <c r="SAW5" s="75"/>
      <c r="SAX5" s="75"/>
      <c r="SAY5" s="75"/>
      <c r="SAZ5" s="75"/>
      <c r="SBA5" s="75"/>
      <c r="SBB5" s="75"/>
      <c r="SBC5" s="75"/>
      <c r="SBD5" s="75"/>
      <c r="SBE5" s="75"/>
      <c r="SBF5" s="75"/>
      <c r="SBG5" s="75"/>
      <c r="SBH5" s="75"/>
      <c r="SBI5" s="75"/>
      <c r="SBJ5" s="75"/>
      <c r="SBK5" s="75"/>
      <c r="SBL5" s="75"/>
      <c r="SBM5" s="75"/>
      <c r="SBN5" s="75"/>
      <c r="SBO5" s="75"/>
      <c r="SBP5" s="75"/>
      <c r="SBQ5" s="75"/>
      <c r="SBR5" s="75"/>
      <c r="SBS5" s="75"/>
      <c r="SBT5" s="75"/>
      <c r="SBU5" s="75"/>
      <c r="SBV5" s="75"/>
      <c r="SBW5" s="75"/>
      <c r="SBX5" s="75"/>
      <c r="SBY5" s="75"/>
      <c r="SBZ5" s="75"/>
      <c r="SCA5" s="75"/>
      <c r="SCB5" s="75"/>
      <c r="SCC5" s="75"/>
      <c r="SCD5" s="75"/>
      <c r="SCE5" s="75"/>
      <c r="SCF5" s="75"/>
      <c r="SCG5" s="75"/>
      <c r="SCH5" s="75"/>
      <c r="SCI5" s="75"/>
      <c r="SCJ5" s="75"/>
      <c r="SCK5" s="75"/>
      <c r="SCL5" s="75"/>
      <c r="SCM5" s="75"/>
      <c r="SCN5" s="75"/>
      <c r="SCO5" s="75"/>
      <c r="SCP5" s="75"/>
      <c r="SCQ5" s="75"/>
      <c r="SCR5" s="75"/>
      <c r="SCS5" s="75"/>
      <c r="SCT5" s="75"/>
      <c r="SCU5" s="75"/>
      <c r="SCV5" s="75"/>
      <c r="SCW5" s="75"/>
      <c r="SCX5" s="75"/>
      <c r="SCY5" s="75"/>
      <c r="SCZ5" s="75"/>
      <c r="SDA5" s="75"/>
      <c r="SDB5" s="75"/>
      <c r="SDC5" s="75"/>
      <c r="SDD5" s="75"/>
      <c r="SDE5" s="75"/>
      <c r="SDF5" s="75"/>
      <c r="SDG5" s="75"/>
      <c r="SDH5" s="75"/>
      <c r="SDI5" s="75"/>
      <c r="SDJ5" s="75"/>
      <c r="SDK5" s="75"/>
      <c r="SDL5" s="75"/>
      <c r="SDM5" s="75"/>
      <c r="SDN5" s="75"/>
      <c r="SDO5" s="75"/>
      <c r="SDP5" s="75"/>
      <c r="SDQ5" s="75"/>
      <c r="SDR5" s="75"/>
      <c r="SDS5" s="75"/>
      <c r="SDT5" s="75"/>
      <c r="SDU5" s="75"/>
      <c r="SDV5" s="75"/>
      <c r="SDW5" s="75"/>
      <c r="SDX5" s="75"/>
      <c r="SDY5" s="75"/>
      <c r="SDZ5" s="75"/>
      <c r="SEA5" s="75"/>
      <c r="SEB5" s="75"/>
      <c r="SEC5" s="75"/>
      <c r="SED5" s="75"/>
      <c r="SEE5" s="75"/>
      <c r="SEF5" s="75"/>
      <c r="SEG5" s="75"/>
      <c r="SEH5" s="75"/>
      <c r="SEI5" s="75"/>
      <c r="SEJ5" s="75"/>
      <c r="SEK5" s="75"/>
      <c r="SEL5" s="75"/>
      <c r="SEM5" s="75"/>
      <c r="SEN5" s="75"/>
      <c r="SEO5" s="75"/>
      <c r="SEP5" s="75"/>
      <c r="SEQ5" s="75"/>
      <c r="SER5" s="75"/>
      <c r="SES5" s="75"/>
      <c r="SET5" s="75"/>
      <c r="SEU5" s="75"/>
      <c r="SEV5" s="75"/>
      <c r="SEW5" s="75"/>
      <c r="SEX5" s="75"/>
      <c r="SEY5" s="75"/>
      <c r="SEZ5" s="75"/>
      <c r="SFA5" s="75"/>
      <c r="SFB5" s="75"/>
      <c r="SFC5" s="75"/>
      <c r="SFD5" s="75"/>
      <c r="SFE5" s="75"/>
      <c r="SFF5" s="75"/>
      <c r="SFG5" s="75"/>
      <c r="SFH5" s="75"/>
      <c r="SFI5" s="75"/>
      <c r="SFJ5" s="75"/>
      <c r="SFK5" s="75"/>
      <c r="SFL5" s="75"/>
      <c r="SFM5" s="75"/>
      <c r="SFN5" s="75"/>
      <c r="SFO5" s="75"/>
      <c r="SFP5" s="75"/>
      <c r="SFQ5" s="75"/>
      <c r="SFR5" s="75"/>
      <c r="SFS5" s="75"/>
      <c r="SFT5" s="75"/>
      <c r="SFU5" s="75"/>
      <c r="SFV5" s="75"/>
      <c r="SFW5" s="75"/>
      <c r="SFX5" s="75"/>
      <c r="SFY5" s="75"/>
      <c r="SFZ5" s="75"/>
      <c r="SGA5" s="75"/>
      <c r="SGB5" s="75"/>
      <c r="SGC5" s="75"/>
      <c r="SGD5" s="75"/>
      <c r="SGE5" s="75"/>
      <c r="SGF5" s="75"/>
      <c r="SGG5" s="75"/>
      <c r="SGH5" s="75"/>
      <c r="SGI5" s="75"/>
      <c r="SGJ5" s="75"/>
      <c r="SGK5" s="75"/>
      <c r="SGL5" s="75"/>
      <c r="SGM5" s="75"/>
      <c r="SGN5" s="75"/>
      <c r="SGO5" s="75"/>
      <c r="SGP5" s="75"/>
      <c r="SGQ5" s="75"/>
      <c r="SGR5" s="75"/>
      <c r="SGS5" s="75"/>
      <c r="SGT5" s="75"/>
      <c r="SGU5" s="75"/>
      <c r="SGV5" s="75"/>
      <c r="SGW5" s="75"/>
      <c r="SGX5" s="75"/>
      <c r="SGY5" s="75"/>
      <c r="SGZ5" s="75"/>
      <c r="SHA5" s="75"/>
      <c r="SHB5" s="75"/>
      <c r="SHC5" s="75"/>
      <c r="SHD5" s="75"/>
      <c r="SHE5" s="75"/>
      <c r="SHF5" s="75"/>
      <c r="SHG5" s="75"/>
      <c r="SHH5" s="75"/>
      <c r="SHI5" s="75"/>
      <c r="SHJ5" s="75"/>
      <c r="SHK5" s="75"/>
      <c r="SHL5" s="75"/>
      <c r="SHM5" s="75"/>
      <c r="SHN5" s="75"/>
      <c r="SHO5" s="75"/>
      <c r="SHP5" s="75"/>
      <c r="SHQ5" s="75"/>
      <c r="SHR5" s="75"/>
      <c r="SHS5" s="75"/>
      <c r="SHT5" s="75"/>
      <c r="SHU5" s="75"/>
      <c r="SHV5" s="75"/>
      <c r="SHW5" s="75"/>
      <c r="SHX5" s="75"/>
      <c r="SHY5" s="75"/>
      <c r="SHZ5" s="75"/>
      <c r="SIA5" s="75"/>
      <c r="SIB5" s="75"/>
      <c r="SIC5" s="75"/>
      <c r="SID5" s="75"/>
      <c r="SIE5" s="75"/>
      <c r="SIF5" s="75"/>
      <c r="SIG5" s="75"/>
      <c r="SIH5" s="75"/>
      <c r="SII5" s="75"/>
      <c r="SIJ5" s="75"/>
      <c r="SIK5" s="75"/>
      <c r="SIL5" s="75"/>
      <c r="SIM5" s="75"/>
      <c r="SIN5" s="75"/>
      <c r="SIO5" s="75"/>
      <c r="SIP5" s="75"/>
      <c r="SIQ5" s="75"/>
      <c r="SIR5" s="75"/>
      <c r="SIS5" s="75"/>
      <c r="SIT5" s="75"/>
      <c r="SIU5" s="75"/>
      <c r="SIV5" s="75"/>
      <c r="SIW5" s="75"/>
      <c r="SIX5" s="75"/>
      <c r="SIY5" s="75"/>
      <c r="SIZ5" s="75"/>
      <c r="SJA5" s="75"/>
      <c r="SJB5" s="75"/>
      <c r="SJC5" s="75"/>
      <c r="SJD5" s="75"/>
      <c r="SJE5" s="75"/>
      <c r="SJF5" s="75"/>
      <c r="SJG5" s="75"/>
      <c r="SJH5" s="75"/>
      <c r="SJI5" s="75"/>
      <c r="SJJ5" s="75"/>
      <c r="SJK5" s="75"/>
      <c r="SJL5" s="75"/>
      <c r="SJM5" s="75"/>
      <c r="SJN5" s="75"/>
      <c r="SJO5" s="75"/>
      <c r="SJP5" s="75"/>
      <c r="SJQ5" s="75"/>
      <c r="SJR5" s="75"/>
      <c r="SJS5" s="75"/>
      <c r="SJT5" s="75"/>
      <c r="SJU5" s="75"/>
      <c r="SJV5" s="75"/>
      <c r="SJW5" s="75"/>
      <c r="SJX5" s="75"/>
      <c r="SJY5" s="75"/>
      <c r="SJZ5" s="75"/>
      <c r="SKA5" s="75"/>
      <c r="SKB5" s="75"/>
      <c r="SKC5" s="75"/>
      <c r="SKD5" s="75"/>
      <c r="SKE5" s="75"/>
      <c r="SKF5" s="75"/>
      <c r="SKG5" s="75"/>
      <c r="SKH5" s="75"/>
      <c r="SKI5" s="75"/>
      <c r="SKJ5" s="75"/>
      <c r="SKK5" s="75"/>
      <c r="SKL5" s="75"/>
      <c r="SKM5" s="75"/>
      <c r="SKN5" s="75"/>
      <c r="SKO5" s="75"/>
      <c r="SKP5" s="75"/>
      <c r="SKQ5" s="75"/>
      <c r="SKR5" s="75"/>
      <c r="SKS5" s="75"/>
      <c r="SKT5" s="75"/>
      <c r="SKU5" s="75"/>
      <c r="SKV5" s="75"/>
      <c r="SKW5" s="75"/>
      <c r="SKX5" s="75"/>
      <c r="SKY5" s="75"/>
      <c r="SKZ5" s="75"/>
      <c r="SLA5" s="75"/>
      <c r="SLB5" s="75"/>
      <c r="SLC5" s="75"/>
      <c r="SLD5" s="75"/>
      <c r="SLE5" s="75"/>
      <c r="SLF5" s="75"/>
      <c r="SLG5" s="75"/>
      <c r="SLH5" s="75"/>
      <c r="SLI5" s="75"/>
      <c r="SLJ5" s="75"/>
      <c r="SLK5" s="75"/>
      <c r="SLL5" s="75"/>
      <c r="SLM5" s="75"/>
      <c r="SLN5" s="75"/>
      <c r="SLO5" s="75"/>
      <c r="SLP5" s="75"/>
      <c r="SLQ5" s="75"/>
      <c r="SLR5" s="75"/>
      <c r="SLS5" s="75"/>
      <c r="SLT5" s="75"/>
      <c r="SLU5" s="75"/>
      <c r="SLV5" s="75"/>
      <c r="SLW5" s="75"/>
      <c r="SLX5" s="75"/>
      <c r="SLY5" s="75"/>
      <c r="SLZ5" s="75"/>
      <c r="SMA5" s="75"/>
      <c r="SMB5" s="75"/>
      <c r="SMC5" s="75"/>
      <c r="SMD5" s="75"/>
      <c r="SME5" s="75"/>
      <c r="SMF5" s="75"/>
      <c r="SMG5" s="75"/>
      <c r="SMH5" s="75"/>
      <c r="SMI5" s="75"/>
      <c r="SMJ5" s="75"/>
      <c r="SMK5" s="75"/>
      <c r="SML5" s="75"/>
      <c r="SMM5" s="75"/>
      <c r="SMN5" s="75"/>
      <c r="SMO5" s="75"/>
      <c r="SMP5" s="75"/>
      <c r="SMQ5" s="75"/>
      <c r="SMR5" s="75"/>
      <c r="SMS5" s="75"/>
      <c r="SMT5" s="75"/>
      <c r="SMU5" s="75"/>
      <c r="SMV5" s="75"/>
      <c r="SMW5" s="75"/>
      <c r="SMX5" s="75"/>
      <c r="SMY5" s="75"/>
      <c r="SMZ5" s="75"/>
      <c r="SNA5" s="75"/>
      <c r="SNB5" s="75"/>
      <c r="SNC5" s="75"/>
      <c r="SND5" s="75"/>
      <c r="SNE5" s="75"/>
      <c r="SNF5" s="75"/>
      <c r="SNG5" s="75"/>
      <c r="SNH5" s="75"/>
      <c r="SNI5" s="75"/>
      <c r="SNJ5" s="75"/>
      <c r="SNK5" s="75"/>
      <c r="SNL5" s="75"/>
      <c r="SNM5" s="75"/>
      <c r="SNN5" s="75"/>
      <c r="SNO5" s="75"/>
      <c r="SNP5" s="75"/>
      <c r="SNQ5" s="75"/>
      <c r="SNR5" s="75"/>
      <c r="SNS5" s="75"/>
      <c r="SNT5" s="75"/>
      <c r="SNU5" s="75"/>
      <c r="SNV5" s="75"/>
      <c r="SNW5" s="75"/>
      <c r="SNX5" s="75"/>
      <c r="SNY5" s="75"/>
      <c r="SNZ5" s="75"/>
      <c r="SOA5" s="75"/>
      <c r="SOB5" s="75"/>
      <c r="SOC5" s="75"/>
      <c r="SOD5" s="75"/>
      <c r="SOE5" s="75"/>
      <c r="SOF5" s="75"/>
      <c r="SOG5" s="75"/>
      <c r="SOH5" s="75"/>
      <c r="SOI5" s="75"/>
      <c r="SOJ5" s="75"/>
      <c r="SOK5" s="75"/>
      <c r="SOL5" s="75"/>
      <c r="SOM5" s="75"/>
      <c r="SON5" s="75"/>
      <c r="SOO5" s="75"/>
      <c r="SOP5" s="75"/>
      <c r="SOQ5" s="75"/>
      <c r="SOR5" s="75"/>
      <c r="SOS5" s="75"/>
      <c r="SOT5" s="75"/>
      <c r="SOU5" s="75"/>
      <c r="SOV5" s="75"/>
      <c r="SOW5" s="75"/>
      <c r="SOX5" s="75"/>
      <c r="SOY5" s="75"/>
      <c r="SOZ5" s="75"/>
      <c r="SPA5" s="75"/>
      <c r="SPB5" s="75"/>
      <c r="SPC5" s="75"/>
      <c r="SPD5" s="75"/>
      <c r="SPE5" s="75"/>
      <c r="SPF5" s="75"/>
      <c r="SPG5" s="75"/>
      <c r="SPH5" s="75"/>
      <c r="SPI5" s="75"/>
      <c r="SPJ5" s="75"/>
      <c r="SPK5" s="75"/>
      <c r="SPL5" s="75"/>
      <c r="SPM5" s="75"/>
      <c r="SPN5" s="75"/>
      <c r="SPO5" s="75"/>
      <c r="SPP5" s="75"/>
      <c r="SPQ5" s="75"/>
      <c r="SPR5" s="75"/>
      <c r="SPS5" s="75"/>
      <c r="SPT5" s="75"/>
      <c r="SPU5" s="75"/>
      <c r="SPV5" s="75"/>
      <c r="SPW5" s="75"/>
      <c r="SPX5" s="75"/>
      <c r="SPY5" s="75"/>
      <c r="SPZ5" s="75"/>
      <c r="SQA5" s="75"/>
      <c r="SQB5" s="75"/>
      <c r="SQC5" s="75"/>
      <c r="SQD5" s="75"/>
      <c r="SQE5" s="75"/>
      <c r="SQF5" s="75"/>
      <c r="SQG5" s="75"/>
      <c r="SQH5" s="75"/>
      <c r="SQI5" s="75"/>
      <c r="SQJ5" s="75"/>
      <c r="SQK5" s="75"/>
      <c r="SQL5" s="75"/>
      <c r="SQM5" s="75"/>
      <c r="SQN5" s="75"/>
      <c r="SQO5" s="75"/>
      <c r="SQP5" s="75"/>
      <c r="SQQ5" s="75"/>
      <c r="SQR5" s="75"/>
      <c r="SQS5" s="75"/>
      <c r="SQT5" s="75"/>
      <c r="SQU5" s="75"/>
      <c r="SQV5" s="75"/>
      <c r="SQW5" s="75"/>
      <c r="SQX5" s="75"/>
      <c r="SQY5" s="75"/>
      <c r="SQZ5" s="75"/>
      <c r="SRA5" s="75"/>
      <c r="SRB5" s="75"/>
      <c r="SRC5" s="75"/>
      <c r="SRD5" s="75"/>
      <c r="SRE5" s="75"/>
      <c r="SRF5" s="75"/>
      <c r="SRG5" s="75"/>
      <c r="SRH5" s="75"/>
      <c r="SRI5" s="75"/>
      <c r="SRJ5" s="75"/>
      <c r="SRK5" s="75"/>
      <c r="SRL5" s="75"/>
      <c r="SRM5" s="75"/>
      <c r="SRN5" s="75"/>
      <c r="SRO5" s="75"/>
      <c r="SRP5" s="75"/>
      <c r="SRQ5" s="75"/>
      <c r="SRR5" s="75"/>
      <c r="SRS5" s="75"/>
      <c r="SRT5" s="75"/>
      <c r="SRU5" s="75"/>
      <c r="SRV5" s="75"/>
      <c r="SRW5" s="75"/>
      <c r="SRX5" s="75"/>
      <c r="SRY5" s="75"/>
      <c r="SRZ5" s="75"/>
      <c r="SSA5" s="75"/>
      <c r="SSB5" s="75"/>
      <c r="SSC5" s="75"/>
      <c r="SSD5" s="75"/>
      <c r="SSE5" s="75"/>
      <c r="SSF5" s="75"/>
      <c r="SSG5" s="75"/>
      <c r="SSH5" s="75"/>
      <c r="SSI5" s="75"/>
      <c r="SSJ5" s="75"/>
      <c r="SSK5" s="75"/>
      <c r="SSL5" s="75"/>
      <c r="SSM5" s="75"/>
      <c r="SSN5" s="75"/>
      <c r="SSO5" s="75"/>
      <c r="SSP5" s="75"/>
      <c r="SSQ5" s="75"/>
      <c r="SSR5" s="75"/>
      <c r="SSS5" s="75"/>
      <c r="SST5" s="75"/>
      <c r="SSU5" s="75"/>
      <c r="SSV5" s="75"/>
      <c r="SSW5" s="75"/>
      <c r="SSX5" s="75"/>
      <c r="SSY5" s="75"/>
      <c r="SSZ5" s="75"/>
      <c r="STA5" s="75"/>
      <c r="STB5" s="75"/>
      <c r="STC5" s="75"/>
      <c r="STD5" s="75"/>
      <c r="STE5" s="75"/>
      <c r="STF5" s="75"/>
      <c r="STG5" s="75"/>
      <c r="STH5" s="75"/>
      <c r="STI5" s="75"/>
      <c r="STJ5" s="75"/>
      <c r="STK5" s="75"/>
      <c r="STL5" s="75"/>
      <c r="STM5" s="75"/>
      <c r="STN5" s="75"/>
      <c r="STO5" s="75"/>
      <c r="STP5" s="75"/>
      <c r="STQ5" s="75"/>
      <c r="STR5" s="75"/>
      <c r="STS5" s="75"/>
      <c r="STT5" s="75"/>
      <c r="STU5" s="75"/>
      <c r="STV5" s="75"/>
      <c r="STW5" s="75"/>
      <c r="STX5" s="75"/>
      <c r="STY5" s="75"/>
      <c r="STZ5" s="75"/>
      <c r="SUA5" s="75"/>
      <c r="SUB5" s="75"/>
      <c r="SUC5" s="75"/>
      <c r="SUD5" s="75"/>
      <c r="SUE5" s="75"/>
      <c r="SUF5" s="75"/>
      <c r="SUG5" s="75"/>
      <c r="SUH5" s="75"/>
      <c r="SUI5" s="75"/>
      <c r="SUJ5" s="75"/>
      <c r="SUK5" s="75"/>
      <c r="SUL5" s="75"/>
      <c r="SUM5" s="75"/>
      <c r="SUN5" s="75"/>
      <c r="SUO5" s="75"/>
      <c r="SUP5" s="75"/>
      <c r="SUQ5" s="75"/>
      <c r="SUR5" s="75"/>
      <c r="SUS5" s="75"/>
      <c r="SUT5" s="75"/>
      <c r="SUU5" s="75"/>
      <c r="SUV5" s="75"/>
      <c r="SUW5" s="75"/>
      <c r="SUX5" s="75"/>
      <c r="SUY5" s="75"/>
      <c r="SUZ5" s="75"/>
      <c r="SVA5" s="75"/>
      <c r="SVB5" s="75"/>
      <c r="SVC5" s="75"/>
      <c r="SVD5" s="75"/>
      <c r="SVE5" s="75"/>
      <c r="SVF5" s="75"/>
      <c r="SVG5" s="75"/>
      <c r="SVH5" s="75"/>
      <c r="SVI5" s="75"/>
      <c r="SVJ5" s="75"/>
      <c r="SVK5" s="75"/>
      <c r="SVL5" s="75"/>
      <c r="SVM5" s="75"/>
      <c r="SVN5" s="75"/>
      <c r="SVO5" s="75"/>
      <c r="SVP5" s="75"/>
      <c r="SVQ5" s="75"/>
      <c r="SVR5" s="75"/>
      <c r="SVS5" s="75"/>
      <c r="SVT5" s="75"/>
      <c r="SVU5" s="75"/>
      <c r="SVV5" s="75"/>
      <c r="SVW5" s="75"/>
      <c r="SVX5" s="75"/>
      <c r="SVY5" s="75"/>
      <c r="SVZ5" s="75"/>
      <c r="SWA5" s="75"/>
      <c r="SWB5" s="75"/>
      <c r="SWC5" s="75"/>
      <c r="SWD5" s="75"/>
      <c r="SWE5" s="75"/>
      <c r="SWF5" s="75"/>
      <c r="SWG5" s="75"/>
      <c r="SWH5" s="75"/>
      <c r="SWI5" s="75"/>
      <c r="SWJ5" s="75"/>
      <c r="SWK5" s="75"/>
      <c r="SWL5" s="75"/>
      <c r="SWM5" s="75"/>
      <c r="SWN5" s="75"/>
      <c r="SWO5" s="75"/>
      <c r="SWP5" s="75"/>
      <c r="SWQ5" s="75"/>
      <c r="SWR5" s="75"/>
      <c r="SWS5" s="75"/>
      <c r="SWT5" s="75"/>
      <c r="SWU5" s="75"/>
      <c r="SWV5" s="75"/>
      <c r="SWW5" s="75"/>
      <c r="SWX5" s="75"/>
      <c r="SWY5" s="75"/>
      <c r="SWZ5" s="75"/>
      <c r="SXA5" s="75"/>
      <c r="SXB5" s="75"/>
      <c r="SXC5" s="75"/>
      <c r="SXD5" s="75"/>
      <c r="SXE5" s="75"/>
      <c r="SXF5" s="75"/>
      <c r="SXG5" s="75"/>
      <c r="SXH5" s="75"/>
      <c r="SXI5" s="75"/>
      <c r="SXJ5" s="75"/>
      <c r="SXK5" s="75"/>
      <c r="SXL5" s="75"/>
      <c r="SXM5" s="75"/>
      <c r="SXN5" s="75"/>
      <c r="SXO5" s="75"/>
      <c r="SXP5" s="75"/>
      <c r="SXQ5" s="75"/>
      <c r="SXR5" s="75"/>
      <c r="SXS5" s="75"/>
      <c r="SXT5" s="75"/>
      <c r="SXU5" s="75"/>
      <c r="SXV5" s="75"/>
      <c r="SXW5" s="75"/>
      <c r="SXX5" s="75"/>
      <c r="SXY5" s="75"/>
      <c r="SXZ5" s="75"/>
      <c r="SYA5" s="75"/>
      <c r="SYB5" s="75"/>
      <c r="SYC5" s="75"/>
      <c r="SYD5" s="75"/>
      <c r="SYE5" s="75"/>
      <c r="SYF5" s="75"/>
      <c r="SYG5" s="75"/>
      <c r="SYH5" s="75"/>
      <c r="SYI5" s="75"/>
      <c r="SYJ5" s="75"/>
      <c r="SYK5" s="75"/>
      <c r="SYL5" s="75"/>
      <c r="SYM5" s="75"/>
      <c r="SYN5" s="75"/>
      <c r="SYO5" s="75"/>
      <c r="SYP5" s="75"/>
      <c r="SYQ5" s="75"/>
      <c r="SYR5" s="75"/>
      <c r="SYS5" s="75"/>
      <c r="SYT5" s="75"/>
      <c r="SYU5" s="75"/>
      <c r="SYV5" s="75"/>
      <c r="SYW5" s="75"/>
      <c r="SYX5" s="75"/>
      <c r="SYY5" s="75"/>
      <c r="SYZ5" s="75"/>
      <c r="SZA5" s="75"/>
      <c r="SZB5" s="75"/>
      <c r="SZC5" s="75"/>
      <c r="SZD5" s="75"/>
      <c r="SZE5" s="75"/>
      <c r="SZF5" s="75"/>
      <c r="SZG5" s="75"/>
      <c r="SZH5" s="75"/>
      <c r="SZI5" s="75"/>
      <c r="SZJ5" s="75"/>
      <c r="SZK5" s="75"/>
      <c r="SZL5" s="75"/>
      <c r="SZM5" s="75"/>
      <c r="SZN5" s="75"/>
      <c r="SZO5" s="75"/>
      <c r="SZP5" s="75"/>
      <c r="SZQ5" s="75"/>
      <c r="SZR5" s="75"/>
      <c r="SZS5" s="75"/>
      <c r="SZT5" s="75"/>
      <c r="SZU5" s="75"/>
      <c r="SZV5" s="75"/>
      <c r="SZW5" s="75"/>
      <c r="SZX5" s="75"/>
      <c r="SZY5" s="75"/>
      <c r="SZZ5" s="75"/>
      <c r="TAA5" s="75"/>
      <c r="TAB5" s="75"/>
      <c r="TAC5" s="75"/>
      <c r="TAD5" s="75"/>
      <c r="TAE5" s="75"/>
      <c r="TAF5" s="75"/>
      <c r="TAG5" s="75"/>
      <c r="TAH5" s="75"/>
      <c r="TAI5" s="75"/>
      <c r="TAJ5" s="75"/>
      <c r="TAK5" s="75"/>
      <c r="TAL5" s="75"/>
      <c r="TAM5" s="75"/>
      <c r="TAN5" s="75"/>
      <c r="TAO5" s="75"/>
      <c r="TAP5" s="75"/>
      <c r="TAQ5" s="75"/>
      <c r="TAR5" s="75"/>
      <c r="TAS5" s="75"/>
      <c r="TAT5" s="75"/>
      <c r="TAU5" s="75"/>
      <c r="TAV5" s="75"/>
      <c r="TAW5" s="75"/>
      <c r="TAX5" s="75"/>
      <c r="TAY5" s="75"/>
      <c r="TAZ5" s="75"/>
      <c r="TBA5" s="75"/>
      <c r="TBB5" s="75"/>
      <c r="TBC5" s="75"/>
      <c r="TBD5" s="75"/>
      <c r="TBE5" s="75"/>
      <c r="TBF5" s="75"/>
      <c r="TBG5" s="75"/>
      <c r="TBH5" s="75"/>
      <c r="TBI5" s="75"/>
      <c r="TBJ5" s="75"/>
      <c r="TBK5" s="75"/>
      <c r="TBL5" s="75"/>
      <c r="TBM5" s="75"/>
      <c r="TBN5" s="75"/>
      <c r="TBO5" s="75"/>
      <c r="TBP5" s="75"/>
      <c r="TBQ5" s="75"/>
      <c r="TBR5" s="75"/>
      <c r="TBS5" s="75"/>
      <c r="TBT5" s="75"/>
      <c r="TBU5" s="75"/>
      <c r="TBV5" s="75"/>
      <c r="TBW5" s="75"/>
      <c r="TBX5" s="75"/>
      <c r="TBY5" s="75"/>
      <c r="TBZ5" s="75"/>
      <c r="TCA5" s="75"/>
      <c r="TCB5" s="75"/>
      <c r="TCC5" s="75"/>
      <c r="TCD5" s="75"/>
      <c r="TCE5" s="75"/>
      <c r="TCF5" s="75"/>
      <c r="TCG5" s="75"/>
      <c r="TCH5" s="75"/>
      <c r="TCI5" s="75"/>
      <c r="TCJ5" s="75"/>
      <c r="TCK5" s="75"/>
      <c r="TCL5" s="75"/>
      <c r="TCM5" s="75"/>
      <c r="TCN5" s="75"/>
      <c r="TCO5" s="75"/>
      <c r="TCP5" s="75"/>
      <c r="TCQ5" s="75"/>
      <c r="TCR5" s="75"/>
      <c r="TCS5" s="75"/>
      <c r="TCT5" s="75"/>
      <c r="TCU5" s="75"/>
      <c r="TCV5" s="75"/>
      <c r="TCW5" s="75"/>
      <c r="TCX5" s="75"/>
      <c r="TCY5" s="75"/>
      <c r="TCZ5" s="75"/>
      <c r="TDA5" s="75"/>
      <c r="TDB5" s="75"/>
      <c r="TDC5" s="75"/>
      <c r="TDD5" s="75"/>
      <c r="TDE5" s="75"/>
      <c r="TDF5" s="75"/>
      <c r="TDG5" s="75"/>
      <c r="TDH5" s="75"/>
      <c r="TDI5" s="75"/>
      <c r="TDJ5" s="75"/>
      <c r="TDK5" s="75"/>
      <c r="TDL5" s="75"/>
      <c r="TDM5" s="75"/>
      <c r="TDN5" s="75"/>
      <c r="TDO5" s="75"/>
      <c r="TDP5" s="75"/>
      <c r="TDQ5" s="75"/>
      <c r="TDR5" s="75"/>
      <c r="TDS5" s="75"/>
      <c r="TDT5" s="75"/>
      <c r="TDU5" s="75"/>
      <c r="TDV5" s="75"/>
      <c r="TDW5" s="75"/>
      <c r="TDX5" s="75"/>
      <c r="TDY5" s="75"/>
      <c r="TDZ5" s="75"/>
      <c r="TEA5" s="75"/>
      <c r="TEB5" s="75"/>
      <c r="TEC5" s="75"/>
      <c r="TED5" s="75"/>
      <c r="TEE5" s="75"/>
      <c r="TEF5" s="75"/>
      <c r="TEG5" s="75"/>
      <c r="TEH5" s="75"/>
      <c r="TEI5" s="75"/>
      <c r="TEJ5" s="75"/>
      <c r="TEK5" s="75"/>
      <c r="TEL5" s="75"/>
      <c r="TEM5" s="75"/>
      <c r="TEN5" s="75"/>
      <c r="TEO5" s="75"/>
      <c r="TEP5" s="75"/>
      <c r="TEQ5" s="75"/>
      <c r="TER5" s="75"/>
      <c r="TES5" s="75"/>
      <c r="TET5" s="75"/>
      <c r="TEU5" s="75"/>
      <c r="TEV5" s="75"/>
      <c r="TEW5" s="75"/>
      <c r="TEX5" s="75"/>
      <c r="TEY5" s="75"/>
      <c r="TEZ5" s="75"/>
      <c r="TFA5" s="75"/>
      <c r="TFB5" s="75"/>
      <c r="TFC5" s="75"/>
      <c r="TFD5" s="75"/>
      <c r="TFE5" s="75"/>
      <c r="TFF5" s="75"/>
      <c r="TFG5" s="75"/>
      <c r="TFH5" s="75"/>
      <c r="TFI5" s="75"/>
      <c r="TFJ5" s="75"/>
      <c r="TFK5" s="75"/>
      <c r="TFL5" s="75"/>
      <c r="TFM5" s="75"/>
      <c r="TFN5" s="75"/>
      <c r="TFO5" s="75"/>
      <c r="TFP5" s="75"/>
      <c r="TFQ5" s="75"/>
      <c r="TFR5" s="75"/>
      <c r="TFS5" s="75"/>
      <c r="TFT5" s="75"/>
      <c r="TFU5" s="75"/>
      <c r="TFV5" s="75"/>
      <c r="TFW5" s="75"/>
      <c r="TFX5" s="75"/>
      <c r="TFY5" s="75"/>
      <c r="TFZ5" s="75"/>
      <c r="TGA5" s="75"/>
      <c r="TGB5" s="75"/>
      <c r="TGC5" s="75"/>
      <c r="TGD5" s="75"/>
      <c r="TGE5" s="75"/>
      <c r="TGF5" s="75"/>
      <c r="TGG5" s="75"/>
      <c r="TGH5" s="75"/>
      <c r="TGI5" s="75"/>
      <c r="TGJ5" s="75"/>
      <c r="TGK5" s="75"/>
      <c r="TGL5" s="75"/>
      <c r="TGM5" s="75"/>
      <c r="TGN5" s="75"/>
      <c r="TGO5" s="75"/>
      <c r="TGP5" s="75"/>
      <c r="TGQ5" s="75"/>
      <c r="TGR5" s="75"/>
      <c r="TGS5" s="75"/>
      <c r="TGT5" s="75"/>
      <c r="TGU5" s="75"/>
      <c r="TGV5" s="75"/>
      <c r="TGW5" s="75"/>
      <c r="TGX5" s="75"/>
      <c r="TGY5" s="75"/>
      <c r="TGZ5" s="75"/>
      <c r="THA5" s="75"/>
      <c r="THB5" s="75"/>
      <c r="THC5" s="75"/>
      <c r="THD5" s="75"/>
      <c r="THE5" s="75"/>
      <c r="THF5" s="75"/>
      <c r="THG5" s="75"/>
      <c r="THH5" s="75"/>
      <c r="THI5" s="75"/>
      <c r="THJ5" s="75"/>
      <c r="THK5" s="75"/>
      <c r="THL5" s="75"/>
      <c r="THM5" s="75"/>
      <c r="THN5" s="75"/>
      <c r="THO5" s="75"/>
      <c r="THP5" s="75"/>
      <c r="THQ5" s="75"/>
      <c r="THR5" s="75"/>
      <c r="THS5" s="75"/>
      <c r="THT5" s="75"/>
      <c r="THU5" s="75"/>
      <c r="THV5" s="75"/>
      <c r="THW5" s="75"/>
      <c r="THX5" s="75"/>
      <c r="THY5" s="75"/>
      <c r="THZ5" s="75"/>
      <c r="TIA5" s="75"/>
      <c r="TIB5" s="75"/>
      <c r="TIC5" s="75"/>
      <c r="TID5" s="75"/>
      <c r="TIE5" s="75"/>
      <c r="TIF5" s="75"/>
      <c r="TIG5" s="75"/>
      <c r="TIH5" s="75"/>
      <c r="TII5" s="75"/>
      <c r="TIJ5" s="75"/>
      <c r="TIK5" s="75"/>
      <c r="TIL5" s="75"/>
      <c r="TIM5" s="75"/>
      <c r="TIN5" s="75"/>
      <c r="TIO5" s="75"/>
      <c r="TIP5" s="75"/>
      <c r="TIQ5" s="75"/>
      <c r="TIR5" s="75"/>
      <c r="TIS5" s="75"/>
      <c r="TIT5" s="75"/>
      <c r="TIU5" s="75"/>
      <c r="TIV5" s="75"/>
      <c r="TIW5" s="75"/>
      <c r="TIX5" s="75"/>
      <c r="TIY5" s="75"/>
      <c r="TIZ5" s="75"/>
      <c r="TJA5" s="75"/>
      <c r="TJB5" s="75"/>
      <c r="TJC5" s="75"/>
      <c r="TJD5" s="75"/>
      <c r="TJE5" s="75"/>
      <c r="TJF5" s="75"/>
      <c r="TJG5" s="75"/>
      <c r="TJH5" s="75"/>
      <c r="TJI5" s="75"/>
      <c r="TJJ5" s="75"/>
      <c r="TJK5" s="75"/>
      <c r="TJL5" s="75"/>
      <c r="TJM5" s="75"/>
      <c r="TJN5" s="75"/>
      <c r="TJO5" s="75"/>
      <c r="TJP5" s="75"/>
      <c r="TJQ5" s="75"/>
      <c r="TJR5" s="75"/>
      <c r="TJS5" s="75"/>
      <c r="TJT5" s="75"/>
      <c r="TJU5" s="75"/>
      <c r="TJV5" s="75"/>
      <c r="TJW5" s="75"/>
      <c r="TJX5" s="75"/>
      <c r="TJY5" s="75"/>
      <c r="TJZ5" s="75"/>
      <c r="TKA5" s="75"/>
      <c r="TKB5" s="75"/>
      <c r="TKC5" s="75"/>
      <c r="TKD5" s="75"/>
      <c r="TKE5" s="75"/>
      <c r="TKF5" s="75"/>
      <c r="TKG5" s="75"/>
      <c r="TKH5" s="75"/>
      <c r="TKI5" s="75"/>
      <c r="TKJ5" s="75"/>
      <c r="TKK5" s="75"/>
      <c r="TKL5" s="75"/>
      <c r="TKM5" s="75"/>
      <c r="TKN5" s="75"/>
      <c r="TKO5" s="75"/>
      <c r="TKP5" s="75"/>
      <c r="TKQ5" s="75"/>
      <c r="TKR5" s="75"/>
      <c r="TKS5" s="75"/>
      <c r="TKT5" s="75"/>
      <c r="TKU5" s="75"/>
      <c r="TKV5" s="75"/>
      <c r="TKW5" s="75"/>
      <c r="TKX5" s="75"/>
      <c r="TKY5" s="75"/>
      <c r="TKZ5" s="75"/>
      <c r="TLA5" s="75"/>
      <c r="TLB5" s="75"/>
      <c r="TLC5" s="75"/>
      <c r="TLD5" s="75"/>
      <c r="TLE5" s="75"/>
      <c r="TLF5" s="75"/>
      <c r="TLG5" s="75"/>
      <c r="TLH5" s="75"/>
      <c r="TLI5" s="75"/>
      <c r="TLJ5" s="75"/>
      <c r="TLK5" s="75"/>
      <c r="TLL5" s="75"/>
      <c r="TLM5" s="75"/>
      <c r="TLN5" s="75"/>
      <c r="TLO5" s="75"/>
      <c r="TLP5" s="75"/>
      <c r="TLQ5" s="75"/>
      <c r="TLR5" s="75"/>
      <c r="TLS5" s="75"/>
      <c r="TLT5" s="75"/>
      <c r="TLU5" s="75"/>
      <c r="TLV5" s="75"/>
      <c r="TLW5" s="75"/>
      <c r="TLX5" s="75"/>
      <c r="TLY5" s="75"/>
      <c r="TLZ5" s="75"/>
      <c r="TMA5" s="75"/>
      <c r="TMB5" s="75"/>
      <c r="TMC5" s="75"/>
      <c r="TMD5" s="75"/>
      <c r="TME5" s="75"/>
      <c r="TMF5" s="75"/>
      <c r="TMG5" s="75"/>
      <c r="TMH5" s="75"/>
      <c r="TMI5" s="75"/>
      <c r="TMJ5" s="75"/>
      <c r="TMK5" s="75"/>
      <c r="TML5" s="75"/>
      <c r="TMM5" s="75"/>
      <c r="TMN5" s="75"/>
      <c r="TMO5" s="75"/>
      <c r="TMP5" s="75"/>
      <c r="TMQ5" s="75"/>
      <c r="TMR5" s="75"/>
      <c r="TMS5" s="75"/>
      <c r="TMT5" s="75"/>
      <c r="TMU5" s="75"/>
      <c r="TMV5" s="75"/>
      <c r="TMW5" s="75"/>
      <c r="TMX5" s="75"/>
      <c r="TMY5" s="75"/>
      <c r="TMZ5" s="75"/>
      <c r="TNA5" s="75"/>
      <c r="TNB5" s="75"/>
      <c r="TNC5" s="75"/>
      <c r="TND5" s="75"/>
      <c r="TNE5" s="75"/>
      <c r="TNF5" s="75"/>
      <c r="TNG5" s="75"/>
      <c r="TNH5" s="75"/>
      <c r="TNI5" s="75"/>
      <c r="TNJ5" s="75"/>
      <c r="TNK5" s="75"/>
      <c r="TNL5" s="75"/>
      <c r="TNM5" s="75"/>
      <c r="TNN5" s="75"/>
      <c r="TNO5" s="75"/>
      <c r="TNP5" s="75"/>
      <c r="TNQ5" s="75"/>
      <c r="TNR5" s="75"/>
      <c r="TNS5" s="75"/>
      <c r="TNT5" s="75"/>
      <c r="TNU5" s="75"/>
      <c r="TNV5" s="75"/>
      <c r="TNW5" s="75"/>
      <c r="TNX5" s="75"/>
      <c r="TNY5" s="75"/>
      <c r="TNZ5" s="75"/>
      <c r="TOA5" s="75"/>
      <c r="TOB5" s="75"/>
      <c r="TOC5" s="75"/>
      <c r="TOD5" s="75"/>
      <c r="TOE5" s="75"/>
      <c r="TOF5" s="75"/>
      <c r="TOG5" s="75"/>
      <c r="TOH5" s="75"/>
      <c r="TOI5" s="75"/>
      <c r="TOJ5" s="75"/>
      <c r="TOK5" s="75"/>
      <c r="TOL5" s="75"/>
      <c r="TOM5" s="75"/>
      <c r="TON5" s="75"/>
      <c r="TOO5" s="75"/>
      <c r="TOP5" s="75"/>
      <c r="TOQ5" s="75"/>
      <c r="TOR5" s="75"/>
      <c r="TOS5" s="75"/>
      <c r="TOT5" s="75"/>
      <c r="TOU5" s="75"/>
      <c r="TOV5" s="75"/>
      <c r="TOW5" s="75"/>
      <c r="TOX5" s="75"/>
      <c r="TOY5" s="75"/>
      <c r="TOZ5" s="75"/>
      <c r="TPA5" s="75"/>
      <c r="TPB5" s="75"/>
      <c r="TPC5" s="75"/>
      <c r="TPD5" s="75"/>
      <c r="TPE5" s="75"/>
      <c r="TPF5" s="75"/>
      <c r="TPG5" s="75"/>
      <c r="TPH5" s="75"/>
      <c r="TPI5" s="75"/>
      <c r="TPJ5" s="75"/>
      <c r="TPK5" s="75"/>
      <c r="TPL5" s="75"/>
      <c r="TPM5" s="75"/>
      <c r="TPN5" s="75"/>
      <c r="TPO5" s="75"/>
      <c r="TPP5" s="75"/>
      <c r="TPQ5" s="75"/>
      <c r="TPR5" s="75"/>
      <c r="TPS5" s="75"/>
      <c r="TPT5" s="75"/>
      <c r="TPU5" s="75"/>
      <c r="TPV5" s="75"/>
      <c r="TPW5" s="75"/>
      <c r="TPX5" s="75"/>
      <c r="TPY5" s="75"/>
      <c r="TPZ5" s="75"/>
      <c r="TQA5" s="75"/>
      <c r="TQB5" s="75"/>
      <c r="TQC5" s="75"/>
      <c r="TQD5" s="75"/>
      <c r="TQE5" s="75"/>
      <c r="TQF5" s="75"/>
      <c r="TQG5" s="75"/>
      <c r="TQH5" s="75"/>
      <c r="TQI5" s="75"/>
      <c r="TQJ5" s="75"/>
      <c r="TQK5" s="75"/>
      <c r="TQL5" s="75"/>
      <c r="TQM5" s="75"/>
      <c r="TQN5" s="75"/>
      <c r="TQO5" s="75"/>
      <c r="TQP5" s="75"/>
      <c r="TQQ5" s="75"/>
      <c r="TQR5" s="75"/>
      <c r="TQS5" s="75"/>
      <c r="TQT5" s="75"/>
      <c r="TQU5" s="75"/>
      <c r="TQV5" s="75"/>
      <c r="TQW5" s="75"/>
      <c r="TQX5" s="75"/>
      <c r="TQY5" s="75"/>
      <c r="TQZ5" s="75"/>
      <c r="TRA5" s="75"/>
      <c r="TRB5" s="75"/>
      <c r="TRC5" s="75"/>
      <c r="TRD5" s="75"/>
      <c r="TRE5" s="75"/>
      <c r="TRF5" s="75"/>
      <c r="TRG5" s="75"/>
      <c r="TRH5" s="75"/>
      <c r="TRI5" s="75"/>
      <c r="TRJ5" s="75"/>
      <c r="TRK5" s="75"/>
      <c r="TRL5" s="75"/>
      <c r="TRM5" s="75"/>
      <c r="TRN5" s="75"/>
      <c r="TRO5" s="75"/>
      <c r="TRP5" s="75"/>
      <c r="TRQ5" s="75"/>
      <c r="TRR5" s="75"/>
      <c r="TRS5" s="75"/>
      <c r="TRT5" s="75"/>
      <c r="TRU5" s="75"/>
      <c r="TRV5" s="75"/>
      <c r="TRW5" s="75"/>
      <c r="TRX5" s="75"/>
      <c r="TRY5" s="75"/>
      <c r="TRZ5" s="75"/>
      <c r="TSA5" s="75"/>
      <c r="TSB5" s="75"/>
      <c r="TSC5" s="75"/>
      <c r="TSD5" s="75"/>
      <c r="TSE5" s="75"/>
      <c r="TSF5" s="75"/>
      <c r="TSG5" s="75"/>
      <c r="TSH5" s="75"/>
      <c r="TSI5" s="75"/>
      <c r="TSJ5" s="75"/>
      <c r="TSK5" s="75"/>
      <c r="TSL5" s="75"/>
      <c r="TSM5" s="75"/>
      <c r="TSN5" s="75"/>
      <c r="TSO5" s="75"/>
      <c r="TSP5" s="75"/>
      <c r="TSQ5" s="75"/>
      <c r="TSR5" s="75"/>
      <c r="TSS5" s="75"/>
      <c r="TST5" s="75"/>
      <c r="TSU5" s="75"/>
      <c r="TSV5" s="75"/>
      <c r="TSW5" s="75"/>
      <c r="TSX5" s="75"/>
      <c r="TSY5" s="75"/>
      <c r="TSZ5" s="75"/>
      <c r="TTA5" s="75"/>
      <c r="TTB5" s="75"/>
      <c r="TTC5" s="75"/>
      <c r="TTD5" s="75"/>
      <c r="TTE5" s="75"/>
      <c r="TTF5" s="75"/>
      <c r="TTG5" s="75"/>
      <c r="TTH5" s="75"/>
      <c r="TTI5" s="75"/>
      <c r="TTJ5" s="75"/>
      <c r="TTK5" s="75"/>
      <c r="TTL5" s="75"/>
      <c r="TTM5" s="75"/>
      <c r="TTN5" s="75"/>
      <c r="TTO5" s="75"/>
      <c r="TTP5" s="75"/>
      <c r="TTQ5" s="75"/>
      <c r="TTR5" s="75"/>
      <c r="TTS5" s="75"/>
      <c r="TTT5" s="75"/>
      <c r="TTU5" s="75"/>
      <c r="TTV5" s="75"/>
      <c r="TTW5" s="75"/>
      <c r="TTX5" s="75"/>
      <c r="TTY5" s="75"/>
      <c r="TTZ5" s="75"/>
      <c r="TUA5" s="75"/>
      <c r="TUB5" s="75"/>
      <c r="TUC5" s="75"/>
      <c r="TUD5" s="75"/>
      <c r="TUE5" s="75"/>
      <c r="TUF5" s="75"/>
      <c r="TUG5" s="75"/>
      <c r="TUH5" s="75"/>
      <c r="TUI5" s="75"/>
      <c r="TUJ5" s="75"/>
      <c r="TUK5" s="75"/>
      <c r="TUL5" s="75"/>
      <c r="TUM5" s="75"/>
      <c r="TUN5" s="75"/>
      <c r="TUO5" s="75"/>
      <c r="TUP5" s="75"/>
      <c r="TUQ5" s="75"/>
      <c r="TUR5" s="75"/>
      <c r="TUS5" s="75"/>
      <c r="TUT5" s="75"/>
      <c r="TUU5" s="75"/>
      <c r="TUV5" s="75"/>
      <c r="TUW5" s="75"/>
      <c r="TUX5" s="75"/>
      <c r="TUY5" s="75"/>
      <c r="TUZ5" s="75"/>
      <c r="TVA5" s="75"/>
      <c r="TVB5" s="75"/>
      <c r="TVC5" s="75"/>
      <c r="TVD5" s="75"/>
      <c r="TVE5" s="75"/>
      <c r="TVF5" s="75"/>
      <c r="TVG5" s="75"/>
      <c r="TVH5" s="75"/>
      <c r="TVI5" s="75"/>
      <c r="TVJ5" s="75"/>
      <c r="TVK5" s="75"/>
      <c r="TVL5" s="75"/>
      <c r="TVM5" s="75"/>
      <c r="TVN5" s="75"/>
      <c r="TVO5" s="75"/>
      <c r="TVP5" s="75"/>
      <c r="TVQ5" s="75"/>
      <c r="TVR5" s="75"/>
      <c r="TVS5" s="75"/>
      <c r="TVT5" s="75"/>
      <c r="TVU5" s="75"/>
      <c r="TVV5" s="75"/>
      <c r="TVW5" s="75"/>
      <c r="TVX5" s="75"/>
      <c r="TVY5" s="75"/>
      <c r="TVZ5" s="75"/>
      <c r="TWA5" s="75"/>
      <c r="TWB5" s="75"/>
      <c r="TWC5" s="75"/>
      <c r="TWD5" s="75"/>
      <c r="TWE5" s="75"/>
      <c r="TWF5" s="75"/>
      <c r="TWG5" s="75"/>
      <c r="TWH5" s="75"/>
      <c r="TWI5" s="75"/>
      <c r="TWJ5" s="75"/>
      <c r="TWK5" s="75"/>
      <c r="TWL5" s="75"/>
      <c r="TWM5" s="75"/>
      <c r="TWN5" s="75"/>
      <c r="TWO5" s="75"/>
      <c r="TWP5" s="75"/>
      <c r="TWQ5" s="75"/>
      <c r="TWR5" s="75"/>
      <c r="TWS5" s="75"/>
      <c r="TWT5" s="75"/>
      <c r="TWU5" s="75"/>
      <c r="TWV5" s="75"/>
      <c r="TWW5" s="75"/>
      <c r="TWX5" s="75"/>
      <c r="TWY5" s="75"/>
      <c r="TWZ5" s="75"/>
      <c r="TXA5" s="75"/>
      <c r="TXB5" s="75"/>
      <c r="TXC5" s="75"/>
      <c r="TXD5" s="75"/>
      <c r="TXE5" s="75"/>
      <c r="TXF5" s="75"/>
      <c r="TXG5" s="75"/>
      <c r="TXH5" s="75"/>
      <c r="TXI5" s="75"/>
      <c r="TXJ5" s="75"/>
      <c r="TXK5" s="75"/>
      <c r="TXL5" s="75"/>
      <c r="TXM5" s="75"/>
      <c r="TXN5" s="75"/>
      <c r="TXO5" s="75"/>
      <c r="TXP5" s="75"/>
      <c r="TXQ5" s="75"/>
      <c r="TXR5" s="75"/>
      <c r="TXS5" s="75"/>
      <c r="TXT5" s="75"/>
      <c r="TXU5" s="75"/>
      <c r="TXV5" s="75"/>
      <c r="TXW5" s="75"/>
      <c r="TXX5" s="75"/>
      <c r="TXY5" s="75"/>
      <c r="TXZ5" s="75"/>
      <c r="TYA5" s="75"/>
      <c r="TYB5" s="75"/>
      <c r="TYC5" s="75"/>
      <c r="TYD5" s="75"/>
      <c r="TYE5" s="75"/>
      <c r="TYF5" s="75"/>
      <c r="TYG5" s="75"/>
      <c r="TYH5" s="75"/>
      <c r="TYI5" s="75"/>
      <c r="TYJ5" s="75"/>
      <c r="TYK5" s="75"/>
      <c r="TYL5" s="75"/>
      <c r="TYM5" s="75"/>
      <c r="TYN5" s="75"/>
      <c r="TYO5" s="75"/>
      <c r="TYP5" s="75"/>
      <c r="TYQ5" s="75"/>
      <c r="TYR5" s="75"/>
      <c r="TYS5" s="75"/>
      <c r="TYT5" s="75"/>
      <c r="TYU5" s="75"/>
      <c r="TYV5" s="75"/>
      <c r="TYW5" s="75"/>
      <c r="TYX5" s="75"/>
      <c r="TYY5" s="75"/>
      <c r="TYZ5" s="75"/>
      <c r="TZA5" s="75"/>
      <c r="TZB5" s="75"/>
      <c r="TZC5" s="75"/>
      <c r="TZD5" s="75"/>
      <c r="TZE5" s="75"/>
      <c r="TZF5" s="75"/>
      <c r="TZG5" s="75"/>
      <c r="TZH5" s="75"/>
      <c r="TZI5" s="75"/>
      <c r="TZJ5" s="75"/>
      <c r="TZK5" s="75"/>
      <c r="TZL5" s="75"/>
      <c r="TZM5" s="75"/>
      <c r="TZN5" s="75"/>
      <c r="TZO5" s="75"/>
      <c r="TZP5" s="75"/>
      <c r="TZQ5" s="75"/>
      <c r="TZR5" s="75"/>
      <c r="TZS5" s="75"/>
      <c r="TZT5" s="75"/>
      <c r="TZU5" s="75"/>
      <c r="TZV5" s="75"/>
      <c r="TZW5" s="75"/>
      <c r="TZX5" s="75"/>
      <c r="TZY5" s="75"/>
      <c r="TZZ5" s="75"/>
      <c r="UAA5" s="75"/>
      <c r="UAB5" s="75"/>
      <c r="UAC5" s="75"/>
      <c r="UAD5" s="75"/>
      <c r="UAE5" s="75"/>
      <c r="UAF5" s="75"/>
      <c r="UAG5" s="75"/>
      <c r="UAH5" s="75"/>
      <c r="UAI5" s="75"/>
      <c r="UAJ5" s="75"/>
      <c r="UAK5" s="75"/>
      <c r="UAL5" s="75"/>
      <c r="UAM5" s="75"/>
      <c r="UAN5" s="75"/>
      <c r="UAO5" s="75"/>
      <c r="UAP5" s="75"/>
      <c r="UAQ5" s="75"/>
      <c r="UAR5" s="75"/>
      <c r="UAS5" s="75"/>
      <c r="UAT5" s="75"/>
      <c r="UAU5" s="75"/>
      <c r="UAV5" s="75"/>
      <c r="UAW5" s="75"/>
      <c r="UAX5" s="75"/>
      <c r="UAY5" s="75"/>
      <c r="UAZ5" s="75"/>
      <c r="UBA5" s="75"/>
      <c r="UBB5" s="75"/>
      <c r="UBC5" s="75"/>
      <c r="UBD5" s="75"/>
      <c r="UBE5" s="75"/>
      <c r="UBF5" s="75"/>
      <c r="UBG5" s="75"/>
      <c r="UBH5" s="75"/>
      <c r="UBI5" s="75"/>
      <c r="UBJ5" s="75"/>
      <c r="UBK5" s="75"/>
      <c r="UBL5" s="75"/>
      <c r="UBM5" s="75"/>
      <c r="UBN5" s="75"/>
      <c r="UBO5" s="75"/>
      <c r="UBP5" s="75"/>
      <c r="UBQ5" s="75"/>
      <c r="UBR5" s="75"/>
      <c r="UBS5" s="75"/>
      <c r="UBT5" s="75"/>
      <c r="UBU5" s="75"/>
      <c r="UBV5" s="75"/>
      <c r="UBW5" s="75"/>
      <c r="UBX5" s="75"/>
      <c r="UBY5" s="75"/>
      <c r="UBZ5" s="75"/>
      <c r="UCA5" s="75"/>
      <c r="UCB5" s="75"/>
      <c r="UCC5" s="75"/>
      <c r="UCD5" s="75"/>
      <c r="UCE5" s="75"/>
      <c r="UCF5" s="75"/>
      <c r="UCG5" s="75"/>
      <c r="UCH5" s="75"/>
      <c r="UCI5" s="75"/>
      <c r="UCJ5" s="75"/>
      <c r="UCK5" s="75"/>
      <c r="UCL5" s="75"/>
      <c r="UCM5" s="75"/>
      <c r="UCN5" s="75"/>
      <c r="UCO5" s="75"/>
      <c r="UCP5" s="75"/>
      <c r="UCQ5" s="75"/>
      <c r="UCR5" s="75"/>
      <c r="UCS5" s="75"/>
      <c r="UCT5" s="75"/>
      <c r="UCU5" s="75"/>
      <c r="UCV5" s="75"/>
      <c r="UCW5" s="75"/>
      <c r="UCX5" s="75"/>
      <c r="UCY5" s="75"/>
      <c r="UCZ5" s="75"/>
      <c r="UDA5" s="75"/>
      <c r="UDB5" s="75"/>
      <c r="UDC5" s="75"/>
      <c r="UDD5" s="75"/>
      <c r="UDE5" s="75"/>
      <c r="UDF5" s="75"/>
      <c r="UDG5" s="75"/>
      <c r="UDH5" s="75"/>
      <c r="UDI5" s="75"/>
      <c r="UDJ5" s="75"/>
      <c r="UDK5" s="75"/>
      <c r="UDL5" s="75"/>
      <c r="UDM5" s="75"/>
      <c r="UDN5" s="75"/>
      <c r="UDO5" s="75"/>
      <c r="UDP5" s="75"/>
      <c r="UDQ5" s="75"/>
      <c r="UDR5" s="75"/>
      <c r="UDS5" s="75"/>
      <c r="UDT5" s="75"/>
      <c r="UDU5" s="75"/>
      <c r="UDV5" s="75"/>
      <c r="UDW5" s="75"/>
      <c r="UDX5" s="75"/>
      <c r="UDY5" s="75"/>
      <c r="UDZ5" s="75"/>
      <c r="UEA5" s="75"/>
      <c r="UEB5" s="75"/>
      <c r="UEC5" s="75"/>
      <c r="UED5" s="75"/>
      <c r="UEE5" s="75"/>
      <c r="UEF5" s="75"/>
      <c r="UEG5" s="75"/>
      <c r="UEH5" s="75"/>
      <c r="UEI5" s="75"/>
      <c r="UEJ5" s="75"/>
      <c r="UEK5" s="75"/>
      <c r="UEL5" s="75"/>
      <c r="UEM5" s="75"/>
      <c r="UEN5" s="75"/>
      <c r="UEO5" s="75"/>
      <c r="UEP5" s="75"/>
      <c r="UEQ5" s="75"/>
      <c r="UER5" s="75"/>
      <c r="UES5" s="75"/>
      <c r="UET5" s="75"/>
      <c r="UEU5" s="75"/>
      <c r="UEV5" s="75"/>
      <c r="UEW5" s="75"/>
      <c r="UEX5" s="75"/>
      <c r="UEY5" s="75"/>
      <c r="UEZ5" s="75"/>
      <c r="UFA5" s="75"/>
      <c r="UFB5" s="75"/>
      <c r="UFC5" s="75"/>
      <c r="UFD5" s="75"/>
      <c r="UFE5" s="75"/>
      <c r="UFF5" s="75"/>
      <c r="UFG5" s="75"/>
      <c r="UFH5" s="75"/>
      <c r="UFI5" s="75"/>
      <c r="UFJ5" s="75"/>
      <c r="UFK5" s="75"/>
      <c r="UFL5" s="75"/>
      <c r="UFM5" s="75"/>
      <c r="UFN5" s="75"/>
      <c r="UFO5" s="75"/>
      <c r="UFP5" s="75"/>
      <c r="UFQ5" s="75"/>
      <c r="UFR5" s="75"/>
      <c r="UFS5" s="75"/>
      <c r="UFT5" s="75"/>
      <c r="UFU5" s="75"/>
      <c r="UFV5" s="75"/>
      <c r="UFW5" s="75"/>
      <c r="UFX5" s="75"/>
      <c r="UFY5" s="75"/>
      <c r="UFZ5" s="75"/>
      <c r="UGA5" s="75"/>
      <c r="UGB5" s="75"/>
      <c r="UGC5" s="75"/>
      <c r="UGD5" s="75"/>
      <c r="UGE5" s="75"/>
      <c r="UGF5" s="75"/>
      <c r="UGG5" s="75"/>
      <c r="UGH5" s="75"/>
      <c r="UGI5" s="75"/>
      <c r="UGJ5" s="75"/>
      <c r="UGK5" s="75"/>
      <c r="UGL5" s="75"/>
      <c r="UGM5" s="75"/>
      <c r="UGN5" s="75"/>
      <c r="UGO5" s="75"/>
      <c r="UGP5" s="75"/>
      <c r="UGQ5" s="75"/>
      <c r="UGR5" s="75"/>
      <c r="UGS5" s="75"/>
      <c r="UGT5" s="75"/>
      <c r="UGU5" s="75"/>
      <c r="UGV5" s="75"/>
      <c r="UGW5" s="75"/>
      <c r="UGX5" s="75"/>
      <c r="UGY5" s="75"/>
      <c r="UGZ5" s="75"/>
      <c r="UHA5" s="75"/>
      <c r="UHB5" s="75"/>
      <c r="UHC5" s="75"/>
      <c r="UHD5" s="75"/>
      <c r="UHE5" s="75"/>
      <c r="UHF5" s="75"/>
      <c r="UHG5" s="75"/>
      <c r="UHH5" s="75"/>
      <c r="UHI5" s="75"/>
      <c r="UHJ5" s="75"/>
      <c r="UHK5" s="75"/>
      <c r="UHL5" s="75"/>
      <c r="UHM5" s="75"/>
      <c r="UHN5" s="75"/>
      <c r="UHO5" s="75"/>
      <c r="UHP5" s="75"/>
      <c r="UHQ5" s="75"/>
      <c r="UHR5" s="75"/>
      <c r="UHS5" s="75"/>
      <c r="UHT5" s="75"/>
      <c r="UHU5" s="75"/>
      <c r="UHV5" s="75"/>
      <c r="UHW5" s="75"/>
      <c r="UHX5" s="75"/>
      <c r="UHY5" s="75"/>
      <c r="UHZ5" s="75"/>
      <c r="UIA5" s="75"/>
      <c r="UIB5" s="75"/>
      <c r="UIC5" s="75"/>
      <c r="UID5" s="75"/>
      <c r="UIE5" s="75"/>
      <c r="UIF5" s="75"/>
      <c r="UIG5" s="75"/>
      <c r="UIH5" s="75"/>
      <c r="UII5" s="75"/>
      <c r="UIJ5" s="75"/>
      <c r="UIK5" s="75"/>
      <c r="UIL5" s="75"/>
      <c r="UIM5" s="75"/>
      <c r="UIN5" s="75"/>
      <c r="UIO5" s="75"/>
      <c r="UIP5" s="75"/>
      <c r="UIQ5" s="75"/>
      <c r="UIR5" s="75"/>
      <c r="UIS5" s="75"/>
      <c r="UIT5" s="75"/>
      <c r="UIU5" s="75"/>
      <c r="UIV5" s="75"/>
      <c r="UIW5" s="75"/>
      <c r="UIX5" s="75"/>
      <c r="UIY5" s="75"/>
      <c r="UIZ5" s="75"/>
      <c r="UJA5" s="75"/>
      <c r="UJB5" s="75"/>
      <c r="UJC5" s="75"/>
      <c r="UJD5" s="75"/>
      <c r="UJE5" s="75"/>
      <c r="UJF5" s="75"/>
      <c r="UJG5" s="75"/>
      <c r="UJH5" s="75"/>
      <c r="UJI5" s="75"/>
      <c r="UJJ5" s="75"/>
      <c r="UJK5" s="75"/>
      <c r="UJL5" s="75"/>
      <c r="UJM5" s="75"/>
      <c r="UJN5" s="75"/>
      <c r="UJO5" s="75"/>
      <c r="UJP5" s="75"/>
      <c r="UJQ5" s="75"/>
      <c r="UJR5" s="75"/>
      <c r="UJS5" s="75"/>
      <c r="UJT5" s="75"/>
      <c r="UJU5" s="75"/>
      <c r="UJV5" s="75"/>
      <c r="UJW5" s="75"/>
      <c r="UJX5" s="75"/>
      <c r="UJY5" s="75"/>
      <c r="UJZ5" s="75"/>
      <c r="UKA5" s="75"/>
      <c r="UKB5" s="75"/>
      <c r="UKC5" s="75"/>
      <c r="UKD5" s="75"/>
      <c r="UKE5" s="75"/>
      <c r="UKF5" s="75"/>
      <c r="UKG5" s="75"/>
      <c r="UKH5" s="75"/>
      <c r="UKI5" s="75"/>
      <c r="UKJ5" s="75"/>
      <c r="UKK5" s="75"/>
      <c r="UKL5" s="75"/>
      <c r="UKM5" s="75"/>
      <c r="UKN5" s="75"/>
      <c r="UKO5" s="75"/>
      <c r="UKP5" s="75"/>
      <c r="UKQ5" s="75"/>
      <c r="UKR5" s="75"/>
      <c r="UKS5" s="75"/>
      <c r="UKT5" s="75"/>
      <c r="UKU5" s="75"/>
      <c r="UKV5" s="75"/>
      <c r="UKW5" s="75"/>
      <c r="UKX5" s="75"/>
      <c r="UKY5" s="75"/>
      <c r="UKZ5" s="75"/>
      <c r="ULA5" s="75"/>
      <c r="ULB5" s="75"/>
      <c r="ULC5" s="75"/>
      <c r="ULD5" s="75"/>
      <c r="ULE5" s="75"/>
      <c r="ULF5" s="75"/>
      <c r="ULG5" s="75"/>
      <c r="ULH5" s="75"/>
      <c r="ULI5" s="75"/>
      <c r="ULJ5" s="75"/>
      <c r="ULK5" s="75"/>
      <c r="ULL5" s="75"/>
      <c r="ULM5" s="75"/>
      <c r="ULN5" s="75"/>
      <c r="ULO5" s="75"/>
      <c r="ULP5" s="75"/>
      <c r="ULQ5" s="75"/>
      <c r="ULR5" s="75"/>
      <c r="ULS5" s="75"/>
      <c r="ULT5" s="75"/>
      <c r="ULU5" s="75"/>
      <c r="ULV5" s="75"/>
      <c r="ULW5" s="75"/>
      <c r="ULX5" s="75"/>
      <c r="ULY5" s="75"/>
      <c r="ULZ5" s="75"/>
      <c r="UMA5" s="75"/>
      <c r="UMB5" s="75"/>
      <c r="UMC5" s="75"/>
      <c r="UMD5" s="75"/>
      <c r="UME5" s="75"/>
      <c r="UMF5" s="75"/>
      <c r="UMG5" s="75"/>
      <c r="UMH5" s="75"/>
      <c r="UMI5" s="75"/>
      <c r="UMJ5" s="75"/>
      <c r="UMK5" s="75"/>
      <c r="UML5" s="75"/>
      <c r="UMM5" s="75"/>
      <c r="UMN5" s="75"/>
      <c r="UMO5" s="75"/>
      <c r="UMP5" s="75"/>
      <c r="UMQ5" s="75"/>
      <c r="UMR5" s="75"/>
      <c r="UMS5" s="75"/>
      <c r="UMT5" s="75"/>
      <c r="UMU5" s="75"/>
      <c r="UMV5" s="75"/>
      <c r="UMW5" s="75"/>
      <c r="UMX5" s="75"/>
      <c r="UMY5" s="75"/>
      <c r="UMZ5" s="75"/>
      <c r="UNA5" s="75"/>
      <c r="UNB5" s="75"/>
      <c r="UNC5" s="75"/>
      <c r="UND5" s="75"/>
      <c r="UNE5" s="75"/>
      <c r="UNF5" s="75"/>
      <c r="UNG5" s="75"/>
      <c r="UNH5" s="75"/>
      <c r="UNI5" s="75"/>
      <c r="UNJ5" s="75"/>
      <c r="UNK5" s="75"/>
      <c r="UNL5" s="75"/>
      <c r="UNM5" s="75"/>
      <c r="UNN5" s="75"/>
      <c r="UNO5" s="75"/>
      <c r="UNP5" s="75"/>
      <c r="UNQ5" s="75"/>
      <c r="UNR5" s="75"/>
      <c r="UNS5" s="75"/>
      <c r="UNT5" s="75"/>
      <c r="UNU5" s="75"/>
      <c r="UNV5" s="75"/>
      <c r="UNW5" s="75"/>
      <c r="UNX5" s="75"/>
      <c r="UNY5" s="75"/>
      <c r="UNZ5" s="75"/>
      <c r="UOA5" s="75"/>
      <c r="UOB5" s="75"/>
      <c r="UOC5" s="75"/>
      <c r="UOD5" s="75"/>
      <c r="UOE5" s="75"/>
      <c r="UOF5" s="75"/>
      <c r="UOG5" s="75"/>
      <c r="UOH5" s="75"/>
      <c r="UOI5" s="75"/>
      <c r="UOJ5" s="75"/>
      <c r="UOK5" s="75"/>
      <c r="UOL5" s="75"/>
      <c r="UOM5" s="75"/>
      <c r="UON5" s="75"/>
      <c r="UOO5" s="75"/>
      <c r="UOP5" s="75"/>
      <c r="UOQ5" s="75"/>
      <c r="UOR5" s="75"/>
      <c r="UOS5" s="75"/>
      <c r="UOT5" s="75"/>
      <c r="UOU5" s="75"/>
      <c r="UOV5" s="75"/>
      <c r="UOW5" s="75"/>
      <c r="UOX5" s="75"/>
      <c r="UOY5" s="75"/>
      <c r="UOZ5" s="75"/>
      <c r="UPA5" s="75"/>
      <c r="UPB5" s="75"/>
      <c r="UPC5" s="75"/>
      <c r="UPD5" s="75"/>
      <c r="UPE5" s="75"/>
      <c r="UPF5" s="75"/>
      <c r="UPG5" s="75"/>
      <c r="UPH5" s="75"/>
      <c r="UPI5" s="75"/>
      <c r="UPJ5" s="75"/>
      <c r="UPK5" s="75"/>
      <c r="UPL5" s="75"/>
      <c r="UPM5" s="75"/>
      <c r="UPN5" s="75"/>
      <c r="UPO5" s="75"/>
      <c r="UPP5" s="75"/>
      <c r="UPQ5" s="75"/>
      <c r="UPR5" s="75"/>
      <c r="UPS5" s="75"/>
      <c r="UPT5" s="75"/>
      <c r="UPU5" s="75"/>
      <c r="UPV5" s="75"/>
      <c r="UPW5" s="75"/>
      <c r="UPX5" s="75"/>
      <c r="UPY5" s="75"/>
      <c r="UPZ5" s="75"/>
      <c r="UQA5" s="75"/>
      <c r="UQB5" s="75"/>
      <c r="UQC5" s="75"/>
      <c r="UQD5" s="75"/>
      <c r="UQE5" s="75"/>
      <c r="UQF5" s="75"/>
      <c r="UQG5" s="75"/>
      <c r="UQH5" s="75"/>
      <c r="UQI5" s="75"/>
      <c r="UQJ5" s="75"/>
      <c r="UQK5" s="75"/>
      <c r="UQL5" s="75"/>
      <c r="UQM5" s="75"/>
      <c r="UQN5" s="75"/>
      <c r="UQO5" s="75"/>
      <c r="UQP5" s="75"/>
      <c r="UQQ5" s="75"/>
      <c r="UQR5" s="75"/>
      <c r="UQS5" s="75"/>
      <c r="UQT5" s="75"/>
      <c r="UQU5" s="75"/>
      <c r="UQV5" s="75"/>
      <c r="UQW5" s="75"/>
      <c r="UQX5" s="75"/>
      <c r="UQY5" s="75"/>
      <c r="UQZ5" s="75"/>
      <c r="URA5" s="75"/>
      <c r="URB5" s="75"/>
      <c r="URC5" s="75"/>
      <c r="URD5" s="75"/>
      <c r="URE5" s="75"/>
      <c r="URF5" s="75"/>
      <c r="URG5" s="75"/>
      <c r="URH5" s="75"/>
      <c r="URI5" s="75"/>
      <c r="URJ5" s="75"/>
      <c r="URK5" s="75"/>
      <c r="URL5" s="75"/>
      <c r="URM5" s="75"/>
      <c r="URN5" s="75"/>
      <c r="URO5" s="75"/>
      <c r="URP5" s="75"/>
      <c r="URQ5" s="75"/>
      <c r="URR5" s="75"/>
      <c r="URS5" s="75"/>
      <c r="URT5" s="75"/>
      <c r="URU5" s="75"/>
      <c r="URV5" s="75"/>
      <c r="URW5" s="75"/>
      <c r="URX5" s="75"/>
      <c r="URY5" s="75"/>
      <c r="URZ5" s="75"/>
      <c r="USA5" s="75"/>
      <c r="USB5" s="75"/>
      <c r="USC5" s="75"/>
      <c r="USD5" s="75"/>
      <c r="USE5" s="75"/>
      <c r="USF5" s="75"/>
      <c r="USG5" s="75"/>
      <c r="USH5" s="75"/>
      <c r="USI5" s="75"/>
      <c r="USJ5" s="75"/>
      <c r="USK5" s="75"/>
      <c r="USL5" s="75"/>
      <c r="USM5" s="75"/>
      <c r="USN5" s="75"/>
      <c r="USO5" s="75"/>
      <c r="USP5" s="75"/>
      <c r="USQ5" s="75"/>
      <c r="USR5" s="75"/>
      <c r="USS5" s="75"/>
      <c r="UST5" s="75"/>
      <c r="USU5" s="75"/>
      <c r="USV5" s="75"/>
      <c r="USW5" s="75"/>
      <c r="USX5" s="75"/>
      <c r="USY5" s="75"/>
      <c r="USZ5" s="75"/>
      <c r="UTA5" s="75"/>
      <c r="UTB5" s="75"/>
      <c r="UTC5" s="75"/>
      <c r="UTD5" s="75"/>
      <c r="UTE5" s="75"/>
      <c r="UTF5" s="75"/>
      <c r="UTG5" s="75"/>
      <c r="UTH5" s="75"/>
      <c r="UTI5" s="75"/>
      <c r="UTJ5" s="75"/>
      <c r="UTK5" s="75"/>
      <c r="UTL5" s="75"/>
      <c r="UTM5" s="75"/>
      <c r="UTN5" s="75"/>
      <c r="UTO5" s="75"/>
      <c r="UTP5" s="75"/>
      <c r="UTQ5" s="75"/>
      <c r="UTR5" s="75"/>
      <c r="UTS5" s="75"/>
      <c r="UTT5" s="75"/>
      <c r="UTU5" s="75"/>
      <c r="UTV5" s="75"/>
      <c r="UTW5" s="75"/>
      <c r="UTX5" s="75"/>
      <c r="UTY5" s="75"/>
      <c r="UTZ5" s="75"/>
      <c r="UUA5" s="75"/>
      <c r="UUB5" s="75"/>
      <c r="UUC5" s="75"/>
      <c r="UUD5" s="75"/>
      <c r="UUE5" s="75"/>
      <c r="UUF5" s="75"/>
      <c r="UUG5" s="75"/>
      <c r="UUH5" s="75"/>
      <c r="UUI5" s="75"/>
      <c r="UUJ5" s="75"/>
      <c r="UUK5" s="75"/>
      <c r="UUL5" s="75"/>
      <c r="UUM5" s="75"/>
      <c r="UUN5" s="75"/>
      <c r="UUO5" s="75"/>
      <c r="UUP5" s="75"/>
      <c r="UUQ5" s="75"/>
      <c r="UUR5" s="75"/>
      <c r="UUS5" s="75"/>
      <c r="UUT5" s="75"/>
      <c r="UUU5" s="75"/>
      <c r="UUV5" s="75"/>
      <c r="UUW5" s="75"/>
      <c r="UUX5" s="75"/>
      <c r="UUY5" s="75"/>
      <c r="UUZ5" s="75"/>
      <c r="UVA5" s="75"/>
      <c r="UVB5" s="75"/>
      <c r="UVC5" s="75"/>
      <c r="UVD5" s="75"/>
      <c r="UVE5" s="75"/>
      <c r="UVF5" s="75"/>
      <c r="UVG5" s="75"/>
      <c r="UVH5" s="75"/>
      <c r="UVI5" s="75"/>
      <c r="UVJ5" s="75"/>
      <c r="UVK5" s="75"/>
      <c r="UVL5" s="75"/>
      <c r="UVM5" s="75"/>
      <c r="UVN5" s="75"/>
      <c r="UVO5" s="75"/>
      <c r="UVP5" s="75"/>
      <c r="UVQ5" s="75"/>
      <c r="UVR5" s="75"/>
      <c r="UVS5" s="75"/>
      <c r="UVT5" s="75"/>
      <c r="UVU5" s="75"/>
      <c r="UVV5" s="75"/>
      <c r="UVW5" s="75"/>
      <c r="UVX5" s="75"/>
      <c r="UVY5" s="75"/>
      <c r="UVZ5" s="75"/>
      <c r="UWA5" s="75"/>
      <c r="UWB5" s="75"/>
      <c r="UWC5" s="75"/>
      <c r="UWD5" s="75"/>
      <c r="UWE5" s="75"/>
      <c r="UWF5" s="75"/>
      <c r="UWG5" s="75"/>
      <c r="UWH5" s="75"/>
      <c r="UWI5" s="75"/>
      <c r="UWJ5" s="75"/>
      <c r="UWK5" s="75"/>
      <c r="UWL5" s="75"/>
      <c r="UWM5" s="75"/>
      <c r="UWN5" s="75"/>
      <c r="UWO5" s="75"/>
      <c r="UWP5" s="75"/>
      <c r="UWQ5" s="75"/>
      <c r="UWR5" s="75"/>
      <c r="UWS5" s="75"/>
      <c r="UWT5" s="75"/>
      <c r="UWU5" s="75"/>
      <c r="UWV5" s="75"/>
      <c r="UWW5" s="75"/>
      <c r="UWX5" s="75"/>
      <c r="UWY5" s="75"/>
      <c r="UWZ5" s="75"/>
      <c r="UXA5" s="75"/>
      <c r="UXB5" s="75"/>
      <c r="UXC5" s="75"/>
      <c r="UXD5" s="75"/>
      <c r="UXE5" s="75"/>
      <c r="UXF5" s="75"/>
      <c r="UXG5" s="75"/>
      <c r="UXH5" s="75"/>
      <c r="UXI5" s="75"/>
      <c r="UXJ5" s="75"/>
      <c r="UXK5" s="75"/>
      <c r="UXL5" s="75"/>
      <c r="UXM5" s="75"/>
      <c r="UXN5" s="75"/>
      <c r="UXO5" s="75"/>
      <c r="UXP5" s="75"/>
      <c r="UXQ5" s="75"/>
      <c r="UXR5" s="75"/>
      <c r="UXS5" s="75"/>
      <c r="UXT5" s="75"/>
      <c r="UXU5" s="75"/>
      <c r="UXV5" s="75"/>
      <c r="UXW5" s="75"/>
      <c r="UXX5" s="75"/>
      <c r="UXY5" s="75"/>
      <c r="UXZ5" s="75"/>
      <c r="UYA5" s="75"/>
      <c r="UYB5" s="75"/>
      <c r="UYC5" s="75"/>
      <c r="UYD5" s="75"/>
      <c r="UYE5" s="75"/>
      <c r="UYF5" s="75"/>
      <c r="UYG5" s="75"/>
      <c r="UYH5" s="75"/>
      <c r="UYI5" s="75"/>
      <c r="UYJ5" s="75"/>
      <c r="UYK5" s="75"/>
      <c r="UYL5" s="75"/>
      <c r="UYM5" s="75"/>
      <c r="UYN5" s="75"/>
      <c r="UYO5" s="75"/>
      <c r="UYP5" s="75"/>
      <c r="UYQ5" s="75"/>
      <c r="UYR5" s="75"/>
      <c r="UYS5" s="75"/>
      <c r="UYT5" s="75"/>
      <c r="UYU5" s="75"/>
      <c r="UYV5" s="75"/>
      <c r="UYW5" s="75"/>
      <c r="UYX5" s="75"/>
      <c r="UYY5" s="75"/>
      <c r="UYZ5" s="75"/>
      <c r="UZA5" s="75"/>
      <c r="UZB5" s="75"/>
      <c r="UZC5" s="75"/>
      <c r="UZD5" s="75"/>
      <c r="UZE5" s="75"/>
      <c r="UZF5" s="75"/>
      <c r="UZG5" s="75"/>
      <c r="UZH5" s="75"/>
      <c r="UZI5" s="75"/>
      <c r="UZJ5" s="75"/>
      <c r="UZK5" s="75"/>
      <c r="UZL5" s="75"/>
      <c r="UZM5" s="75"/>
      <c r="UZN5" s="75"/>
      <c r="UZO5" s="75"/>
      <c r="UZP5" s="75"/>
      <c r="UZQ5" s="75"/>
      <c r="UZR5" s="75"/>
      <c r="UZS5" s="75"/>
      <c r="UZT5" s="75"/>
      <c r="UZU5" s="75"/>
      <c r="UZV5" s="75"/>
      <c r="UZW5" s="75"/>
      <c r="UZX5" s="75"/>
      <c r="UZY5" s="75"/>
      <c r="UZZ5" s="75"/>
      <c r="VAA5" s="75"/>
      <c r="VAB5" s="75"/>
      <c r="VAC5" s="75"/>
      <c r="VAD5" s="75"/>
      <c r="VAE5" s="75"/>
      <c r="VAF5" s="75"/>
      <c r="VAG5" s="75"/>
      <c r="VAH5" s="75"/>
      <c r="VAI5" s="75"/>
      <c r="VAJ5" s="75"/>
      <c r="VAK5" s="75"/>
      <c r="VAL5" s="75"/>
      <c r="VAM5" s="75"/>
      <c r="VAN5" s="75"/>
      <c r="VAO5" s="75"/>
      <c r="VAP5" s="75"/>
      <c r="VAQ5" s="75"/>
      <c r="VAR5" s="75"/>
      <c r="VAS5" s="75"/>
      <c r="VAT5" s="75"/>
      <c r="VAU5" s="75"/>
      <c r="VAV5" s="75"/>
      <c r="VAW5" s="75"/>
      <c r="VAX5" s="75"/>
      <c r="VAY5" s="75"/>
      <c r="VAZ5" s="75"/>
      <c r="VBA5" s="75"/>
      <c r="VBB5" s="75"/>
      <c r="VBC5" s="75"/>
      <c r="VBD5" s="75"/>
      <c r="VBE5" s="75"/>
      <c r="VBF5" s="75"/>
      <c r="VBG5" s="75"/>
      <c r="VBH5" s="75"/>
      <c r="VBI5" s="75"/>
      <c r="VBJ5" s="75"/>
      <c r="VBK5" s="75"/>
      <c r="VBL5" s="75"/>
      <c r="VBM5" s="75"/>
      <c r="VBN5" s="75"/>
      <c r="VBO5" s="75"/>
      <c r="VBP5" s="75"/>
      <c r="VBQ5" s="75"/>
      <c r="VBR5" s="75"/>
      <c r="VBS5" s="75"/>
      <c r="VBT5" s="75"/>
      <c r="VBU5" s="75"/>
      <c r="VBV5" s="75"/>
      <c r="VBW5" s="75"/>
      <c r="VBX5" s="75"/>
      <c r="VBY5" s="75"/>
      <c r="VBZ5" s="75"/>
      <c r="VCA5" s="75"/>
      <c r="VCB5" s="75"/>
      <c r="VCC5" s="75"/>
      <c r="VCD5" s="75"/>
      <c r="VCE5" s="75"/>
      <c r="VCF5" s="75"/>
      <c r="VCG5" s="75"/>
      <c r="VCH5" s="75"/>
      <c r="VCI5" s="75"/>
      <c r="VCJ5" s="75"/>
      <c r="VCK5" s="75"/>
      <c r="VCL5" s="75"/>
      <c r="VCM5" s="75"/>
      <c r="VCN5" s="75"/>
      <c r="VCO5" s="75"/>
      <c r="VCP5" s="75"/>
      <c r="VCQ5" s="75"/>
      <c r="VCR5" s="75"/>
      <c r="VCS5" s="75"/>
      <c r="VCT5" s="75"/>
      <c r="VCU5" s="75"/>
      <c r="VCV5" s="75"/>
      <c r="VCW5" s="75"/>
      <c r="VCX5" s="75"/>
      <c r="VCY5" s="75"/>
      <c r="VCZ5" s="75"/>
      <c r="VDA5" s="75"/>
      <c r="VDB5" s="75"/>
      <c r="VDC5" s="75"/>
      <c r="VDD5" s="75"/>
      <c r="VDE5" s="75"/>
      <c r="VDF5" s="75"/>
      <c r="VDG5" s="75"/>
      <c r="VDH5" s="75"/>
      <c r="VDI5" s="75"/>
      <c r="VDJ5" s="75"/>
      <c r="VDK5" s="75"/>
      <c r="VDL5" s="75"/>
      <c r="VDM5" s="75"/>
      <c r="VDN5" s="75"/>
      <c r="VDO5" s="75"/>
      <c r="VDP5" s="75"/>
      <c r="VDQ5" s="75"/>
      <c r="VDR5" s="75"/>
      <c r="VDS5" s="75"/>
      <c r="VDT5" s="75"/>
      <c r="VDU5" s="75"/>
      <c r="VDV5" s="75"/>
      <c r="VDW5" s="75"/>
      <c r="VDX5" s="75"/>
      <c r="VDY5" s="75"/>
      <c r="VDZ5" s="75"/>
      <c r="VEA5" s="75"/>
      <c r="VEB5" s="75"/>
      <c r="VEC5" s="75"/>
      <c r="VED5" s="75"/>
      <c r="VEE5" s="75"/>
      <c r="VEF5" s="75"/>
      <c r="VEG5" s="75"/>
      <c r="VEH5" s="75"/>
      <c r="VEI5" s="75"/>
      <c r="VEJ5" s="75"/>
      <c r="VEK5" s="75"/>
      <c r="VEL5" s="75"/>
      <c r="VEM5" s="75"/>
      <c r="VEN5" s="75"/>
      <c r="VEO5" s="75"/>
      <c r="VEP5" s="75"/>
      <c r="VEQ5" s="75"/>
      <c r="VER5" s="75"/>
      <c r="VES5" s="75"/>
      <c r="VET5" s="75"/>
      <c r="VEU5" s="75"/>
      <c r="VEV5" s="75"/>
      <c r="VEW5" s="75"/>
      <c r="VEX5" s="75"/>
      <c r="VEY5" s="75"/>
      <c r="VEZ5" s="75"/>
      <c r="VFA5" s="75"/>
      <c r="VFB5" s="75"/>
      <c r="VFC5" s="75"/>
      <c r="VFD5" s="75"/>
      <c r="VFE5" s="75"/>
      <c r="VFF5" s="75"/>
      <c r="VFG5" s="75"/>
      <c r="VFH5" s="75"/>
      <c r="VFI5" s="75"/>
      <c r="VFJ5" s="75"/>
      <c r="VFK5" s="75"/>
      <c r="VFL5" s="75"/>
      <c r="VFM5" s="75"/>
      <c r="VFN5" s="75"/>
      <c r="VFO5" s="75"/>
      <c r="VFP5" s="75"/>
      <c r="VFQ5" s="75"/>
      <c r="VFR5" s="75"/>
      <c r="VFS5" s="75"/>
      <c r="VFT5" s="75"/>
      <c r="VFU5" s="75"/>
      <c r="VFV5" s="75"/>
      <c r="VFW5" s="75"/>
      <c r="VFX5" s="75"/>
      <c r="VFY5" s="75"/>
      <c r="VFZ5" s="75"/>
      <c r="VGA5" s="75"/>
      <c r="VGB5" s="75"/>
      <c r="VGC5" s="75"/>
      <c r="VGD5" s="75"/>
      <c r="VGE5" s="75"/>
      <c r="VGF5" s="75"/>
      <c r="VGG5" s="75"/>
      <c r="VGH5" s="75"/>
      <c r="VGI5" s="75"/>
      <c r="VGJ5" s="75"/>
      <c r="VGK5" s="75"/>
      <c r="VGL5" s="75"/>
      <c r="VGM5" s="75"/>
      <c r="VGN5" s="75"/>
      <c r="VGO5" s="75"/>
      <c r="VGP5" s="75"/>
      <c r="VGQ5" s="75"/>
      <c r="VGR5" s="75"/>
      <c r="VGS5" s="75"/>
      <c r="VGT5" s="75"/>
      <c r="VGU5" s="75"/>
      <c r="VGV5" s="75"/>
      <c r="VGW5" s="75"/>
      <c r="VGX5" s="75"/>
      <c r="VGY5" s="75"/>
      <c r="VGZ5" s="75"/>
      <c r="VHA5" s="75"/>
      <c r="VHB5" s="75"/>
      <c r="VHC5" s="75"/>
      <c r="VHD5" s="75"/>
      <c r="VHE5" s="75"/>
      <c r="VHF5" s="75"/>
      <c r="VHG5" s="75"/>
      <c r="VHH5" s="75"/>
      <c r="VHI5" s="75"/>
      <c r="VHJ5" s="75"/>
      <c r="VHK5" s="75"/>
      <c r="VHL5" s="75"/>
      <c r="VHM5" s="75"/>
      <c r="VHN5" s="75"/>
      <c r="VHO5" s="75"/>
      <c r="VHP5" s="75"/>
      <c r="VHQ5" s="75"/>
      <c r="VHR5" s="75"/>
      <c r="VHS5" s="75"/>
      <c r="VHT5" s="75"/>
      <c r="VHU5" s="75"/>
      <c r="VHV5" s="75"/>
      <c r="VHW5" s="75"/>
      <c r="VHX5" s="75"/>
      <c r="VHY5" s="75"/>
      <c r="VHZ5" s="75"/>
      <c r="VIA5" s="75"/>
      <c r="VIB5" s="75"/>
      <c r="VIC5" s="75"/>
      <c r="VID5" s="75"/>
      <c r="VIE5" s="75"/>
      <c r="VIF5" s="75"/>
      <c r="VIG5" s="75"/>
      <c r="VIH5" s="75"/>
      <c r="VII5" s="75"/>
      <c r="VIJ5" s="75"/>
      <c r="VIK5" s="75"/>
      <c r="VIL5" s="75"/>
      <c r="VIM5" s="75"/>
      <c r="VIN5" s="75"/>
      <c r="VIO5" s="75"/>
      <c r="VIP5" s="75"/>
      <c r="VIQ5" s="75"/>
      <c r="VIR5" s="75"/>
      <c r="VIS5" s="75"/>
      <c r="VIT5" s="75"/>
      <c r="VIU5" s="75"/>
      <c r="VIV5" s="75"/>
      <c r="VIW5" s="75"/>
      <c r="VIX5" s="75"/>
      <c r="VIY5" s="75"/>
      <c r="VIZ5" s="75"/>
      <c r="VJA5" s="75"/>
      <c r="VJB5" s="75"/>
      <c r="VJC5" s="75"/>
      <c r="VJD5" s="75"/>
      <c r="VJE5" s="75"/>
      <c r="VJF5" s="75"/>
      <c r="VJG5" s="75"/>
      <c r="VJH5" s="75"/>
      <c r="VJI5" s="75"/>
      <c r="VJJ5" s="75"/>
      <c r="VJK5" s="75"/>
      <c r="VJL5" s="75"/>
      <c r="VJM5" s="75"/>
      <c r="VJN5" s="75"/>
      <c r="VJO5" s="75"/>
      <c r="VJP5" s="75"/>
      <c r="VJQ5" s="75"/>
      <c r="VJR5" s="75"/>
      <c r="VJS5" s="75"/>
      <c r="VJT5" s="75"/>
      <c r="VJU5" s="75"/>
      <c r="VJV5" s="75"/>
      <c r="VJW5" s="75"/>
      <c r="VJX5" s="75"/>
      <c r="VJY5" s="75"/>
      <c r="VJZ5" s="75"/>
      <c r="VKA5" s="75"/>
      <c r="VKB5" s="75"/>
      <c r="VKC5" s="75"/>
      <c r="VKD5" s="75"/>
      <c r="VKE5" s="75"/>
      <c r="VKF5" s="75"/>
      <c r="VKG5" s="75"/>
      <c r="VKH5" s="75"/>
      <c r="VKI5" s="75"/>
      <c r="VKJ5" s="75"/>
      <c r="VKK5" s="75"/>
      <c r="VKL5" s="75"/>
      <c r="VKM5" s="75"/>
      <c r="VKN5" s="75"/>
      <c r="VKO5" s="75"/>
      <c r="VKP5" s="75"/>
      <c r="VKQ5" s="75"/>
      <c r="VKR5" s="75"/>
      <c r="VKS5" s="75"/>
      <c r="VKT5" s="75"/>
      <c r="VKU5" s="75"/>
      <c r="VKV5" s="75"/>
      <c r="VKW5" s="75"/>
      <c r="VKX5" s="75"/>
      <c r="VKY5" s="75"/>
      <c r="VKZ5" s="75"/>
      <c r="VLA5" s="75"/>
      <c r="VLB5" s="75"/>
      <c r="VLC5" s="75"/>
      <c r="VLD5" s="75"/>
      <c r="VLE5" s="75"/>
      <c r="VLF5" s="75"/>
      <c r="VLG5" s="75"/>
      <c r="VLH5" s="75"/>
      <c r="VLI5" s="75"/>
      <c r="VLJ5" s="75"/>
      <c r="VLK5" s="75"/>
      <c r="VLL5" s="75"/>
      <c r="VLM5" s="75"/>
      <c r="VLN5" s="75"/>
      <c r="VLO5" s="75"/>
      <c r="VLP5" s="75"/>
      <c r="VLQ5" s="75"/>
      <c r="VLR5" s="75"/>
      <c r="VLS5" s="75"/>
      <c r="VLT5" s="75"/>
      <c r="VLU5" s="75"/>
      <c r="VLV5" s="75"/>
      <c r="VLW5" s="75"/>
      <c r="VLX5" s="75"/>
      <c r="VLY5" s="75"/>
      <c r="VLZ5" s="75"/>
      <c r="VMA5" s="75"/>
      <c r="VMB5" s="75"/>
      <c r="VMC5" s="75"/>
      <c r="VMD5" s="75"/>
      <c r="VME5" s="75"/>
      <c r="VMF5" s="75"/>
      <c r="VMG5" s="75"/>
      <c r="VMH5" s="75"/>
      <c r="VMI5" s="75"/>
      <c r="VMJ5" s="75"/>
      <c r="VMK5" s="75"/>
      <c r="VML5" s="75"/>
      <c r="VMM5" s="75"/>
      <c r="VMN5" s="75"/>
      <c r="VMO5" s="75"/>
      <c r="VMP5" s="75"/>
      <c r="VMQ5" s="75"/>
      <c r="VMR5" s="75"/>
      <c r="VMS5" s="75"/>
      <c r="VMT5" s="75"/>
      <c r="VMU5" s="75"/>
      <c r="VMV5" s="75"/>
      <c r="VMW5" s="75"/>
      <c r="VMX5" s="75"/>
      <c r="VMY5" s="75"/>
      <c r="VMZ5" s="75"/>
      <c r="VNA5" s="75"/>
      <c r="VNB5" s="75"/>
      <c r="VNC5" s="75"/>
      <c r="VND5" s="75"/>
      <c r="VNE5" s="75"/>
      <c r="VNF5" s="75"/>
      <c r="VNG5" s="75"/>
      <c r="VNH5" s="75"/>
      <c r="VNI5" s="75"/>
      <c r="VNJ5" s="75"/>
      <c r="VNK5" s="75"/>
      <c r="VNL5" s="75"/>
      <c r="VNM5" s="75"/>
      <c r="VNN5" s="75"/>
      <c r="VNO5" s="75"/>
      <c r="VNP5" s="75"/>
      <c r="VNQ5" s="75"/>
      <c r="VNR5" s="75"/>
      <c r="VNS5" s="75"/>
      <c r="VNT5" s="75"/>
      <c r="VNU5" s="75"/>
      <c r="VNV5" s="75"/>
      <c r="VNW5" s="75"/>
      <c r="VNX5" s="75"/>
      <c r="VNY5" s="75"/>
      <c r="VNZ5" s="75"/>
      <c r="VOA5" s="75"/>
      <c r="VOB5" s="75"/>
      <c r="VOC5" s="75"/>
      <c r="VOD5" s="75"/>
      <c r="VOE5" s="75"/>
      <c r="VOF5" s="75"/>
      <c r="VOG5" s="75"/>
      <c r="VOH5" s="75"/>
      <c r="VOI5" s="75"/>
      <c r="VOJ5" s="75"/>
      <c r="VOK5" s="75"/>
      <c r="VOL5" s="75"/>
      <c r="VOM5" s="75"/>
      <c r="VON5" s="75"/>
      <c r="VOO5" s="75"/>
      <c r="VOP5" s="75"/>
      <c r="VOQ5" s="75"/>
      <c r="VOR5" s="75"/>
      <c r="VOS5" s="75"/>
      <c r="VOT5" s="75"/>
      <c r="VOU5" s="75"/>
      <c r="VOV5" s="75"/>
      <c r="VOW5" s="75"/>
      <c r="VOX5" s="75"/>
      <c r="VOY5" s="75"/>
      <c r="VOZ5" s="75"/>
      <c r="VPA5" s="75"/>
      <c r="VPB5" s="75"/>
      <c r="VPC5" s="75"/>
      <c r="VPD5" s="75"/>
      <c r="VPE5" s="75"/>
      <c r="VPF5" s="75"/>
      <c r="VPG5" s="75"/>
      <c r="VPH5" s="75"/>
      <c r="VPI5" s="75"/>
      <c r="VPJ5" s="75"/>
      <c r="VPK5" s="75"/>
      <c r="VPL5" s="75"/>
      <c r="VPM5" s="75"/>
      <c r="VPN5" s="75"/>
      <c r="VPO5" s="75"/>
      <c r="VPP5" s="75"/>
      <c r="VPQ5" s="75"/>
      <c r="VPR5" s="75"/>
      <c r="VPS5" s="75"/>
      <c r="VPT5" s="75"/>
      <c r="VPU5" s="75"/>
      <c r="VPV5" s="75"/>
      <c r="VPW5" s="75"/>
      <c r="VPX5" s="75"/>
      <c r="VPY5" s="75"/>
      <c r="VPZ5" s="75"/>
      <c r="VQA5" s="75"/>
      <c r="VQB5" s="75"/>
      <c r="VQC5" s="75"/>
      <c r="VQD5" s="75"/>
      <c r="VQE5" s="75"/>
      <c r="VQF5" s="75"/>
      <c r="VQG5" s="75"/>
      <c r="VQH5" s="75"/>
      <c r="VQI5" s="75"/>
      <c r="VQJ5" s="75"/>
      <c r="VQK5" s="75"/>
      <c r="VQL5" s="75"/>
      <c r="VQM5" s="75"/>
      <c r="VQN5" s="75"/>
      <c r="VQO5" s="75"/>
      <c r="VQP5" s="75"/>
      <c r="VQQ5" s="75"/>
      <c r="VQR5" s="75"/>
      <c r="VQS5" s="75"/>
      <c r="VQT5" s="75"/>
      <c r="VQU5" s="75"/>
      <c r="VQV5" s="75"/>
      <c r="VQW5" s="75"/>
      <c r="VQX5" s="75"/>
      <c r="VQY5" s="75"/>
      <c r="VQZ5" s="75"/>
      <c r="VRA5" s="75"/>
      <c r="VRB5" s="75"/>
      <c r="VRC5" s="75"/>
      <c r="VRD5" s="75"/>
      <c r="VRE5" s="75"/>
      <c r="VRF5" s="75"/>
      <c r="VRG5" s="75"/>
      <c r="VRH5" s="75"/>
      <c r="VRI5" s="75"/>
      <c r="VRJ5" s="75"/>
      <c r="VRK5" s="75"/>
      <c r="VRL5" s="75"/>
      <c r="VRM5" s="75"/>
      <c r="VRN5" s="75"/>
      <c r="VRO5" s="75"/>
      <c r="VRP5" s="75"/>
      <c r="VRQ5" s="75"/>
      <c r="VRR5" s="75"/>
      <c r="VRS5" s="75"/>
      <c r="VRT5" s="75"/>
      <c r="VRU5" s="75"/>
      <c r="VRV5" s="75"/>
      <c r="VRW5" s="75"/>
      <c r="VRX5" s="75"/>
      <c r="VRY5" s="75"/>
      <c r="VRZ5" s="75"/>
      <c r="VSA5" s="75"/>
      <c r="VSB5" s="75"/>
      <c r="VSC5" s="75"/>
      <c r="VSD5" s="75"/>
      <c r="VSE5" s="75"/>
      <c r="VSF5" s="75"/>
      <c r="VSG5" s="75"/>
      <c r="VSH5" s="75"/>
      <c r="VSI5" s="75"/>
      <c r="VSJ5" s="75"/>
      <c r="VSK5" s="75"/>
      <c r="VSL5" s="75"/>
      <c r="VSM5" s="75"/>
      <c r="VSN5" s="75"/>
      <c r="VSO5" s="75"/>
      <c r="VSP5" s="75"/>
      <c r="VSQ5" s="75"/>
      <c r="VSR5" s="75"/>
      <c r="VSS5" s="75"/>
      <c r="VST5" s="75"/>
      <c r="VSU5" s="75"/>
      <c r="VSV5" s="75"/>
      <c r="VSW5" s="75"/>
      <c r="VSX5" s="75"/>
      <c r="VSY5" s="75"/>
      <c r="VSZ5" s="75"/>
      <c r="VTA5" s="75"/>
      <c r="VTB5" s="75"/>
      <c r="VTC5" s="75"/>
      <c r="VTD5" s="75"/>
      <c r="VTE5" s="75"/>
      <c r="VTF5" s="75"/>
      <c r="VTG5" s="75"/>
      <c r="VTH5" s="75"/>
      <c r="VTI5" s="75"/>
      <c r="VTJ5" s="75"/>
      <c r="VTK5" s="75"/>
      <c r="VTL5" s="75"/>
      <c r="VTM5" s="75"/>
      <c r="VTN5" s="75"/>
      <c r="VTO5" s="75"/>
      <c r="VTP5" s="75"/>
      <c r="VTQ5" s="75"/>
      <c r="VTR5" s="75"/>
      <c r="VTS5" s="75"/>
      <c r="VTT5" s="75"/>
      <c r="VTU5" s="75"/>
      <c r="VTV5" s="75"/>
      <c r="VTW5" s="75"/>
      <c r="VTX5" s="75"/>
      <c r="VTY5" s="75"/>
      <c r="VTZ5" s="75"/>
      <c r="VUA5" s="75"/>
      <c r="VUB5" s="75"/>
      <c r="VUC5" s="75"/>
      <c r="VUD5" s="75"/>
      <c r="VUE5" s="75"/>
      <c r="VUF5" s="75"/>
      <c r="VUG5" s="75"/>
      <c r="VUH5" s="75"/>
      <c r="VUI5" s="75"/>
      <c r="VUJ5" s="75"/>
      <c r="VUK5" s="75"/>
      <c r="VUL5" s="75"/>
      <c r="VUM5" s="75"/>
      <c r="VUN5" s="75"/>
      <c r="VUO5" s="75"/>
      <c r="VUP5" s="75"/>
      <c r="VUQ5" s="75"/>
      <c r="VUR5" s="75"/>
      <c r="VUS5" s="75"/>
      <c r="VUT5" s="75"/>
      <c r="VUU5" s="75"/>
      <c r="VUV5" s="75"/>
      <c r="VUW5" s="75"/>
      <c r="VUX5" s="75"/>
      <c r="VUY5" s="75"/>
      <c r="VUZ5" s="75"/>
      <c r="VVA5" s="75"/>
      <c r="VVB5" s="75"/>
      <c r="VVC5" s="75"/>
      <c r="VVD5" s="75"/>
      <c r="VVE5" s="75"/>
      <c r="VVF5" s="75"/>
      <c r="VVG5" s="75"/>
      <c r="VVH5" s="75"/>
      <c r="VVI5" s="75"/>
      <c r="VVJ5" s="75"/>
      <c r="VVK5" s="75"/>
      <c r="VVL5" s="75"/>
      <c r="VVM5" s="75"/>
      <c r="VVN5" s="75"/>
      <c r="VVO5" s="75"/>
      <c r="VVP5" s="75"/>
      <c r="VVQ5" s="75"/>
      <c r="VVR5" s="75"/>
      <c r="VVS5" s="75"/>
      <c r="VVT5" s="75"/>
      <c r="VVU5" s="75"/>
      <c r="VVV5" s="75"/>
      <c r="VVW5" s="75"/>
      <c r="VVX5" s="75"/>
      <c r="VVY5" s="75"/>
      <c r="VVZ5" s="75"/>
      <c r="VWA5" s="75"/>
      <c r="VWB5" s="75"/>
      <c r="VWC5" s="75"/>
      <c r="VWD5" s="75"/>
      <c r="VWE5" s="75"/>
      <c r="VWF5" s="75"/>
      <c r="VWG5" s="75"/>
      <c r="VWH5" s="75"/>
      <c r="VWI5" s="75"/>
      <c r="VWJ5" s="75"/>
      <c r="VWK5" s="75"/>
      <c r="VWL5" s="75"/>
      <c r="VWM5" s="75"/>
      <c r="VWN5" s="75"/>
      <c r="VWO5" s="75"/>
      <c r="VWP5" s="75"/>
      <c r="VWQ5" s="75"/>
      <c r="VWR5" s="75"/>
      <c r="VWS5" s="75"/>
      <c r="VWT5" s="75"/>
      <c r="VWU5" s="75"/>
      <c r="VWV5" s="75"/>
      <c r="VWW5" s="75"/>
      <c r="VWX5" s="75"/>
      <c r="VWY5" s="75"/>
      <c r="VWZ5" s="75"/>
      <c r="VXA5" s="75"/>
      <c r="VXB5" s="75"/>
      <c r="VXC5" s="75"/>
      <c r="VXD5" s="75"/>
      <c r="VXE5" s="75"/>
      <c r="VXF5" s="75"/>
      <c r="VXG5" s="75"/>
      <c r="VXH5" s="75"/>
      <c r="VXI5" s="75"/>
      <c r="VXJ5" s="75"/>
      <c r="VXK5" s="75"/>
      <c r="VXL5" s="75"/>
      <c r="VXM5" s="75"/>
      <c r="VXN5" s="75"/>
      <c r="VXO5" s="75"/>
      <c r="VXP5" s="75"/>
      <c r="VXQ5" s="75"/>
      <c r="VXR5" s="75"/>
      <c r="VXS5" s="75"/>
      <c r="VXT5" s="75"/>
      <c r="VXU5" s="75"/>
      <c r="VXV5" s="75"/>
      <c r="VXW5" s="75"/>
      <c r="VXX5" s="75"/>
      <c r="VXY5" s="75"/>
      <c r="VXZ5" s="75"/>
      <c r="VYA5" s="75"/>
      <c r="VYB5" s="75"/>
      <c r="VYC5" s="75"/>
      <c r="VYD5" s="75"/>
      <c r="VYE5" s="75"/>
      <c r="VYF5" s="75"/>
      <c r="VYG5" s="75"/>
      <c r="VYH5" s="75"/>
      <c r="VYI5" s="75"/>
      <c r="VYJ5" s="75"/>
      <c r="VYK5" s="75"/>
      <c r="VYL5" s="75"/>
      <c r="VYM5" s="75"/>
      <c r="VYN5" s="75"/>
      <c r="VYO5" s="75"/>
      <c r="VYP5" s="75"/>
      <c r="VYQ5" s="75"/>
      <c r="VYR5" s="75"/>
      <c r="VYS5" s="75"/>
      <c r="VYT5" s="75"/>
      <c r="VYU5" s="75"/>
      <c r="VYV5" s="75"/>
      <c r="VYW5" s="75"/>
      <c r="VYX5" s="75"/>
      <c r="VYY5" s="75"/>
      <c r="VYZ5" s="75"/>
      <c r="VZA5" s="75"/>
      <c r="VZB5" s="75"/>
      <c r="VZC5" s="75"/>
      <c r="VZD5" s="75"/>
      <c r="VZE5" s="75"/>
      <c r="VZF5" s="75"/>
      <c r="VZG5" s="75"/>
      <c r="VZH5" s="75"/>
      <c r="VZI5" s="75"/>
      <c r="VZJ5" s="75"/>
      <c r="VZK5" s="75"/>
      <c r="VZL5" s="75"/>
      <c r="VZM5" s="75"/>
      <c r="VZN5" s="75"/>
      <c r="VZO5" s="75"/>
      <c r="VZP5" s="75"/>
      <c r="VZQ5" s="75"/>
      <c r="VZR5" s="75"/>
      <c r="VZS5" s="75"/>
      <c r="VZT5" s="75"/>
      <c r="VZU5" s="75"/>
      <c r="VZV5" s="75"/>
      <c r="VZW5" s="75"/>
      <c r="VZX5" s="75"/>
      <c r="VZY5" s="75"/>
      <c r="VZZ5" s="75"/>
      <c r="WAA5" s="75"/>
      <c r="WAB5" s="75"/>
      <c r="WAC5" s="75"/>
      <c r="WAD5" s="75"/>
      <c r="WAE5" s="75"/>
      <c r="WAF5" s="75"/>
      <c r="WAG5" s="75"/>
      <c r="WAH5" s="75"/>
      <c r="WAI5" s="75"/>
      <c r="WAJ5" s="75"/>
      <c r="WAK5" s="75"/>
      <c r="WAL5" s="75"/>
      <c r="WAM5" s="75"/>
      <c r="WAN5" s="75"/>
      <c r="WAO5" s="75"/>
      <c r="WAP5" s="75"/>
      <c r="WAQ5" s="75"/>
      <c r="WAR5" s="75"/>
      <c r="WAS5" s="75"/>
      <c r="WAT5" s="75"/>
      <c r="WAU5" s="75"/>
      <c r="WAV5" s="75"/>
      <c r="WAW5" s="75"/>
      <c r="WAX5" s="75"/>
      <c r="WAY5" s="75"/>
      <c r="WAZ5" s="75"/>
      <c r="WBA5" s="75"/>
      <c r="WBB5" s="75"/>
      <c r="WBC5" s="75"/>
      <c r="WBD5" s="75"/>
      <c r="WBE5" s="75"/>
      <c r="WBF5" s="75"/>
      <c r="WBG5" s="75"/>
      <c r="WBH5" s="75"/>
      <c r="WBI5" s="75"/>
      <c r="WBJ5" s="75"/>
      <c r="WBK5" s="75"/>
      <c r="WBL5" s="75"/>
      <c r="WBM5" s="75"/>
      <c r="WBN5" s="75"/>
      <c r="WBO5" s="75"/>
      <c r="WBP5" s="75"/>
      <c r="WBQ5" s="75"/>
      <c r="WBR5" s="75"/>
      <c r="WBS5" s="75"/>
      <c r="WBT5" s="75"/>
      <c r="WBU5" s="75"/>
      <c r="WBV5" s="75"/>
      <c r="WBW5" s="75"/>
      <c r="WBX5" s="75"/>
      <c r="WBY5" s="75"/>
      <c r="WBZ5" s="75"/>
      <c r="WCA5" s="75"/>
      <c r="WCB5" s="75"/>
      <c r="WCC5" s="75"/>
      <c r="WCD5" s="75"/>
      <c r="WCE5" s="75"/>
      <c r="WCF5" s="75"/>
      <c r="WCG5" s="75"/>
      <c r="WCH5" s="75"/>
      <c r="WCI5" s="75"/>
      <c r="WCJ5" s="75"/>
      <c r="WCK5" s="75"/>
      <c r="WCL5" s="75"/>
      <c r="WCM5" s="75"/>
      <c r="WCN5" s="75"/>
      <c r="WCO5" s="75"/>
      <c r="WCP5" s="75"/>
      <c r="WCQ5" s="75"/>
      <c r="WCR5" s="75"/>
      <c r="WCS5" s="75"/>
      <c r="WCT5" s="75"/>
      <c r="WCU5" s="75"/>
      <c r="WCV5" s="75"/>
      <c r="WCW5" s="75"/>
      <c r="WCX5" s="75"/>
      <c r="WCY5" s="75"/>
      <c r="WCZ5" s="75"/>
      <c r="WDA5" s="75"/>
      <c r="WDB5" s="75"/>
      <c r="WDC5" s="75"/>
      <c r="WDD5" s="75"/>
      <c r="WDE5" s="75"/>
      <c r="WDF5" s="75"/>
      <c r="WDG5" s="75"/>
      <c r="WDH5" s="75"/>
      <c r="WDI5" s="75"/>
      <c r="WDJ5" s="75"/>
      <c r="WDK5" s="75"/>
      <c r="WDL5" s="75"/>
      <c r="WDM5" s="75"/>
      <c r="WDN5" s="75"/>
      <c r="WDO5" s="75"/>
      <c r="WDP5" s="75"/>
      <c r="WDQ5" s="75"/>
      <c r="WDR5" s="75"/>
      <c r="WDS5" s="75"/>
      <c r="WDT5" s="75"/>
      <c r="WDU5" s="75"/>
      <c r="WDV5" s="75"/>
      <c r="WDW5" s="75"/>
      <c r="WDX5" s="75"/>
      <c r="WDY5" s="75"/>
      <c r="WDZ5" s="75"/>
      <c r="WEA5" s="75"/>
      <c r="WEB5" s="75"/>
      <c r="WEC5" s="75"/>
      <c r="WED5" s="75"/>
      <c r="WEE5" s="75"/>
      <c r="WEF5" s="75"/>
      <c r="WEG5" s="75"/>
      <c r="WEH5" s="75"/>
      <c r="WEI5" s="75"/>
      <c r="WEJ5" s="75"/>
      <c r="WEK5" s="75"/>
      <c r="WEL5" s="75"/>
      <c r="WEM5" s="75"/>
      <c r="WEN5" s="75"/>
      <c r="WEO5" s="75"/>
      <c r="WEP5" s="75"/>
      <c r="WEQ5" s="75"/>
      <c r="WER5" s="75"/>
      <c r="WES5" s="75"/>
      <c r="WET5" s="75"/>
      <c r="WEU5" s="75"/>
      <c r="WEV5" s="75"/>
      <c r="WEW5" s="75"/>
      <c r="WEX5" s="75"/>
      <c r="WEY5" s="75"/>
      <c r="WEZ5" s="75"/>
      <c r="WFA5" s="75"/>
      <c r="WFB5" s="75"/>
      <c r="WFC5" s="75"/>
      <c r="WFD5" s="75"/>
      <c r="WFE5" s="75"/>
      <c r="WFF5" s="75"/>
      <c r="WFG5" s="75"/>
      <c r="WFH5" s="75"/>
      <c r="WFI5" s="75"/>
      <c r="WFJ5" s="75"/>
      <c r="WFK5" s="75"/>
      <c r="WFL5" s="75"/>
      <c r="WFM5" s="75"/>
      <c r="WFN5" s="75"/>
      <c r="WFO5" s="75"/>
      <c r="WFP5" s="75"/>
      <c r="WFQ5" s="75"/>
      <c r="WFR5" s="75"/>
      <c r="WFS5" s="75"/>
      <c r="WFT5" s="75"/>
      <c r="WFU5" s="75"/>
      <c r="WFV5" s="75"/>
      <c r="WFW5" s="75"/>
      <c r="WFX5" s="75"/>
      <c r="WFY5" s="75"/>
      <c r="WFZ5" s="75"/>
      <c r="WGA5" s="75"/>
      <c r="WGB5" s="75"/>
      <c r="WGC5" s="75"/>
      <c r="WGD5" s="75"/>
      <c r="WGE5" s="75"/>
      <c r="WGF5" s="75"/>
      <c r="WGG5" s="75"/>
      <c r="WGH5" s="75"/>
      <c r="WGI5" s="75"/>
      <c r="WGJ5" s="75"/>
      <c r="WGK5" s="75"/>
      <c r="WGL5" s="75"/>
      <c r="WGM5" s="75"/>
      <c r="WGN5" s="75"/>
      <c r="WGO5" s="75"/>
      <c r="WGP5" s="75"/>
      <c r="WGQ5" s="75"/>
      <c r="WGR5" s="75"/>
      <c r="WGS5" s="75"/>
      <c r="WGT5" s="75"/>
      <c r="WGU5" s="75"/>
      <c r="WGV5" s="75"/>
      <c r="WGW5" s="75"/>
      <c r="WGX5" s="75"/>
      <c r="WGY5" s="75"/>
      <c r="WGZ5" s="75"/>
      <c r="WHA5" s="75"/>
      <c r="WHB5" s="75"/>
      <c r="WHC5" s="75"/>
      <c r="WHD5" s="75"/>
      <c r="WHE5" s="75"/>
      <c r="WHF5" s="75"/>
      <c r="WHG5" s="75"/>
      <c r="WHH5" s="75"/>
      <c r="WHI5" s="75"/>
      <c r="WHJ5" s="75"/>
      <c r="WHK5" s="75"/>
      <c r="WHL5" s="75"/>
      <c r="WHM5" s="75"/>
      <c r="WHN5" s="75"/>
      <c r="WHO5" s="75"/>
      <c r="WHP5" s="75"/>
      <c r="WHQ5" s="75"/>
      <c r="WHR5" s="75"/>
      <c r="WHS5" s="75"/>
      <c r="WHT5" s="75"/>
      <c r="WHU5" s="75"/>
      <c r="WHV5" s="75"/>
      <c r="WHW5" s="75"/>
      <c r="WHX5" s="75"/>
      <c r="WHY5" s="75"/>
      <c r="WHZ5" s="75"/>
      <c r="WIA5" s="75"/>
      <c r="WIB5" s="75"/>
      <c r="WIC5" s="75"/>
      <c r="WID5" s="75"/>
      <c r="WIE5" s="75"/>
      <c r="WIF5" s="75"/>
      <c r="WIG5" s="75"/>
      <c r="WIH5" s="75"/>
      <c r="WII5" s="75"/>
      <c r="WIJ5" s="75"/>
      <c r="WIK5" s="75"/>
      <c r="WIL5" s="75"/>
      <c r="WIM5" s="75"/>
      <c r="WIN5" s="75"/>
      <c r="WIO5" s="75"/>
      <c r="WIP5" s="75"/>
      <c r="WIQ5" s="75"/>
      <c r="WIR5" s="75"/>
      <c r="WIS5" s="75"/>
      <c r="WIT5" s="75"/>
      <c r="WIU5" s="75"/>
      <c r="WIV5" s="75"/>
      <c r="WIW5" s="75"/>
      <c r="WIX5" s="75"/>
      <c r="WIY5" s="75"/>
      <c r="WIZ5" s="75"/>
      <c r="WJA5" s="75"/>
      <c r="WJB5" s="75"/>
      <c r="WJC5" s="75"/>
      <c r="WJD5" s="75"/>
      <c r="WJE5" s="75"/>
      <c r="WJF5" s="75"/>
      <c r="WJG5" s="75"/>
      <c r="WJH5" s="75"/>
      <c r="WJI5" s="75"/>
      <c r="WJJ5" s="75"/>
      <c r="WJK5" s="75"/>
      <c r="WJL5" s="75"/>
      <c r="WJM5" s="75"/>
      <c r="WJN5" s="75"/>
      <c r="WJO5" s="75"/>
      <c r="WJP5" s="75"/>
      <c r="WJQ5" s="75"/>
      <c r="WJR5" s="75"/>
      <c r="WJS5" s="75"/>
      <c r="WJT5" s="75"/>
      <c r="WJU5" s="75"/>
      <c r="WJV5" s="75"/>
      <c r="WJW5" s="75"/>
      <c r="WJX5" s="75"/>
      <c r="WJY5" s="75"/>
      <c r="WJZ5" s="75"/>
      <c r="WKA5" s="75"/>
      <c r="WKB5" s="75"/>
      <c r="WKC5" s="75"/>
      <c r="WKD5" s="75"/>
      <c r="WKE5" s="75"/>
      <c r="WKF5" s="75"/>
      <c r="WKG5" s="75"/>
      <c r="WKH5" s="75"/>
      <c r="WKI5" s="75"/>
      <c r="WKJ5" s="75"/>
      <c r="WKK5" s="75"/>
      <c r="WKL5" s="75"/>
      <c r="WKM5" s="75"/>
      <c r="WKN5" s="75"/>
      <c r="WKO5" s="75"/>
      <c r="WKP5" s="75"/>
      <c r="WKQ5" s="75"/>
      <c r="WKR5" s="75"/>
      <c r="WKS5" s="75"/>
      <c r="WKT5" s="75"/>
      <c r="WKU5" s="75"/>
      <c r="WKV5" s="75"/>
      <c r="WKW5" s="75"/>
      <c r="WKX5" s="75"/>
      <c r="WKY5" s="75"/>
      <c r="WKZ5" s="75"/>
      <c r="WLA5" s="75"/>
      <c r="WLB5" s="75"/>
      <c r="WLC5" s="75"/>
      <c r="WLD5" s="75"/>
      <c r="WLE5" s="75"/>
      <c r="WLF5" s="75"/>
      <c r="WLG5" s="75"/>
      <c r="WLH5" s="75"/>
      <c r="WLI5" s="75"/>
      <c r="WLJ5" s="75"/>
      <c r="WLK5" s="75"/>
      <c r="WLL5" s="75"/>
      <c r="WLM5" s="75"/>
      <c r="WLN5" s="75"/>
      <c r="WLO5" s="75"/>
      <c r="WLP5" s="75"/>
      <c r="WLQ5" s="75"/>
      <c r="WLR5" s="75"/>
      <c r="WLS5" s="75"/>
      <c r="WLT5" s="75"/>
      <c r="WLU5" s="75"/>
      <c r="WLV5" s="75"/>
      <c r="WLW5" s="75"/>
      <c r="WLX5" s="75"/>
      <c r="WLY5" s="75"/>
      <c r="WLZ5" s="75"/>
      <c r="WMA5" s="75"/>
      <c r="WMB5" s="75"/>
      <c r="WMC5" s="75"/>
      <c r="WMD5" s="75"/>
      <c r="WME5" s="75"/>
      <c r="WMF5" s="75"/>
      <c r="WMG5" s="75"/>
      <c r="WMH5" s="75"/>
      <c r="WMI5" s="75"/>
      <c r="WMJ5" s="75"/>
      <c r="WMK5" s="75"/>
      <c r="WML5" s="75"/>
      <c r="WMM5" s="75"/>
      <c r="WMN5" s="75"/>
      <c r="WMO5" s="75"/>
      <c r="WMP5" s="75"/>
      <c r="WMQ5" s="75"/>
      <c r="WMR5" s="75"/>
      <c r="WMS5" s="75"/>
      <c r="WMT5" s="75"/>
      <c r="WMU5" s="75"/>
      <c r="WMV5" s="75"/>
      <c r="WMW5" s="75"/>
      <c r="WMX5" s="75"/>
      <c r="WMY5" s="75"/>
      <c r="WMZ5" s="75"/>
      <c r="WNA5" s="75"/>
      <c r="WNB5" s="75"/>
      <c r="WNC5" s="75"/>
      <c r="WND5" s="75"/>
      <c r="WNE5" s="75"/>
      <c r="WNF5" s="75"/>
      <c r="WNG5" s="75"/>
      <c r="WNH5" s="75"/>
      <c r="WNI5" s="75"/>
      <c r="WNJ5" s="75"/>
      <c r="WNK5" s="75"/>
      <c r="WNL5" s="75"/>
      <c r="WNM5" s="75"/>
      <c r="WNN5" s="75"/>
      <c r="WNO5" s="75"/>
      <c r="WNP5" s="75"/>
      <c r="WNQ5" s="75"/>
      <c r="WNR5" s="75"/>
      <c r="WNS5" s="75"/>
      <c r="WNT5" s="75"/>
      <c r="WNU5" s="75"/>
      <c r="WNV5" s="75"/>
      <c r="WNW5" s="75"/>
      <c r="WNX5" s="75"/>
      <c r="WNY5" s="75"/>
      <c r="WNZ5" s="75"/>
      <c r="WOA5" s="75"/>
      <c r="WOB5" s="75"/>
      <c r="WOC5" s="75"/>
      <c r="WOD5" s="75"/>
      <c r="WOE5" s="75"/>
      <c r="WOF5" s="75"/>
      <c r="WOG5" s="75"/>
      <c r="WOH5" s="75"/>
      <c r="WOI5" s="75"/>
      <c r="WOJ5" s="75"/>
      <c r="WOK5" s="75"/>
      <c r="WOL5" s="75"/>
      <c r="WOM5" s="75"/>
      <c r="WON5" s="75"/>
      <c r="WOO5" s="75"/>
      <c r="WOP5" s="75"/>
      <c r="WOQ5" s="75"/>
      <c r="WOR5" s="75"/>
      <c r="WOS5" s="75"/>
      <c r="WOT5" s="75"/>
      <c r="WOU5" s="75"/>
      <c r="WOV5" s="75"/>
      <c r="WOW5" s="75"/>
      <c r="WOX5" s="75"/>
      <c r="WOY5" s="75"/>
      <c r="WOZ5" s="75"/>
      <c r="WPA5" s="75"/>
      <c r="WPB5" s="75"/>
      <c r="WPC5" s="75"/>
      <c r="WPD5" s="75"/>
      <c r="WPE5" s="75"/>
      <c r="WPF5" s="75"/>
      <c r="WPG5" s="75"/>
      <c r="WPH5" s="75"/>
      <c r="WPI5" s="75"/>
      <c r="WPJ5" s="75"/>
      <c r="WPK5" s="75"/>
      <c r="WPL5" s="75"/>
      <c r="WPM5" s="75"/>
      <c r="WPN5" s="75"/>
      <c r="WPO5" s="75"/>
      <c r="WPP5" s="75"/>
      <c r="WPQ5" s="75"/>
      <c r="WPR5" s="75"/>
      <c r="WPS5" s="75"/>
      <c r="WPT5" s="75"/>
      <c r="WPU5" s="75"/>
      <c r="WPV5" s="75"/>
      <c r="WPW5" s="75"/>
      <c r="WPX5" s="75"/>
      <c r="WPY5" s="75"/>
      <c r="WPZ5" s="75"/>
      <c r="WQA5" s="75"/>
      <c r="WQB5" s="75"/>
      <c r="WQC5" s="75"/>
      <c r="WQD5" s="75"/>
      <c r="WQE5" s="75"/>
      <c r="WQF5" s="75"/>
      <c r="WQG5" s="75"/>
      <c r="WQH5" s="75"/>
      <c r="WQI5" s="75"/>
      <c r="WQJ5" s="75"/>
      <c r="WQK5" s="75"/>
      <c r="WQL5" s="75"/>
      <c r="WQM5" s="75"/>
      <c r="WQN5" s="75"/>
      <c r="WQO5" s="75"/>
      <c r="WQP5" s="75"/>
      <c r="WQQ5" s="75"/>
      <c r="WQR5" s="75"/>
      <c r="WQS5" s="75"/>
      <c r="WQT5" s="75"/>
      <c r="WQU5" s="75"/>
      <c r="WQV5" s="75"/>
      <c r="WQW5" s="75"/>
      <c r="WQX5" s="75"/>
      <c r="WQY5" s="75"/>
      <c r="WQZ5" s="75"/>
      <c r="WRA5" s="75"/>
      <c r="WRB5" s="75"/>
      <c r="WRC5" s="75"/>
      <c r="WRD5" s="75"/>
      <c r="WRE5" s="75"/>
      <c r="WRF5" s="75"/>
      <c r="WRG5" s="75"/>
      <c r="WRH5" s="75"/>
      <c r="WRI5" s="75"/>
      <c r="WRJ5" s="75"/>
      <c r="WRK5" s="75"/>
      <c r="WRL5" s="75"/>
      <c r="WRM5" s="75"/>
      <c r="WRN5" s="75"/>
      <c r="WRO5" s="75"/>
      <c r="WRP5" s="75"/>
      <c r="WRQ5" s="75"/>
      <c r="WRR5" s="75"/>
      <c r="WRS5" s="75"/>
      <c r="WRT5" s="75"/>
      <c r="WRU5" s="75"/>
      <c r="WRV5" s="75"/>
      <c r="WRW5" s="75"/>
      <c r="WRX5" s="75"/>
      <c r="WRY5" s="75"/>
      <c r="WRZ5" s="75"/>
      <c r="WSA5" s="75"/>
      <c r="WSB5" s="75"/>
      <c r="WSC5" s="75"/>
      <c r="WSD5" s="75"/>
      <c r="WSE5" s="75"/>
      <c r="WSF5" s="75"/>
      <c r="WSG5" s="75"/>
      <c r="WSH5" s="75"/>
      <c r="WSI5" s="75"/>
      <c r="WSJ5" s="75"/>
      <c r="WSK5" s="75"/>
      <c r="WSL5" s="75"/>
      <c r="WSM5" s="75"/>
      <c r="WSN5" s="75"/>
      <c r="WSO5" s="75"/>
      <c r="WSP5" s="75"/>
      <c r="WSQ5" s="75"/>
      <c r="WSR5" s="75"/>
      <c r="WSS5" s="75"/>
      <c r="WST5" s="75"/>
      <c r="WSU5" s="75"/>
      <c r="WSV5" s="75"/>
      <c r="WSW5" s="75"/>
      <c r="WSX5" s="75"/>
      <c r="WSY5" s="75"/>
      <c r="WSZ5" s="75"/>
      <c r="WTA5" s="75"/>
      <c r="WTB5" s="75"/>
      <c r="WTC5" s="75"/>
      <c r="WTD5" s="75"/>
      <c r="WTE5" s="75"/>
      <c r="WTF5" s="75"/>
      <c r="WTG5" s="75"/>
      <c r="WTH5" s="75"/>
      <c r="WTI5" s="75"/>
      <c r="WTJ5" s="75"/>
      <c r="WTK5" s="75"/>
      <c r="WTL5" s="75"/>
      <c r="WTM5" s="75"/>
      <c r="WTN5" s="75"/>
      <c r="WTO5" s="75"/>
      <c r="WTP5" s="75"/>
      <c r="WTQ5" s="75"/>
      <c r="WTR5" s="75"/>
      <c r="WTS5" s="75"/>
      <c r="WTT5" s="75"/>
      <c r="WTU5" s="75"/>
      <c r="WTV5" s="75"/>
      <c r="WTW5" s="75"/>
      <c r="WTX5" s="75"/>
      <c r="WTY5" s="75"/>
      <c r="WTZ5" s="75"/>
      <c r="WUA5" s="75"/>
      <c r="WUB5" s="75"/>
      <c r="WUC5" s="75"/>
      <c r="WUD5" s="75"/>
      <c r="WUE5" s="75"/>
      <c r="WUF5" s="75"/>
      <c r="WUG5" s="75"/>
      <c r="WUH5" s="75"/>
      <c r="WUI5" s="75"/>
      <c r="WUJ5" s="75"/>
      <c r="WUK5" s="75"/>
      <c r="WUL5" s="75"/>
      <c r="WUM5" s="75"/>
      <c r="WUN5" s="75"/>
      <c r="WUO5" s="75"/>
      <c r="WUP5" s="75"/>
      <c r="WUQ5" s="75"/>
      <c r="WUR5" s="75"/>
      <c r="WUS5" s="75"/>
      <c r="WUT5" s="75"/>
      <c r="WUU5" s="75"/>
      <c r="WUV5" s="75"/>
      <c r="WUW5" s="75"/>
      <c r="WUX5" s="75"/>
      <c r="WUY5" s="75"/>
      <c r="WUZ5" s="75"/>
      <c r="WVA5" s="75"/>
      <c r="WVB5" s="75"/>
      <c r="WVC5" s="75"/>
      <c r="WVD5" s="75"/>
      <c r="WVE5" s="75"/>
      <c r="WVF5" s="75"/>
      <c r="WVG5" s="75"/>
      <c r="WVH5" s="75"/>
      <c r="WVI5" s="75"/>
      <c r="WVJ5" s="75"/>
      <c r="WVK5" s="75"/>
      <c r="WVL5" s="75"/>
      <c r="WVM5" s="75"/>
      <c r="WVN5" s="75"/>
      <c r="WVO5" s="75"/>
      <c r="WVP5" s="75"/>
      <c r="WVQ5" s="75"/>
      <c r="WVR5" s="75"/>
      <c r="WVS5" s="75"/>
      <c r="WVT5" s="75"/>
      <c r="WVU5" s="75"/>
      <c r="WVV5" s="75"/>
      <c r="WVW5" s="75"/>
      <c r="WVX5" s="75"/>
      <c r="WVY5" s="75"/>
      <c r="WVZ5" s="75"/>
      <c r="WWA5" s="75"/>
      <c r="WWB5" s="75"/>
      <c r="WWC5" s="75"/>
      <c r="WWD5" s="75"/>
      <c r="WWE5" s="75"/>
      <c r="WWF5" s="75"/>
      <c r="WWG5" s="75"/>
      <c r="WWH5" s="75"/>
      <c r="WWI5" s="75"/>
      <c r="WWJ5" s="75"/>
      <c r="WWK5" s="75"/>
      <c r="WWL5" s="75"/>
      <c r="WWM5" s="75"/>
      <c r="WWN5" s="75"/>
      <c r="WWO5" s="75"/>
      <c r="WWP5" s="75"/>
      <c r="WWQ5" s="75"/>
      <c r="WWR5" s="75"/>
      <c r="WWS5" s="75"/>
      <c r="WWT5" s="75"/>
      <c r="WWU5" s="75"/>
      <c r="WWV5" s="75"/>
      <c r="WWW5" s="75"/>
      <c r="WWX5" s="75"/>
      <c r="WWY5" s="75"/>
      <c r="WWZ5" s="75"/>
      <c r="WXA5" s="75"/>
      <c r="WXB5" s="75"/>
      <c r="WXC5" s="75"/>
      <c r="WXD5" s="75"/>
      <c r="WXE5" s="75"/>
      <c r="WXF5" s="75"/>
      <c r="WXG5" s="75"/>
      <c r="WXH5" s="75"/>
      <c r="WXI5" s="75"/>
      <c r="WXJ5" s="75"/>
      <c r="WXK5" s="75"/>
      <c r="WXL5" s="75"/>
      <c r="WXM5" s="75"/>
      <c r="WXN5" s="75"/>
      <c r="WXO5" s="75"/>
      <c r="WXP5" s="75"/>
      <c r="WXQ5" s="75"/>
      <c r="WXR5" s="75"/>
      <c r="WXS5" s="75"/>
      <c r="WXT5" s="75"/>
      <c r="WXU5" s="75"/>
      <c r="WXV5" s="75"/>
      <c r="WXW5" s="75"/>
      <c r="WXX5" s="75"/>
      <c r="WXY5" s="75"/>
      <c r="WXZ5" s="75"/>
      <c r="WYA5" s="75"/>
      <c r="WYB5" s="75"/>
      <c r="WYC5" s="75"/>
      <c r="WYD5" s="75"/>
      <c r="WYE5" s="75"/>
      <c r="WYF5" s="75"/>
      <c r="WYG5" s="75"/>
      <c r="WYH5" s="75"/>
      <c r="WYI5" s="75"/>
      <c r="WYJ5" s="75"/>
      <c r="WYK5" s="75"/>
      <c r="WYL5" s="75"/>
      <c r="WYM5" s="75"/>
      <c r="WYN5" s="75"/>
      <c r="WYO5" s="75"/>
      <c r="WYP5" s="75"/>
      <c r="WYQ5" s="75"/>
      <c r="WYR5" s="75"/>
      <c r="WYS5" s="75"/>
      <c r="WYT5" s="75"/>
      <c r="WYU5" s="75"/>
      <c r="WYV5" s="75"/>
      <c r="WYW5" s="75"/>
      <c r="WYX5" s="75"/>
      <c r="WYY5" s="75"/>
      <c r="WYZ5" s="75"/>
      <c r="WZA5" s="75"/>
      <c r="WZB5" s="75"/>
      <c r="WZC5" s="75"/>
      <c r="WZD5" s="75"/>
      <c r="WZE5" s="75"/>
      <c r="WZF5" s="75"/>
      <c r="WZG5" s="75"/>
      <c r="WZH5" s="75"/>
      <c r="WZI5" s="75"/>
      <c r="WZJ5" s="75"/>
      <c r="WZK5" s="75"/>
      <c r="WZL5" s="75"/>
      <c r="WZM5" s="75"/>
      <c r="WZN5" s="75"/>
      <c r="WZO5" s="75"/>
      <c r="WZP5" s="75"/>
      <c r="WZQ5" s="75"/>
      <c r="WZR5" s="75"/>
      <c r="WZS5" s="75"/>
      <c r="WZT5" s="75"/>
      <c r="WZU5" s="75"/>
      <c r="WZV5" s="75"/>
      <c r="WZW5" s="75"/>
      <c r="WZX5" s="75"/>
      <c r="WZY5" s="75"/>
      <c r="WZZ5" s="75"/>
      <c r="XAA5" s="75"/>
      <c r="XAB5" s="75"/>
      <c r="XAC5" s="75"/>
      <c r="XAD5" s="75"/>
      <c r="XAE5" s="75"/>
      <c r="XAF5" s="75"/>
      <c r="XAG5" s="75"/>
      <c r="XAH5" s="75"/>
      <c r="XAI5" s="75"/>
      <c r="XAJ5" s="75"/>
      <c r="XAK5" s="75"/>
      <c r="XAL5" s="75"/>
      <c r="XAM5" s="75"/>
      <c r="XAN5" s="75"/>
      <c r="XAO5" s="75"/>
      <c r="XAP5" s="75"/>
      <c r="XAQ5" s="75"/>
      <c r="XAR5" s="75"/>
      <c r="XAS5" s="75"/>
      <c r="XAT5" s="75"/>
      <c r="XAU5" s="75"/>
      <c r="XAV5" s="75"/>
      <c r="XAW5" s="75"/>
      <c r="XAX5" s="75"/>
      <c r="XAY5" s="75"/>
      <c r="XAZ5" s="75"/>
      <c r="XBA5" s="75"/>
      <c r="XBB5" s="75"/>
      <c r="XBC5" s="75"/>
      <c r="XBD5" s="75"/>
      <c r="XBE5" s="75"/>
      <c r="XBF5" s="75"/>
      <c r="XBG5" s="75"/>
      <c r="XBH5" s="75"/>
      <c r="XBI5" s="75"/>
      <c r="XBJ5" s="75"/>
      <c r="XBK5" s="75"/>
      <c r="XBL5" s="75"/>
      <c r="XBM5" s="75"/>
      <c r="XBN5" s="75"/>
      <c r="XBO5" s="75"/>
      <c r="XBP5" s="75"/>
      <c r="XBQ5" s="75"/>
      <c r="XBR5" s="75"/>
      <c r="XBS5" s="75"/>
      <c r="XBT5" s="75"/>
      <c r="XBU5" s="75"/>
      <c r="XBV5" s="75"/>
      <c r="XBW5" s="75"/>
      <c r="XBX5" s="75"/>
      <c r="XBY5" s="75"/>
      <c r="XBZ5" s="75"/>
      <c r="XCA5" s="75"/>
      <c r="XCB5" s="75"/>
      <c r="XCC5" s="75"/>
      <c r="XCD5" s="75"/>
      <c r="XCE5" s="75"/>
      <c r="XCF5" s="75"/>
      <c r="XCG5" s="75"/>
      <c r="XCH5" s="75"/>
      <c r="XCI5" s="75"/>
      <c r="XCJ5" s="75"/>
      <c r="XCK5" s="75"/>
      <c r="XCL5" s="75"/>
      <c r="XCM5" s="75"/>
      <c r="XCN5" s="75"/>
      <c r="XCO5" s="75"/>
      <c r="XCP5" s="75"/>
      <c r="XCQ5" s="75"/>
      <c r="XCR5" s="75"/>
      <c r="XCS5" s="75"/>
      <c r="XCT5" s="75"/>
      <c r="XCU5" s="75"/>
      <c r="XCV5" s="75"/>
      <c r="XCW5" s="75"/>
      <c r="XCX5" s="75"/>
      <c r="XCY5" s="75"/>
      <c r="XCZ5" s="75"/>
      <c r="XDA5" s="75"/>
      <c r="XDB5" s="75"/>
      <c r="XDC5" s="75"/>
      <c r="XDD5" s="75"/>
      <c r="XDE5" s="75"/>
      <c r="XDF5" s="75"/>
      <c r="XDG5" s="75"/>
      <c r="XDH5" s="75"/>
      <c r="XDI5" s="75"/>
      <c r="XDJ5" s="75"/>
      <c r="XDK5" s="75"/>
      <c r="XDL5" s="75"/>
      <c r="XDM5" s="75"/>
      <c r="XDN5" s="75"/>
      <c r="XDO5" s="75"/>
      <c r="XDP5" s="75"/>
      <c r="XDQ5" s="75"/>
      <c r="XDR5" s="75"/>
      <c r="XDS5" s="75"/>
      <c r="XDT5" s="75"/>
      <c r="XDU5" s="75"/>
      <c r="XDV5" s="75"/>
      <c r="XDW5" s="75"/>
      <c r="XDX5" s="75"/>
      <c r="XDY5" s="75"/>
      <c r="XDZ5" s="75"/>
      <c r="XEA5" s="75"/>
      <c r="XEB5" s="75"/>
      <c r="XEC5" s="75"/>
      <c r="XED5" s="75"/>
      <c r="XEE5" s="75"/>
      <c r="XEF5" s="75"/>
      <c r="XEG5" s="75"/>
      <c r="XEH5" s="75"/>
      <c r="XEI5" s="75"/>
      <c r="XEJ5" s="75"/>
      <c r="XEK5" s="75"/>
      <c r="XEL5" s="75"/>
      <c r="XEM5" s="75"/>
      <c r="XEN5" s="75"/>
      <c r="XEO5" s="75"/>
      <c r="XEP5" s="75"/>
      <c r="XEQ5" s="75"/>
      <c r="XER5" s="75"/>
      <c r="XES5" s="75"/>
      <c r="XET5" s="75"/>
      <c r="XEU5" s="75"/>
      <c r="XEV5" s="75"/>
      <c r="XEW5" s="75"/>
      <c r="XEX5" s="75"/>
      <c r="XEY5" s="75"/>
    </row>
    <row r="6" s="75" customFormat="1" ht="39.95" customHeight="1" spans="1:6">
      <c r="A6" s="96" t="s">
        <v>255</v>
      </c>
      <c r="B6" s="97"/>
      <c r="C6" s="97"/>
      <c r="D6" s="98"/>
      <c r="E6" s="99">
        <f>E7+E8</f>
        <v>2500</v>
      </c>
      <c r="F6" s="100"/>
    </row>
    <row r="7" s="77" customFormat="1" ht="51" customHeight="1" spans="1:16379">
      <c r="A7" s="101">
        <v>1</v>
      </c>
      <c r="B7" s="101" t="s">
        <v>256</v>
      </c>
      <c r="C7" s="102" t="s">
        <v>257</v>
      </c>
      <c r="D7" s="101" t="s">
        <v>258</v>
      </c>
      <c r="E7" s="101">
        <v>1500</v>
      </c>
      <c r="F7" s="103" t="s">
        <v>259</v>
      </c>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c r="AML7" s="80"/>
      <c r="AMM7" s="80"/>
      <c r="AMN7" s="80"/>
      <c r="AMO7" s="80"/>
      <c r="AMP7" s="80"/>
      <c r="AMQ7" s="80"/>
      <c r="AMR7" s="80"/>
      <c r="AMS7" s="80"/>
      <c r="AMT7" s="80"/>
      <c r="AMU7" s="80"/>
      <c r="AMV7" s="80"/>
      <c r="AMW7" s="80"/>
      <c r="AMX7" s="80"/>
      <c r="AMY7" s="80"/>
      <c r="AMZ7" s="80"/>
      <c r="ANA7" s="80"/>
      <c r="ANB7" s="80"/>
      <c r="ANC7" s="80"/>
      <c r="AND7" s="80"/>
      <c r="ANE7" s="80"/>
      <c r="ANF7" s="80"/>
      <c r="ANG7" s="80"/>
      <c r="ANH7" s="80"/>
      <c r="ANI7" s="80"/>
      <c r="ANJ7" s="80"/>
      <c r="ANK7" s="80"/>
      <c r="ANL7" s="80"/>
      <c r="ANM7" s="80"/>
      <c r="ANN7" s="80"/>
      <c r="ANO7" s="80"/>
      <c r="ANP7" s="80"/>
      <c r="ANQ7" s="80"/>
      <c r="ANR7" s="80"/>
      <c r="ANS7" s="80"/>
      <c r="ANT7" s="80"/>
      <c r="ANU7" s="80"/>
      <c r="ANV7" s="80"/>
      <c r="ANW7" s="80"/>
      <c r="ANX7" s="80"/>
      <c r="ANY7" s="80"/>
      <c r="ANZ7" s="80"/>
      <c r="AOA7" s="80"/>
      <c r="AOB7" s="80"/>
      <c r="AOC7" s="80"/>
      <c r="AOD7" s="80"/>
      <c r="AOE7" s="80"/>
      <c r="AOF7" s="80"/>
      <c r="AOG7" s="80"/>
      <c r="AOH7" s="80"/>
      <c r="AOI7" s="80"/>
      <c r="AOJ7" s="80"/>
      <c r="AOK7" s="80"/>
      <c r="AOL7" s="80"/>
      <c r="AOM7" s="80"/>
      <c r="AON7" s="80"/>
      <c r="AOO7" s="80"/>
      <c r="AOP7" s="80"/>
      <c r="AOQ7" s="80"/>
      <c r="AOR7" s="80"/>
      <c r="AOS7" s="80"/>
      <c r="AOT7" s="80"/>
      <c r="AOU7" s="80"/>
      <c r="AOV7" s="80"/>
      <c r="AOW7" s="80"/>
      <c r="AOX7" s="80"/>
      <c r="AOY7" s="80"/>
      <c r="AOZ7" s="80"/>
      <c r="APA7" s="80"/>
      <c r="APB7" s="80"/>
      <c r="APC7" s="80"/>
      <c r="APD7" s="80"/>
      <c r="APE7" s="80"/>
      <c r="APF7" s="80"/>
      <c r="APG7" s="80"/>
      <c r="APH7" s="80"/>
      <c r="API7" s="80"/>
      <c r="APJ7" s="80"/>
      <c r="APK7" s="80"/>
      <c r="APL7" s="80"/>
      <c r="APM7" s="80"/>
      <c r="APN7" s="80"/>
      <c r="APO7" s="80"/>
      <c r="APP7" s="80"/>
      <c r="APQ7" s="80"/>
      <c r="APR7" s="80"/>
      <c r="APS7" s="80"/>
      <c r="APT7" s="80"/>
      <c r="APU7" s="80"/>
      <c r="APV7" s="80"/>
      <c r="APW7" s="80"/>
      <c r="APX7" s="80"/>
      <c r="APY7" s="80"/>
      <c r="APZ7" s="80"/>
      <c r="AQA7" s="80"/>
      <c r="AQB7" s="80"/>
      <c r="AQC7" s="80"/>
      <c r="AQD7" s="80"/>
      <c r="AQE7" s="80"/>
      <c r="AQF7" s="80"/>
      <c r="AQG7" s="80"/>
      <c r="AQH7" s="80"/>
      <c r="AQI7" s="80"/>
      <c r="AQJ7" s="80"/>
      <c r="AQK7" s="80"/>
      <c r="AQL7" s="80"/>
      <c r="AQM7" s="80"/>
      <c r="AQN7" s="80"/>
      <c r="AQO7" s="80"/>
      <c r="AQP7" s="80"/>
      <c r="AQQ7" s="80"/>
      <c r="AQR7" s="80"/>
      <c r="AQS7" s="80"/>
      <c r="AQT7" s="80"/>
      <c r="AQU7" s="80"/>
      <c r="AQV7" s="80"/>
      <c r="AQW7" s="80"/>
      <c r="AQX7" s="80"/>
      <c r="AQY7" s="80"/>
      <c r="AQZ7" s="80"/>
      <c r="ARA7" s="80"/>
      <c r="ARB7" s="80"/>
      <c r="ARC7" s="80"/>
      <c r="ARD7" s="80"/>
      <c r="ARE7" s="80"/>
      <c r="ARF7" s="80"/>
      <c r="ARG7" s="80"/>
      <c r="ARH7" s="80"/>
      <c r="ARI7" s="80"/>
      <c r="ARJ7" s="80"/>
      <c r="ARK7" s="80"/>
      <c r="ARL7" s="80"/>
      <c r="ARM7" s="80"/>
      <c r="ARN7" s="80"/>
      <c r="ARO7" s="80"/>
      <c r="ARP7" s="80"/>
      <c r="ARQ7" s="80"/>
      <c r="ARR7" s="80"/>
      <c r="ARS7" s="80"/>
      <c r="ART7" s="80"/>
      <c r="ARU7" s="80"/>
      <c r="ARV7" s="80"/>
      <c r="ARW7" s="80"/>
      <c r="ARX7" s="80"/>
      <c r="ARY7" s="80"/>
      <c r="ARZ7" s="80"/>
      <c r="ASA7" s="80"/>
      <c r="ASB7" s="80"/>
      <c r="ASC7" s="80"/>
      <c r="ASD7" s="80"/>
      <c r="ASE7" s="80"/>
      <c r="ASF7" s="80"/>
      <c r="ASG7" s="80"/>
      <c r="ASH7" s="80"/>
      <c r="ASI7" s="80"/>
      <c r="ASJ7" s="80"/>
      <c r="ASK7" s="80"/>
      <c r="ASL7" s="80"/>
      <c r="ASM7" s="80"/>
      <c r="ASN7" s="80"/>
      <c r="ASO7" s="80"/>
      <c r="ASP7" s="80"/>
      <c r="ASQ7" s="80"/>
      <c r="ASR7" s="80"/>
      <c r="ASS7" s="80"/>
      <c r="AST7" s="80"/>
      <c r="ASU7" s="80"/>
      <c r="ASV7" s="80"/>
      <c r="ASW7" s="80"/>
      <c r="ASX7" s="80"/>
      <c r="ASY7" s="80"/>
      <c r="ASZ7" s="80"/>
      <c r="ATA7" s="80"/>
      <c r="ATB7" s="80"/>
      <c r="ATC7" s="80"/>
      <c r="ATD7" s="80"/>
      <c r="ATE7" s="80"/>
      <c r="ATF7" s="80"/>
      <c r="ATG7" s="80"/>
      <c r="ATH7" s="80"/>
      <c r="ATI7" s="80"/>
      <c r="ATJ7" s="80"/>
      <c r="ATK7" s="80"/>
      <c r="ATL7" s="80"/>
      <c r="ATM7" s="80"/>
      <c r="ATN7" s="80"/>
      <c r="ATO7" s="80"/>
      <c r="ATP7" s="80"/>
      <c r="ATQ7" s="80"/>
      <c r="ATR7" s="80"/>
      <c r="ATS7" s="80"/>
      <c r="ATT7" s="80"/>
      <c r="ATU7" s="80"/>
      <c r="ATV7" s="80"/>
      <c r="ATW7" s="80"/>
      <c r="ATX7" s="80"/>
      <c r="ATY7" s="80"/>
      <c r="ATZ7" s="80"/>
      <c r="AUA7" s="80"/>
      <c r="AUB7" s="80"/>
      <c r="AUC7" s="80"/>
      <c r="AUD7" s="80"/>
      <c r="AUE7" s="80"/>
      <c r="AUF7" s="80"/>
      <c r="AUG7" s="80"/>
      <c r="AUH7" s="80"/>
      <c r="AUI7" s="80"/>
      <c r="AUJ7" s="80"/>
      <c r="AUK7" s="80"/>
      <c r="AUL7" s="80"/>
      <c r="AUM7" s="80"/>
      <c r="AUN7" s="80"/>
      <c r="AUO7" s="80"/>
      <c r="AUP7" s="80"/>
      <c r="AUQ7" s="80"/>
      <c r="AUR7" s="80"/>
      <c r="AUS7" s="80"/>
      <c r="AUT7" s="80"/>
      <c r="AUU7" s="80"/>
      <c r="AUV7" s="80"/>
      <c r="AUW7" s="80"/>
      <c r="AUX7" s="80"/>
      <c r="AUY7" s="80"/>
      <c r="AUZ7" s="80"/>
      <c r="AVA7" s="80"/>
      <c r="AVB7" s="80"/>
      <c r="AVC7" s="80"/>
      <c r="AVD7" s="80"/>
      <c r="AVE7" s="80"/>
      <c r="AVF7" s="80"/>
      <c r="AVG7" s="80"/>
      <c r="AVH7" s="80"/>
      <c r="AVI7" s="80"/>
      <c r="AVJ7" s="80"/>
      <c r="AVK7" s="80"/>
      <c r="AVL7" s="80"/>
      <c r="AVM7" s="80"/>
      <c r="AVN7" s="80"/>
      <c r="AVO7" s="80"/>
      <c r="AVP7" s="80"/>
      <c r="AVQ7" s="80"/>
      <c r="AVR7" s="80"/>
      <c r="AVS7" s="80"/>
      <c r="AVT7" s="80"/>
      <c r="AVU7" s="80"/>
      <c r="AVV7" s="80"/>
      <c r="AVW7" s="80"/>
      <c r="AVX7" s="80"/>
      <c r="AVY7" s="80"/>
      <c r="AVZ7" s="80"/>
      <c r="AWA7" s="80"/>
      <c r="AWB7" s="80"/>
      <c r="AWC7" s="80"/>
      <c r="AWD7" s="80"/>
      <c r="AWE7" s="80"/>
      <c r="AWF7" s="80"/>
      <c r="AWG7" s="80"/>
      <c r="AWH7" s="80"/>
      <c r="AWI7" s="80"/>
      <c r="AWJ7" s="80"/>
      <c r="AWK7" s="80"/>
      <c r="AWL7" s="80"/>
      <c r="AWM7" s="80"/>
      <c r="AWN7" s="80"/>
      <c r="AWO7" s="80"/>
      <c r="AWP7" s="80"/>
      <c r="AWQ7" s="80"/>
      <c r="AWR7" s="80"/>
      <c r="AWS7" s="80"/>
      <c r="AWT7" s="80"/>
      <c r="AWU7" s="80"/>
      <c r="AWV7" s="80"/>
      <c r="AWW7" s="80"/>
      <c r="AWX7" s="80"/>
      <c r="AWY7" s="80"/>
      <c r="AWZ7" s="80"/>
      <c r="AXA7" s="80"/>
      <c r="AXB7" s="80"/>
      <c r="AXC7" s="80"/>
      <c r="AXD7" s="80"/>
      <c r="AXE7" s="80"/>
      <c r="AXF7" s="80"/>
      <c r="AXG7" s="80"/>
      <c r="AXH7" s="80"/>
      <c r="AXI7" s="80"/>
      <c r="AXJ7" s="80"/>
      <c r="AXK7" s="80"/>
      <c r="AXL7" s="80"/>
      <c r="AXM7" s="80"/>
      <c r="AXN7" s="80"/>
      <c r="AXO7" s="80"/>
      <c r="AXP7" s="80"/>
      <c r="AXQ7" s="80"/>
      <c r="AXR7" s="80"/>
      <c r="AXS7" s="80"/>
      <c r="AXT7" s="80"/>
      <c r="AXU7" s="80"/>
      <c r="AXV7" s="80"/>
      <c r="AXW7" s="80"/>
      <c r="AXX7" s="80"/>
      <c r="AXY7" s="80"/>
      <c r="AXZ7" s="80"/>
      <c r="AYA7" s="80"/>
      <c r="AYB7" s="80"/>
      <c r="AYC7" s="80"/>
      <c r="AYD7" s="80"/>
      <c r="AYE7" s="80"/>
      <c r="AYF7" s="80"/>
      <c r="AYG7" s="80"/>
      <c r="AYH7" s="80"/>
      <c r="AYI7" s="80"/>
      <c r="AYJ7" s="80"/>
      <c r="AYK7" s="80"/>
      <c r="AYL7" s="80"/>
      <c r="AYM7" s="80"/>
      <c r="AYN7" s="80"/>
      <c r="AYO7" s="80"/>
      <c r="AYP7" s="80"/>
      <c r="AYQ7" s="80"/>
      <c r="AYR7" s="80"/>
      <c r="AYS7" s="80"/>
      <c r="AYT7" s="80"/>
      <c r="AYU7" s="80"/>
      <c r="AYV7" s="80"/>
      <c r="AYW7" s="80"/>
      <c r="AYX7" s="80"/>
      <c r="AYY7" s="80"/>
      <c r="AYZ7" s="80"/>
      <c r="AZA7" s="80"/>
      <c r="AZB7" s="80"/>
      <c r="AZC7" s="80"/>
      <c r="AZD7" s="80"/>
      <c r="AZE7" s="80"/>
      <c r="AZF7" s="80"/>
      <c r="AZG7" s="80"/>
      <c r="AZH7" s="80"/>
      <c r="AZI7" s="80"/>
      <c r="AZJ7" s="80"/>
      <c r="AZK7" s="80"/>
      <c r="AZL7" s="80"/>
      <c r="AZM7" s="80"/>
      <c r="AZN7" s="80"/>
      <c r="AZO7" s="80"/>
      <c r="AZP7" s="80"/>
      <c r="AZQ7" s="80"/>
      <c r="AZR7" s="80"/>
      <c r="AZS7" s="80"/>
      <c r="AZT7" s="80"/>
      <c r="AZU7" s="80"/>
      <c r="AZV7" s="80"/>
      <c r="AZW7" s="80"/>
      <c r="AZX7" s="80"/>
      <c r="AZY7" s="80"/>
      <c r="AZZ7" s="80"/>
      <c r="BAA7" s="80"/>
      <c r="BAB7" s="80"/>
      <c r="BAC7" s="80"/>
      <c r="BAD7" s="80"/>
      <c r="BAE7" s="80"/>
      <c r="BAF7" s="80"/>
      <c r="BAG7" s="80"/>
      <c r="BAH7" s="80"/>
      <c r="BAI7" s="80"/>
      <c r="BAJ7" s="80"/>
      <c r="BAK7" s="80"/>
      <c r="BAL7" s="80"/>
      <c r="BAM7" s="80"/>
      <c r="BAN7" s="80"/>
      <c r="BAO7" s="80"/>
      <c r="BAP7" s="80"/>
      <c r="BAQ7" s="80"/>
      <c r="BAR7" s="80"/>
      <c r="BAS7" s="80"/>
      <c r="BAT7" s="80"/>
      <c r="BAU7" s="80"/>
      <c r="BAV7" s="80"/>
      <c r="BAW7" s="80"/>
      <c r="BAX7" s="80"/>
      <c r="BAY7" s="80"/>
      <c r="BAZ7" s="80"/>
      <c r="BBA7" s="80"/>
      <c r="BBB7" s="80"/>
      <c r="BBC7" s="80"/>
      <c r="BBD7" s="80"/>
      <c r="BBE7" s="80"/>
      <c r="BBF7" s="80"/>
      <c r="BBG7" s="80"/>
      <c r="BBH7" s="80"/>
      <c r="BBI7" s="80"/>
      <c r="BBJ7" s="80"/>
      <c r="BBK7" s="80"/>
      <c r="BBL7" s="80"/>
      <c r="BBM7" s="80"/>
      <c r="BBN7" s="80"/>
      <c r="BBO7" s="80"/>
      <c r="BBP7" s="80"/>
      <c r="BBQ7" s="80"/>
      <c r="BBR7" s="80"/>
      <c r="BBS7" s="80"/>
      <c r="BBT7" s="80"/>
      <c r="BBU7" s="80"/>
      <c r="BBV7" s="80"/>
      <c r="BBW7" s="80"/>
      <c r="BBX7" s="80"/>
      <c r="BBY7" s="80"/>
      <c r="BBZ7" s="80"/>
      <c r="BCA7" s="80"/>
      <c r="BCB7" s="80"/>
      <c r="BCC7" s="80"/>
      <c r="BCD7" s="80"/>
      <c r="BCE7" s="80"/>
      <c r="BCF7" s="80"/>
      <c r="BCG7" s="80"/>
      <c r="BCH7" s="80"/>
      <c r="BCI7" s="80"/>
      <c r="BCJ7" s="80"/>
      <c r="BCK7" s="80"/>
      <c r="BCL7" s="80"/>
      <c r="BCM7" s="80"/>
      <c r="BCN7" s="80"/>
      <c r="BCO7" s="80"/>
      <c r="BCP7" s="80"/>
      <c r="BCQ7" s="80"/>
      <c r="BCR7" s="80"/>
      <c r="BCS7" s="80"/>
      <c r="BCT7" s="80"/>
      <c r="BCU7" s="80"/>
      <c r="BCV7" s="80"/>
      <c r="BCW7" s="80"/>
      <c r="BCX7" s="80"/>
      <c r="BCY7" s="80"/>
      <c r="BCZ7" s="80"/>
      <c r="BDA7" s="80"/>
      <c r="BDB7" s="80"/>
      <c r="BDC7" s="80"/>
      <c r="BDD7" s="80"/>
      <c r="BDE7" s="80"/>
      <c r="BDF7" s="80"/>
      <c r="BDG7" s="80"/>
      <c r="BDH7" s="80"/>
      <c r="BDI7" s="80"/>
      <c r="BDJ7" s="80"/>
      <c r="BDK7" s="80"/>
      <c r="BDL7" s="80"/>
      <c r="BDM7" s="80"/>
      <c r="BDN7" s="80"/>
      <c r="BDO7" s="80"/>
      <c r="BDP7" s="80"/>
      <c r="BDQ7" s="80"/>
      <c r="BDR7" s="80"/>
      <c r="BDS7" s="80"/>
      <c r="BDT7" s="80"/>
      <c r="BDU7" s="80"/>
      <c r="BDV7" s="80"/>
      <c r="BDW7" s="80"/>
      <c r="BDX7" s="80"/>
      <c r="BDY7" s="80"/>
      <c r="BDZ7" s="80"/>
      <c r="BEA7" s="80"/>
      <c r="BEB7" s="80"/>
      <c r="BEC7" s="80"/>
      <c r="BED7" s="80"/>
      <c r="BEE7" s="80"/>
      <c r="BEF7" s="80"/>
      <c r="BEG7" s="80"/>
      <c r="BEH7" s="80"/>
      <c r="BEI7" s="80"/>
      <c r="BEJ7" s="80"/>
      <c r="BEK7" s="80"/>
      <c r="BEL7" s="80"/>
      <c r="BEM7" s="80"/>
      <c r="BEN7" s="80"/>
      <c r="BEO7" s="80"/>
      <c r="BEP7" s="80"/>
      <c r="BEQ7" s="80"/>
      <c r="BER7" s="80"/>
      <c r="BES7" s="80"/>
      <c r="BET7" s="80"/>
      <c r="BEU7" s="80"/>
      <c r="BEV7" s="80"/>
      <c r="BEW7" s="80"/>
      <c r="BEX7" s="80"/>
      <c r="BEY7" s="80"/>
      <c r="BEZ7" s="80"/>
      <c r="BFA7" s="80"/>
      <c r="BFB7" s="80"/>
      <c r="BFC7" s="80"/>
      <c r="BFD7" s="80"/>
      <c r="BFE7" s="80"/>
      <c r="BFF7" s="80"/>
      <c r="BFG7" s="80"/>
      <c r="BFH7" s="80"/>
      <c r="BFI7" s="80"/>
      <c r="BFJ7" s="80"/>
      <c r="BFK7" s="80"/>
      <c r="BFL7" s="80"/>
      <c r="BFM7" s="80"/>
      <c r="BFN7" s="80"/>
      <c r="BFO7" s="80"/>
      <c r="BFP7" s="80"/>
      <c r="BFQ7" s="80"/>
      <c r="BFR7" s="80"/>
      <c r="BFS7" s="80"/>
      <c r="BFT7" s="80"/>
      <c r="BFU7" s="80"/>
      <c r="BFV7" s="80"/>
      <c r="BFW7" s="80"/>
      <c r="BFX7" s="80"/>
      <c r="BFY7" s="80"/>
      <c r="BFZ7" s="80"/>
      <c r="BGA7" s="80"/>
      <c r="BGB7" s="80"/>
      <c r="BGC7" s="80"/>
      <c r="BGD7" s="80"/>
      <c r="BGE7" s="80"/>
      <c r="BGF7" s="80"/>
      <c r="BGG7" s="80"/>
      <c r="BGH7" s="80"/>
      <c r="BGI7" s="80"/>
      <c r="BGJ7" s="80"/>
      <c r="BGK7" s="80"/>
      <c r="BGL7" s="80"/>
      <c r="BGM7" s="80"/>
      <c r="BGN7" s="80"/>
      <c r="BGO7" s="80"/>
      <c r="BGP7" s="80"/>
      <c r="BGQ7" s="80"/>
      <c r="BGR7" s="80"/>
      <c r="BGS7" s="80"/>
      <c r="BGT7" s="80"/>
      <c r="BGU7" s="80"/>
      <c r="BGV7" s="80"/>
      <c r="BGW7" s="80"/>
      <c r="BGX7" s="80"/>
      <c r="BGY7" s="80"/>
      <c r="BGZ7" s="80"/>
      <c r="BHA7" s="80"/>
      <c r="BHB7" s="80"/>
      <c r="BHC7" s="80"/>
      <c r="BHD7" s="80"/>
      <c r="BHE7" s="80"/>
      <c r="BHF7" s="80"/>
      <c r="BHG7" s="80"/>
      <c r="BHH7" s="80"/>
      <c r="BHI7" s="80"/>
      <c r="BHJ7" s="80"/>
      <c r="BHK7" s="80"/>
      <c r="BHL7" s="80"/>
      <c r="BHM7" s="80"/>
      <c r="BHN7" s="80"/>
      <c r="BHO7" s="80"/>
      <c r="BHP7" s="80"/>
      <c r="BHQ7" s="80"/>
      <c r="BHR7" s="80"/>
      <c r="BHS7" s="80"/>
      <c r="BHT7" s="80"/>
      <c r="BHU7" s="80"/>
      <c r="BHV7" s="80"/>
      <c r="BHW7" s="80"/>
      <c r="BHX7" s="80"/>
      <c r="BHY7" s="80"/>
      <c r="BHZ7" s="80"/>
      <c r="BIA7" s="80"/>
      <c r="BIB7" s="80"/>
      <c r="BIC7" s="80"/>
      <c r="BID7" s="80"/>
      <c r="BIE7" s="80"/>
      <c r="BIF7" s="80"/>
      <c r="BIG7" s="80"/>
      <c r="BIH7" s="80"/>
      <c r="BII7" s="80"/>
      <c r="BIJ7" s="80"/>
      <c r="BIK7" s="80"/>
      <c r="BIL7" s="80"/>
      <c r="BIM7" s="80"/>
      <c r="BIN7" s="80"/>
      <c r="BIO7" s="80"/>
      <c r="BIP7" s="80"/>
      <c r="BIQ7" s="80"/>
      <c r="BIR7" s="80"/>
      <c r="BIS7" s="80"/>
      <c r="BIT7" s="80"/>
      <c r="BIU7" s="80"/>
      <c r="BIV7" s="80"/>
      <c r="BIW7" s="80"/>
      <c r="BIX7" s="80"/>
      <c r="BIY7" s="80"/>
      <c r="BIZ7" s="80"/>
      <c r="BJA7" s="80"/>
      <c r="BJB7" s="80"/>
      <c r="BJC7" s="80"/>
      <c r="BJD7" s="80"/>
      <c r="BJE7" s="80"/>
      <c r="BJF7" s="80"/>
      <c r="BJG7" s="80"/>
      <c r="BJH7" s="80"/>
      <c r="BJI7" s="80"/>
      <c r="BJJ7" s="80"/>
      <c r="BJK7" s="80"/>
      <c r="BJL7" s="80"/>
      <c r="BJM7" s="80"/>
      <c r="BJN7" s="80"/>
      <c r="BJO7" s="80"/>
      <c r="BJP7" s="80"/>
      <c r="BJQ7" s="80"/>
      <c r="BJR7" s="80"/>
      <c r="BJS7" s="80"/>
      <c r="BJT7" s="80"/>
      <c r="BJU7" s="80"/>
      <c r="BJV7" s="80"/>
      <c r="BJW7" s="80"/>
      <c r="BJX7" s="80"/>
      <c r="BJY7" s="80"/>
      <c r="BJZ7" s="80"/>
      <c r="BKA7" s="80"/>
      <c r="BKB7" s="80"/>
      <c r="BKC7" s="80"/>
      <c r="BKD7" s="80"/>
      <c r="BKE7" s="80"/>
      <c r="BKF7" s="80"/>
      <c r="BKG7" s="80"/>
      <c r="BKH7" s="80"/>
      <c r="BKI7" s="80"/>
      <c r="BKJ7" s="80"/>
      <c r="BKK7" s="80"/>
      <c r="BKL7" s="80"/>
      <c r="BKM7" s="80"/>
      <c r="BKN7" s="80"/>
      <c r="BKO7" s="80"/>
      <c r="BKP7" s="80"/>
      <c r="BKQ7" s="80"/>
      <c r="BKR7" s="80"/>
      <c r="BKS7" s="80"/>
      <c r="BKT7" s="80"/>
      <c r="BKU7" s="80"/>
      <c r="BKV7" s="80"/>
      <c r="BKW7" s="80"/>
      <c r="BKX7" s="80"/>
      <c r="BKY7" s="80"/>
      <c r="BKZ7" s="80"/>
      <c r="BLA7" s="80"/>
      <c r="BLB7" s="80"/>
      <c r="BLC7" s="80"/>
      <c r="BLD7" s="80"/>
      <c r="BLE7" s="80"/>
      <c r="BLF7" s="80"/>
      <c r="BLG7" s="80"/>
      <c r="BLH7" s="80"/>
      <c r="BLI7" s="80"/>
      <c r="BLJ7" s="80"/>
      <c r="BLK7" s="80"/>
      <c r="BLL7" s="80"/>
      <c r="BLM7" s="80"/>
      <c r="BLN7" s="80"/>
      <c r="BLO7" s="80"/>
      <c r="BLP7" s="80"/>
      <c r="BLQ7" s="80"/>
      <c r="BLR7" s="80"/>
      <c r="BLS7" s="80"/>
      <c r="BLT7" s="80"/>
      <c r="BLU7" s="80"/>
      <c r="BLV7" s="80"/>
      <c r="BLW7" s="80"/>
      <c r="BLX7" s="80"/>
      <c r="BLY7" s="80"/>
      <c r="BLZ7" s="80"/>
      <c r="BMA7" s="80"/>
      <c r="BMB7" s="80"/>
      <c r="BMC7" s="80"/>
      <c r="BMD7" s="80"/>
      <c r="BME7" s="80"/>
      <c r="BMF7" s="80"/>
      <c r="BMG7" s="80"/>
      <c r="BMH7" s="80"/>
      <c r="BMI7" s="80"/>
      <c r="BMJ7" s="80"/>
      <c r="BMK7" s="80"/>
      <c r="BML7" s="80"/>
      <c r="BMM7" s="80"/>
      <c r="BMN7" s="80"/>
      <c r="BMO7" s="80"/>
      <c r="BMP7" s="80"/>
      <c r="BMQ7" s="80"/>
      <c r="BMR7" s="80"/>
      <c r="BMS7" s="80"/>
      <c r="BMT7" s="80"/>
      <c r="BMU7" s="80"/>
      <c r="BMV7" s="80"/>
      <c r="BMW7" s="80"/>
      <c r="BMX7" s="80"/>
      <c r="BMY7" s="80"/>
      <c r="BMZ7" s="80"/>
      <c r="BNA7" s="80"/>
      <c r="BNB7" s="80"/>
      <c r="BNC7" s="80"/>
      <c r="BND7" s="80"/>
      <c r="BNE7" s="80"/>
      <c r="BNF7" s="80"/>
      <c r="BNG7" s="80"/>
      <c r="BNH7" s="80"/>
      <c r="BNI7" s="80"/>
      <c r="BNJ7" s="80"/>
      <c r="BNK7" s="80"/>
      <c r="BNL7" s="80"/>
      <c r="BNM7" s="80"/>
      <c r="BNN7" s="80"/>
      <c r="BNO7" s="80"/>
      <c r="BNP7" s="80"/>
      <c r="BNQ7" s="80"/>
      <c r="BNR7" s="80"/>
      <c r="BNS7" s="80"/>
      <c r="BNT7" s="80"/>
      <c r="BNU7" s="80"/>
      <c r="BNV7" s="80"/>
      <c r="BNW7" s="80"/>
      <c r="BNX7" s="80"/>
      <c r="BNY7" s="80"/>
      <c r="BNZ7" s="80"/>
      <c r="BOA7" s="80"/>
      <c r="BOB7" s="80"/>
      <c r="BOC7" s="80"/>
      <c r="BOD7" s="80"/>
      <c r="BOE7" s="80"/>
      <c r="BOF7" s="80"/>
      <c r="BOG7" s="80"/>
      <c r="BOH7" s="80"/>
      <c r="BOI7" s="80"/>
      <c r="BOJ7" s="80"/>
      <c r="BOK7" s="80"/>
      <c r="BOL7" s="80"/>
      <c r="BOM7" s="80"/>
      <c r="BON7" s="80"/>
      <c r="BOO7" s="80"/>
      <c r="BOP7" s="80"/>
      <c r="BOQ7" s="80"/>
      <c r="BOR7" s="80"/>
      <c r="BOS7" s="80"/>
      <c r="BOT7" s="80"/>
      <c r="BOU7" s="80"/>
      <c r="BOV7" s="80"/>
      <c r="BOW7" s="80"/>
      <c r="BOX7" s="80"/>
      <c r="BOY7" s="80"/>
      <c r="BOZ7" s="80"/>
      <c r="BPA7" s="80"/>
      <c r="BPB7" s="80"/>
      <c r="BPC7" s="80"/>
      <c r="BPD7" s="80"/>
      <c r="BPE7" s="80"/>
      <c r="BPF7" s="80"/>
      <c r="BPG7" s="80"/>
      <c r="BPH7" s="80"/>
      <c r="BPI7" s="80"/>
      <c r="BPJ7" s="80"/>
      <c r="BPK7" s="80"/>
      <c r="BPL7" s="80"/>
      <c r="BPM7" s="80"/>
      <c r="BPN7" s="80"/>
      <c r="BPO7" s="80"/>
      <c r="BPP7" s="80"/>
      <c r="BPQ7" s="80"/>
      <c r="BPR7" s="80"/>
      <c r="BPS7" s="80"/>
      <c r="BPT7" s="80"/>
      <c r="BPU7" s="80"/>
      <c r="BPV7" s="80"/>
      <c r="BPW7" s="80"/>
      <c r="BPX7" s="80"/>
      <c r="BPY7" s="80"/>
      <c r="BPZ7" s="80"/>
      <c r="BQA7" s="80"/>
      <c r="BQB7" s="80"/>
      <c r="BQC7" s="80"/>
      <c r="BQD7" s="80"/>
      <c r="BQE7" s="80"/>
      <c r="BQF7" s="80"/>
      <c r="BQG7" s="80"/>
      <c r="BQH7" s="80"/>
      <c r="BQI7" s="80"/>
      <c r="BQJ7" s="80"/>
      <c r="BQK7" s="80"/>
      <c r="BQL7" s="80"/>
      <c r="BQM7" s="80"/>
      <c r="BQN7" s="80"/>
      <c r="BQO7" s="80"/>
      <c r="BQP7" s="80"/>
      <c r="BQQ7" s="80"/>
      <c r="BQR7" s="80"/>
      <c r="BQS7" s="80"/>
      <c r="BQT7" s="80"/>
      <c r="BQU7" s="80"/>
      <c r="BQV7" s="80"/>
      <c r="BQW7" s="80"/>
      <c r="BQX7" s="80"/>
      <c r="BQY7" s="80"/>
      <c r="BQZ7" s="80"/>
      <c r="BRA7" s="80"/>
      <c r="BRB7" s="80"/>
      <c r="BRC7" s="80"/>
      <c r="BRD7" s="80"/>
      <c r="BRE7" s="80"/>
      <c r="BRF7" s="80"/>
      <c r="BRG7" s="80"/>
      <c r="BRH7" s="80"/>
      <c r="BRI7" s="80"/>
      <c r="BRJ7" s="80"/>
      <c r="BRK7" s="80"/>
      <c r="BRL7" s="80"/>
      <c r="BRM7" s="80"/>
      <c r="BRN7" s="80"/>
      <c r="BRO7" s="80"/>
      <c r="BRP7" s="80"/>
      <c r="BRQ7" s="80"/>
      <c r="BRR7" s="80"/>
      <c r="BRS7" s="80"/>
      <c r="BRT7" s="80"/>
      <c r="BRU7" s="80"/>
      <c r="BRV7" s="80"/>
      <c r="BRW7" s="80"/>
      <c r="BRX7" s="80"/>
      <c r="BRY7" s="80"/>
      <c r="BRZ7" s="80"/>
      <c r="BSA7" s="80"/>
      <c r="BSB7" s="80"/>
      <c r="BSC7" s="80"/>
      <c r="BSD7" s="80"/>
      <c r="BSE7" s="80"/>
      <c r="BSF7" s="80"/>
      <c r="BSG7" s="80"/>
      <c r="BSH7" s="80"/>
      <c r="BSI7" s="80"/>
      <c r="BSJ7" s="80"/>
      <c r="BSK7" s="80"/>
      <c r="BSL7" s="80"/>
      <c r="BSM7" s="80"/>
      <c r="BSN7" s="80"/>
      <c r="BSO7" s="80"/>
      <c r="BSP7" s="80"/>
      <c r="BSQ7" s="80"/>
      <c r="BSR7" s="80"/>
      <c r="BSS7" s="80"/>
      <c r="BST7" s="80"/>
      <c r="BSU7" s="80"/>
      <c r="BSV7" s="80"/>
      <c r="BSW7" s="80"/>
      <c r="BSX7" s="80"/>
      <c r="BSY7" s="80"/>
      <c r="BSZ7" s="80"/>
      <c r="BTA7" s="80"/>
      <c r="BTB7" s="80"/>
      <c r="BTC7" s="80"/>
      <c r="BTD7" s="80"/>
      <c r="BTE7" s="80"/>
      <c r="BTF7" s="80"/>
      <c r="BTG7" s="80"/>
      <c r="BTH7" s="80"/>
      <c r="BTI7" s="80"/>
      <c r="BTJ7" s="80"/>
      <c r="BTK7" s="80"/>
      <c r="BTL7" s="80"/>
      <c r="BTM7" s="80"/>
      <c r="BTN7" s="80"/>
      <c r="BTO7" s="80"/>
      <c r="BTP7" s="80"/>
      <c r="BTQ7" s="80"/>
      <c r="BTR7" s="80"/>
      <c r="BTS7" s="80"/>
      <c r="BTT7" s="80"/>
      <c r="BTU7" s="80"/>
      <c r="BTV7" s="80"/>
      <c r="BTW7" s="80"/>
      <c r="BTX7" s="80"/>
      <c r="BTY7" s="80"/>
      <c r="BTZ7" s="80"/>
      <c r="BUA7" s="80"/>
      <c r="BUB7" s="80"/>
      <c r="BUC7" s="80"/>
      <c r="BUD7" s="80"/>
      <c r="BUE7" s="80"/>
      <c r="BUF7" s="80"/>
      <c r="BUG7" s="80"/>
      <c r="BUH7" s="80"/>
      <c r="BUI7" s="80"/>
      <c r="BUJ7" s="80"/>
      <c r="BUK7" s="80"/>
      <c r="BUL7" s="80"/>
      <c r="BUM7" s="80"/>
      <c r="BUN7" s="80"/>
      <c r="BUO7" s="80"/>
      <c r="BUP7" s="80"/>
      <c r="BUQ7" s="80"/>
      <c r="BUR7" s="80"/>
      <c r="BUS7" s="80"/>
      <c r="BUT7" s="80"/>
      <c r="BUU7" s="80"/>
      <c r="BUV7" s="80"/>
      <c r="BUW7" s="80"/>
      <c r="BUX7" s="80"/>
      <c r="BUY7" s="80"/>
      <c r="BUZ7" s="80"/>
      <c r="BVA7" s="80"/>
      <c r="BVB7" s="80"/>
      <c r="BVC7" s="80"/>
      <c r="BVD7" s="80"/>
      <c r="BVE7" s="80"/>
      <c r="BVF7" s="80"/>
      <c r="BVG7" s="80"/>
      <c r="BVH7" s="80"/>
      <c r="BVI7" s="80"/>
      <c r="BVJ7" s="80"/>
      <c r="BVK7" s="80"/>
      <c r="BVL7" s="80"/>
      <c r="BVM7" s="80"/>
      <c r="BVN7" s="80"/>
      <c r="BVO7" s="80"/>
      <c r="BVP7" s="80"/>
      <c r="BVQ7" s="80"/>
      <c r="BVR7" s="80"/>
      <c r="BVS7" s="80"/>
      <c r="BVT7" s="80"/>
      <c r="BVU7" s="80"/>
      <c r="BVV7" s="80"/>
      <c r="BVW7" s="80"/>
      <c r="BVX7" s="80"/>
      <c r="BVY7" s="80"/>
      <c r="BVZ7" s="80"/>
      <c r="BWA7" s="80"/>
      <c r="BWB7" s="80"/>
      <c r="BWC7" s="80"/>
      <c r="BWD7" s="80"/>
      <c r="BWE7" s="80"/>
      <c r="BWF7" s="80"/>
      <c r="BWG7" s="80"/>
      <c r="BWH7" s="80"/>
      <c r="BWI7" s="80"/>
      <c r="BWJ7" s="80"/>
      <c r="BWK7" s="80"/>
      <c r="BWL7" s="80"/>
      <c r="BWM7" s="80"/>
      <c r="BWN7" s="80"/>
      <c r="BWO7" s="80"/>
      <c r="BWP7" s="80"/>
      <c r="BWQ7" s="80"/>
      <c r="BWR7" s="80"/>
      <c r="BWS7" s="80"/>
      <c r="BWT7" s="80"/>
      <c r="BWU7" s="80"/>
      <c r="BWV7" s="80"/>
      <c r="BWW7" s="80"/>
      <c r="BWX7" s="80"/>
      <c r="BWY7" s="80"/>
      <c r="BWZ7" s="80"/>
      <c r="BXA7" s="80"/>
      <c r="BXB7" s="80"/>
      <c r="BXC7" s="80"/>
      <c r="BXD7" s="80"/>
      <c r="BXE7" s="80"/>
      <c r="BXF7" s="80"/>
      <c r="BXG7" s="80"/>
      <c r="BXH7" s="80"/>
      <c r="BXI7" s="80"/>
      <c r="BXJ7" s="80"/>
      <c r="BXK7" s="80"/>
      <c r="BXL7" s="80"/>
      <c r="BXM7" s="80"/>
      <c r="BXN7" s="80"/>
      <c r="BXO7" s="80"/>
      <c r="BXP7" s="80"/>
      <c r="BXQ7" s="80"/>
      <c r="BXR7" s="80"/>
      <c r="BXS7" s="80"/>
      <c r="BXT7" s="80"/>
      <c r="BXU7" s="80"/>
      <c r="BXV7" s="80"/>
      <c r="BXW7" s="80"/>
      <c r="BXX7" s="80"/>
      <c r="BXY7" s="80"/>
      <c r="BXZ7" s="80"/>
      <c r="BYA7" s="80"/>
      <c r="BYB7" s="80"/>
      <c r="BYC7" s="80"/>
      <c r="BYD7" s="80"/>
      <c r="BYE7" s="80"/>
      <c r="BYF7" s="80"/>
      <c r="BYG7" s="80"/>
      <c r="BYH7" s="80"/>
      <c r="BYI7" s="80"/>
      <c r="BYJ7" s="80"/>
      <c r="BYK7" s="80"/>
      <c r="BYL7" s="80"/>
      <c r="BYM7" s="80"/>
      <c r="BYN7" s="80"/>
      <c r="BYO7" s="80"/>
      <c r="BYP7" s="80"/>
      <c r="BYQ7" s="80"/>
      <c r="BYR7" s="80"/>
      <c r="BYS7" s="80"/>
      <c r="BYT7" s="80"/>
      <c r="BYU7" s="80"/>
      <c r="BYV7" s="80"/>
      <c r="BYW7" s="80"/>
      <c r="BYX7" s="80"/>
      <c r="BYY7" s="80"/>
      <c r="BYZ7" s="80"/>
      <c r="BZA7" s="80"/>
      <c r="BZB7" s="80"/>
      <c r="BZC7" s="80"/>
      <c r="BZD7" s="80"/>
      <c r="BZE7" s="80"/>
      <c r="BZF7" s="80"/>
      <c r="BZG7" s="80"/>
      <c r="BZH7" s="80"/>
      <c r="BZI7" s="80"/>
      <c r="BZJ7" s="80"/>
      <c r="BZK7" s="80"/>
      <c r="BZL7" s="80"/>
      <c r="BZM7" s="80"/>
      <c r="BZN7" s="80"/>
      <c r="BZO7" s="80"/>
      <c r="BZP7" s="80"/>
      <c r="BZQ7" s="80"/>
      <c r="BZR7" s="80"/>
      <c r="BZS7" s="80"/>
      <c r="BZT7" s="80"/>
      <c r="BZU7" s="80"/>
      <c r="BZV7" s="80"/>
      <c r="BZW7" s="80"/>
      <c r="BZX7" s="80"/>
      <c r="BZY7" s="80"/>
      <c r="BZZ7" s="80"/>
      <c r="CAA7" s="80"/>
      <c r="CAB7" s="80"/>
      <c r="CAC7" s="80"/>
      <c r="CAD7" s="80"/>
      <c r="CAE7" s="80"/>
      <c r="CAF7" s="80"/>
      <c r="CAG7" s="80"/>
      <c r="CAH7" s="80"/>
      <c r="CAI7" s="80"/>
      <c r="CAJ7" s="80"/>
      <c r="CAK7" s="80"/>
      <c r="CAL7" s="80"/>
      <c r="CAM7" s="80"/>
      <c r="CAN7" s="80"/>
      <c r="CAO7" s="80"/>
      <c r="CAP7" s="80"/>
      <c r="CAQ7" s="80"/>
      <c r="CAR7" s="80"/>
      <c r="CAS7" s="80"/>
      <c r="CAT7" s="80"/>
      <c r="CAU7" s="80"/>
      <c r="CAV7" s="80"/>
      <c r="CAW7" s="80"/>
      <c r="CAX7" s="80"/>
      <c r="CAY7" s="80"/>
      <c r="CAZ7" s="80"/>
      <c r="CBA7" s="80"/>
      <c r="CBB7" s="80"/>
      <c r="CBC7" s="80"/>
      <c r="CBD7" s="80"/>
      <c r="CBE7" s="80"/>
      <c r="CBF7" s="80"/>
      <c r="CBG7" s="80"/>
      <c r="CBH7" s="80"/>
      <c r="CBI7" s="80"/>
      <c r="CBJ7" s="80"/>
      <c r="CBK7" s="80"/>
      <c r="CBL7" s="80"/>
      <c r="CBM7" s="80"/>
      <c r="CBN7" s="80"/>
      <c r="CBO7" s="80"/>
      <c r="CBP7" s="80"/>
      <c r="CBQ7" s="80"/>
      <c r="CBR7" s="80"/>
      <c r="CBS7" s="80"/>
      <c r="CBT7" s="80"/>
      <c r="CBU7" s="80"/>
      <c r="CBV7" s="80"/>
      <c r="CBW7" s="80"/>
      <c r="CBX7" s="80"/>
      <c r="CBY7" s="80"/>
      <c r="CBZ7" s="80"/>
      <c r="CCA7" s="80"/>
      <c r="CCB7" s="80"/>
      <c r="CCC7" s="80"/>
      <c r="CCD7" s="80"/>
      <c r="CCE7" s="80"/>
      <c r="CCF7" s="80"/>
      <c r="CCG7" s="80"/>
      <c r="CCH7" s="80"/>
      <c r="CCI7" s="80"/>
      <c r="CCJ7" s="80"/>
      <c r="CCK7" s="80"/>
      <c r="CCL7" s="80"/>
      <c r="CCM7" s="80"/>
      <c r="CCN7" s="80"/>
      <c r="CCO7" s="80"/>
      <c r="CCP7" s="80"/>
      <c r="CCQ7" s="80"/>
      <c r="CCR7" s="80"/>
      <c r="CCS7" s="80"/>
      <c r="CCT7" s="80"/>
      <c r="CCU7" s="80"/>
      <c r="CCV7" s="80"/>
      <c r="CCW7" s="80"/>
      <c r="CCX7" s="80"/>
      <c r="CCY7" s="80"/>
      <c r="CCZ7" s="80"/>
      <c r="CDA7" s="80"/>
      <c r="CDB7" s="80"/>
      <c r="CDC7" s="80"/>
      <c r="CDD7" s="80"/>
      <c r="CDE7" s="80"/>
      <c r="CDF7" s="80"/>
      <c r="CDG7" s="80"/>
      <c r="CDH7" s="80"/>
      <c r="CDI7" s="80"/>
      <c r="CDJ7" s="80"/>
      <c r="CDK7" s="80"/>
      <c r="CDL7" s="80"/>
      <c r="CDM7" s="80"/>
      <c r="CDN7" s="80"/>
      <c r="CDO7" s="80"/>
      <c r="CDP7" s="80"/>
      <c r="CDQ7" s="80"/>
      <c r="CDR7" s="80"/>
      <c r="CDS7" s="80"/>
      <c r="CDT7" s="80"/>
      <c r="CDU7" s="80"/>
      <c r="CDV7" s="80"/>
      <c r="CDW7" s="80"/>
      <c r="CDX7" s="80"/>
      <c r="CDY7" s="80"/>
      <c r="CDZ7" s="80"/>
      <c r="CEA7" s="80"/>
      <c r="CEB7" s="80"/>
      <c r="CEC7" s="80"/>
      <c r="CED7" s="80"/>
      <c r="CEE7" s="80"/>
      <c r="CEF7" s="80"/>
      <c r="CEG7" s="80"/>
      <c r="CEH7" s="80"/>
      <c r="CEI7" s="80"/>
      <c r="CEJ7" s="80"/>
      <c r="CEK7" s="80"/>
      <c r="CEL7" s="80"/>
      <c r="CEM7" s="80"/>
      <c r="CEN7" s="80"/>
      <c r="CEO7" s="80"/>
      <c r="CEP7" s="80"/>
      <c r="CEQ7" s="80"/>
      <c r="CER7" s="80"/>
      <c r="CES7" s="80"/>
      <c r="CET7" s="80"/>
      <c r="CEU7" s="80"/>
      <c r="CEV7" s="80"/>
      <c r="CEW7" s="80"/>
      <c r="CEX7" s="80"/>
      <c r="CEY7" s="80"/>
      <c r="CEZ7" s="80"/>
      <c r="CFA7" s="80"/>
      <c r="CFB7" s="80"/>
      <c r="CFC7" s="80"/>
      <c r="CFD7" s="80"/>
      <c r="CFE7" s="80"/>
      <c r="CFF7" s="80"/>
      <c r="CFG7" s="80"/>
      <c r="CFH7" s="80"/>
      <c r="CFI7" s="80"/>
      <c r="CFJ7" s="80"/>
      <c r="CFK7" s="80"/>
      <c r="CFL7" s="80"/>
      <c r="CFM7" s="80"/>
      <c r="CFN7" s="80"/>
      <c r="CFO7" s="80"/>
      <c r="CFP7" s="80"/>
      <c r="CFQ7" s="80"/>
      <c r="CFR7" s="80"/>
      <c r="CFS7" s="80"/>
      <c r="CFT7" s="80"/>
      <c r="CFU7" s="80"/>
      <c r="CFV7" s="80"/>
      <c r="CFW7" s="80"/>
      <c r="CFX7" s="80"/>
      <c r="CFY7" s="80"/>
      <c r="CFZ7" s="80"/>
      <c r="CGA7" s="80"/>
      <c r="CGB7" s="80"/>
      <c r="CGC7" s="80"/>
      <c r="CGD7" s="80"/>
      <c r="CGE7" s="80"/>
      <c r="CGF7" s="80"/>
      <c r="CGG7" s="80"/>
      <c r="CGH7" s="80"/>
      <c r="CGI7" s="80"/>
      <c r="CGJ7" s="80"/>
      <c r="CGK7" s="80"/>
      <c r="CGL7" s="80"/>
      <c r="CGM7" s="80"/>
      <c r="CGN7" s="80"/>
      <c r="CGO7" s="80"/>
      <c r="CGP7" s="80"/>
      <c r="CGQ7" s="80"/>
      <c r="CGR7" s="80"/>
      <c r="CGS7" s="80"/>
      <c r="CGT7" s="80"/>
      <c r="CGU7" s="80"/>
      <c r="CGV7" s="80"/>
      <c r="CGW7" s="80"/>
      <c r="CGX7" s="80"/>
      <c r="CGY7" s="80"/>
      <c r="CGZ7" s="80"/>
      <c r="CHA7" s="80"/>
      <c r="CHB7" s="80"/>
      <c r="CHC7" s="80"/>
      <c r="CHD7" s="80"/>
      <c r="CHE7" s="80"/>
      <c r="CHF7" s="80"/>
      <c r="CHG7" s="80"/>
      <c r="CHH7" s="80"/>
      <c r="CHI7" s="80"/>
      <c r="CHJ7" s="80"/>
      <c r="CHK7" s="80"/>
      <c r="CHL7" s="80"/>
      <c r="CHM7" s="80"/>
      <c r="CHN7" s="80"/>
      <c r="CHO7" s="80"/>
      <c r="CHP7" s="80"/>
      <c r="CHQ7" s="80"/>
      <c r="CHR7" s="80"/>
      <c r="CHS7" s="80"/>
      <c r="CHT7" s="80"/>
      <c r="CHU7" s="80"/>
      <c r="CHV7" s="80"/>
      <c r="CHW7" s="80"/>
      <c r="CHX7" s="80"/>
      <c r="CHY7" s="80"/>
      <c r="CHZ7" s="80"/>
      <c r="CIA7" s="80"/>
      <c r="CIB7" s="80"/>
      <c r="CIC7" s="80"/>
      <c r="CID7" s="80"/>
      <c r="CIE7" s="80"/>
      <c r="CIF7" s="80"/>
      <c r="CIG7" s="80"/>
      <c r="CIH7" s="80"/>
      <c r="CII7" s="80"/>
      <c r="CIJ7" s="80"/>
      <c r="CIK7" s="80"/>
      <c r="CIL7" s="80"/>
      <c r="CIM7" s="80"/>
      <c r="CIN7" s="80"/>
      <c r="CIO7" s="80"/>
      <c r="CIP7" s="80"/>
      <c r="CIQ7" s="80"/>
      <c r="CIR7" s="80"/>
      <c r="CIS7" s="80"/>
      <c r="CIT7" s="80"/>
      <c r="CIU7" s="80"/>
      <c r="CIV7" s="80"/>
      <c r="CIW7" s="80"/>
      <c r="CIX7" s="80"/>
      <c r="CIY7" s="80"/>
      <c r="CIZ7" s="80"/>
      <c r="CJA7" s="80"/>
      <c r="CJB7" s="80"/>
      <c r="CJC7" s="80"/>
      <c r="CJD7" s="80"/>
      <c r="CJE7" s="80"/>
      <c r="CJF7" s="80"/>
      <c r="CJG7" s="80"/>
      <c r="CJH7" s="80"/>
      <c r="CJI7" s="80"/>
      <c r="CJJ7" s="80"/>
      <c r="CJK7" s="80"/>
      <c r="CJL7" s="80"/>
      <c r="CJM7" s="80"/>
      <c r="CJN7" s="80"/>
      <c r="CJO7" s="80"/>
      <c r="CJP7" s="80"/>
      <c r="CJQ7" s="80"/>
      <c r="CJR7" s="80"/>
      <c r="CJS7" s="80"/>
      <c r="CJT7" s="80"/>
      <c r="CJU7" s="80"/>
      <c r="CJV7" s="80"/>
      <c r="CJW7" s="80"/>
      <c r="CJX7" s="80"/>
      <c r="CJY7" s="80"/>
      <c r="CJZ7" s="80"/>
      <c r="CKA7" s="80"/>
      <c r="CKB7" s="80"/>
      <c r="CKC7" s="80"/>
      <c r="CKD7" s="80"/>
      <c r="CKE7" s="80"/>
      <c r="CKF7" s="80"/>
      <c r="CKG7" s="80"/>
      <c r="CKH7" s="80"/>
      <c r="CKI7" s="80"/>
      <c r="CKJ7" s="80"/>
      <c r="CKK7" s="80"/>
      <c r="CKL7" s="80"/>
      <c r="CKM7" s="80"/>
      <c r="CKN7" s="80"/>
      <c r="CKO7" s="80"/>
      <c r="CKP7" s="80"/>
      <c r="CKQ7" s="80"/>
      <c r="CKR7" s="80"/>
      <c r="CKS7" s="80"/>
      <c r="CKT7" s="80"/>
      <c r="CKU7" s="80"/>
      <c r="CKV7" s="80"/>
      <c r="CKW7" s="80"/>
      <c r="CKX7" s="80"/>
      <c r="CKY7" s="80"/>
      <c r="CKZ7" s="80"/>
      <c r="CLA7" s="80"/>
      <c r="CLB7" s="80"/>
      <c r="CLC7" s="80"/>
      <c r="CLD7" s="80"/>
      <c r="CLE7" s="80"/>
      <c r="CLF7" s="80"/>
      <c r="CLG7" s="80"/>
      <c r="CLH7" s="80"/>
      <c r="CLI7" s="80"/>
      <c r="CLJ7" s="80"/>
      <c r="CLK7" s="80"/>
      <c r="CLL7" s="80"/>
      <c r="CLM7" s="80"/>
      <c r="CLN7" s="80"/>
      <c r="CLO7" s="80"/>
      <c r="CLP7" s="80"/>
      <c r="CLQ7" s="80"/>
      <c r="CLR7" s="80"/>
      <c r="CLS7" s="80"/>
      <c r="CLT7" s="80"/>
      <c r="CLU7" s="80"/>
      <c r="CLV7" s="80"/>
      <c r="CLW7" s="80"/>
      <c r="CLX7" s="80"/>
      <c r="CLY7" s="80"/>
      <c r="CLZ7" s="80"/>
      <c r="CMA7" s="80"/>
      <c r="CMB7" s="80"/>
      <c r="CMC7" s="80"/>
      <c r="CMD7" s="80"/>
      <c r="CME7" s="80"/>
      <c r="CMF7" s="80"/>
      <c r="CMG7" s="80"/>
      <c r="CMH7" s="80"/>
      <c r="CMI7" s="80"/>
      <c r="CMJ7" s="80"/>
      <c r="CMK7" s="80"/>
      <c r="CML7" s="80"/>
      <c r="CMM7" s="80"/>
      <c r="CMN7" s="80"/>
      <c r="CMO7" s="80"/>
      <c r="CMP7" s="80"/>
      <c r="CMQ7" s="80"/>
      <c r="CMR7" s="80"/>
      <c r="CMS7" s="80"/>
      <c r="CMT7" s="80"/>
      <c r="CMU7" s="80"/>
      <c r="CMV7" s="80"/>
      <c r="CMW7" s="80"/>
      <c r="CMX7" s="80"/>
      <c r="CMY7" s="80"/>
      <c r="CMZ7" s="80"/>
      <c r="CNA7" s="80"/>
      <c r="CNB7" s="80"/>
      <c r="CNC7" s="80"/>
      <c r="CND7" s="80"/>
      <c r="CNE7" s="80"/>
      <c r="CNF7" s="80"/>
      <c r="CNG7" s="80"/>
      <c r="CNH7" s="80"/>
      <c r="CNI7" s="80"/>
      <c r="CNJ7" s="80"/>
      <c r="CNK7" s="80"/>
      <c r="CNL7" s="80"/>
      <c r="CNM7" s="80"/>
      <c r="CNN7" s="80"/>
      <c r="CNO7" s="80"/>
      <c r="CNP7" s="80"/>
      <c r="CNQ7" s="80"/>
      <c r="CNR7" s="80"/>
      <c r="CNS7" s="80"/>
      <c r="CNT7" s="80"/>
      <c r="CNU7" s="80"/>
      <c r="CNV7" s="80"/>
      <c r="CNW7" s="80"/>
      <c r="CNX7" s="80"/>
      <c r="CNY7" s="80"/>
      <c r="CNZ7" s="80"/>
      <c r="COA7" s="80"/>
      <c r="COB7" s="80"/>
      <c r="COC7" s="80"/>
      <c r="COD7" s="80"/>
      <c r="COE7" s="80"/>
      <c r="COF7" s="80"/>
      <c r="COG7" s="80"/>
      <c r="COH7" s="80"/>
      <c r="COI7" s="80"/>
      <c r="COJ7" s="80"/>
      <c r="COK7" s="80"/>
      <c r="COL7" s="80"/>
      <c r="COM7" s="80"/>
      <c r="CON7" s="80"/>
      <c r="COO7" s="80"/>
      <c r="COP7" s="80"/>
      <c r="COQ7" s="80"/>
      <c r="COR7" s="80"/>
      <c r="COS7" s="80"/>
      <c r="COT7" s="80"/>
      <c r="COU7" s="80"/>
      <c r="COV7" s="80"/>
      <c r="COW7" s="80"/>
      <c r="COX7" s="80"/>
      <c r="COY7" s="80"/>
      <c r="COZ7" s="80"/>
      <c r="CPA7" s="80"/>
      <c r="CPB7" s="80"/>
      <c r="CPC7" s="80"/>
      <c r="CPD7" s="80"/>
      <c r="CPE7" s="80"/>
      <c r="CPF7" s="80"/>
      <c r="CPG7" s="80"/>
      <c r="CPH7" s="80"/>
      <c r="CPI7" s="80"/>
      <c r="CPJ7" s="80"/>
      <c r="CPK7" s="80"/>
      <c r="CPL7" s="80"/>
      <c r="CPM7" s="80"/>
      <c r="CPN7" s="80"/>
      <c r="CPO7" s="80"/>
      <c r="CPP7" s="80"/>
      <c r="CPQ7" s="80"/>
      <c r="CPR7" s="80"/>
      <c r="CPS7" s="80"/>
      <c r="CPT7" s="80"/>
      <c r="CPU7" s="80"/>
      <c r="CPV7" s="80"/>
      <c r="CPW7" s="80"/>
      <c r="CPX7" s="80"/>
      <c r="CPY7" s="80"/>
      <c r="CPZ7" s="80"/>
      <c r="CQA7" s="80"/>
      <c r="CQB7" s="80"/>
      <c r="CQC7" s="80"/>
      <c r="CQD7" s="80"/>
      <c r="CQE7" s="80"/>
      <c r="CQF7" s="80"/>
      <c r="CQG7" s="80"/>
      <c r="CQH7" s="80"/>
      <c r="CQI7" s="80"/>
      <c r="CQJ7" s="80"/>
      <c r="CQK7" s="80"/>
      <c r="CQL7" s="80"/>
      <c r="CQM7" s="80"/>
      <c r="CQN7" s="80"/>
      <c r="CQO7" s="80"/>
      <c r="CQP7" s="80"/>
      <c r="CQQ7" s="80"/>
      <c r="CQR7" s="80"/>
      <c r="CQS7" s="80"/>
      <c r="CQT7" s="80"/>
      <c r="CQU7" s="80"/>
      <c r="CQV7" s="80"/>
      <c r="CQW7" s="80"/>
      <c r="CQX7" s="80"/>
      <c r="CQY7" s="80"/>
      <c r="CQZ7" s="80"/>
      <c r="CRA7" s="80"/>
      <c r="CRB7" s="80"/>
      <c r="CRC7" s="80"/>
      <c r="CRD7" s="80"/>
      <c r="CRE7" s="80"/>
      <c r="CRF7" s="80"/>
      <c r="CRG7" s="80"/>
      <c r="CRH7" s="80"/>
      <c r="CRI7" s="80"/>
      <c r="CRJ7" s="80"/>
      <c r="CRK7" s="80"/>
      <c r="CRL7" s="80"/>
      <c r="CRM7" s="80"/>
      <c r="CRN7" s="80"/>
      <c r="CRO7" s="80"/>
      <c r="CRP7" s="80"/>
      <c r="CRQ7" s="80"/>
      <c r="CRR7" s="80"/>
      <c r="CRS7" s="80"/>
      <c r="CRT7" s="80"/>
      <c r="CRU7" s="80"/>
      <c r="CRV7" s="80"/>
      <c r="CRW7" s="80"/>
      <c r="CRX7" s="80"/>
      <c r="CRY7" s="80"/>
      <c r="CRZ7" s="80"/>
      <c r="CSA7" s="80"/>
      <c r="CSB7" s="80"/>
      <c r="CSC7" s="80"/>
      <c r="CSD7" s="80"/>
      <c r="CSE7" s="80"/>
      <c r="CSF7" s="80"/>
      <c r="CSG7" s="80"/>
      <c r="CSH7" s="80"/>
      <c r="CSI7" s="80"/>
      <c r="CSJ7" s="80"/>
      <c r="CSK7" s="80"/>
      <c r="CSL7" s="80"/>
      <c r="CSM7" s="80"/>
      <c r="CSN7" s="80"/>
      <c r="CSO7" s="80"/>
      <c r="CSP7" s="80"/>
      <c r="CSQ7" s="80"/>
      <c r="CSR7" s="80"/>
      <c r="CSS7" s="80"/>
      <c r="CST7" s="80"/>
      <c r="CSU7" s="80"/>
      <c r="CSV7" s="80"/>
      <c r="CSW7" s="80"/>
      <c r="CSX7" s="80"/>
      <c r="CSY7" s="80"/>
      <c r="CSZ7" s="80"/>
      <c r="CTA7" s="80"/>
      <c r="CTB7" s="80"/>
      <c r="CTC7" s="80"/>
      <c r="CTD7" s="80"/>
      <c r="CTE7" s="80"/>
      <c r="CTF7" s="80"/>
      <c r="CTG7" s="80"/>
      <c r="CTH7" s="80"/>
      <c r="CTI7" s="80"/>
      <c r="CTJ7" s="80"/>
      <c r="CTK7" s="80"/>
      <c r="CTL7" s="80"/>
      <c r="CTM7" s="80"/>
      <c r="CTN7" s="80"/>
      <c r="CTO7" s="80"/>
      <c r="CTP7" s="80"/>
      <c r="CTQ7" s="80"/>
      <c r="CTR7" s="80"/>
      <c r="CTS7" s="80"/>
      <c r="CTT7" s="80"/>
      <c r="CTU7" s="80"/>
      <c r="CTV7" s="80"/>
      <c r="CTW7" s="80"/>
      <c r="CTX7" s="80"/>
      <c r="CTY7" s="80"/>
      <c r="CTZ7" s="80"/>
      <c r="CUA7" s="80"/>
      <c r="CUB7" s="80"/>
      <c r="CUC7" s="80"/>
      <c r="CUD7" s="80"/>
      <c r="CUE7" s="80"/>
      <c r="CUF7" s="80"/>
      <c r="CUG7" s="80"/>
      <c r="CUH7" s="80"/>
      <c r="CUI7" s="80"/>
      <c r="CUJ7" s="80"/>
      <c r="CUK7" s="80"/>
      <c r="CUL7" s="80"/>
      <c r="CUM7" s="80"/>
      <c r="CUN7" s="80"/>
      <c r="CUO7" s="80"/>
      <c r="CUP7" s="80"/>
      <c r="CUQ7" s="80"/>
      <c r="CUR7" s="80"/>
      <c r="CUS7" s="80"/>
      <c r="CUT7" s="80"/>
      <c r="CUU7" s="80"/>
      <c r="CUV7" s="80"/>
      <c r="CUW7" s="80"/>
      <c r="CUX7" s="80"/>
      <c r="CUY7" s="80"/>
      <c r="CUZ7" s="80"/>
      <c r="CVA7" s="80"/>
      <c r="CVB7" s="80"/>
      <c r="CVC7" s="80"/>
      <c r="CVD7" s="80"/>
      <c r="CVE7" s="80"/>
      <c r="CVF7" s="80"/>
      <c r="CVG7" s="80"/>
      <c r="CVH7" s="80"/>
      <c r="CVI7" s="80"/>
      <c r="CVJ7" s="80"/>
      <c r="CVK7" s="80"/>
      <c r="CVL7" s="80"/>
      <c r="CVM7" s="80"/>
      <c r="CVN7" s="80"/>
      <c r="CVO7" s="80"/>
      <c r="CVP7" s="80"/>
      <c r="CVQ7" s="80"/>
      <c r="CVR7" s="80"/>
      <c r="CVS7" s="80"/>
      <c r="CVT7" s="80"/>
      <c r="CVU7" s="80"/>
      <c r="CVV7" s="80"/>
      <c r="CVW7" s="80"/>
      <c r="CVX7" s="80"/>
      <c r="CVY7" s="80"/>
      <c r="CVZ7" s="80"/>
      <c r="CWA7" s="80"/>
      <c r="CWB7" s="80"/>
      <c r="CWC7" s="80"/>
      <c r="CWD7" s="80"/>
      <c r="CWE7" s="80"/>
      <c r="CWF7" s="80"/>
      <c r="CWG7" s="80"/>
      <c r="CWH7" s="80"/>
      <c r="CWI7" s="80"/>
      <c r="CWJ7" s="80"/>
      <c r="CWK7" s="80"/>
      <c r="CWL7" s="80"/>
      <c r="CWM7" s="80"/>
      <c r="CWN7" s="80"/>
      <c r="CWO7" s="80"/>
      <c r="CWP7" s="80"/>
      <c r="CWQ7" s="80"/>
      <c r="CWR7" s="80"/>
      <c r="CWS7" s="80"/>
      <c r="CWT7" s="80"/>
      <c r="CWU7" s="80"/>
      <c r="CWV7" s="80"/>
      <c r="CWW7" s="80"/>
      <c r="CWX7" s="80"/>
      <c r="CWY7" s="80"/>
      <c r="CWZ7" s="80"/>
      <c r="CXA7" s="80"/>
      <c r="CXB7" s="80"/>
      <c r="CXC7" s="80"/>
      <c r="CXD7" s="80"/>
      <c r="CXE7" s="80"/>
      <c r="CXF7" s="80"/>
      <c r="CXG7" s="80"/>
      <c r="CXH7" s="80"/>
      <c r="CXI7" s="80"/>
      <c r="CXJ7" s="80"/>
      <c r="CXK7" s="80"/>
      <c r="CXL7" s="80"/>
      <c r="CXM7" s="80"/>
      <c r="CXN7" s="80"/>
      <c r="CXO7" s="80"/>
      <c r="CXP7" s="80"/>
      <c r="CXQ7" s="80"/>
      <c r="CXR7" s="80"/>
      <c r="CXS7" s="80"/>
      <c r="CXT7" s="80"/>
      <c r="CXU7" s="80"/>
      <c r="CXV7" s="80"/>
      <c r="CXW7" s="80"/>
      <c r="CXX7" s="80"/>
      <c r="CXY7" s="80"/>
      <c r="CXZ7" s="80"/>
      <c r="CYA7" s="80"/>
      <c r="CYB7" s="80"/>
      <c r="CYC7" s="80"/>
      <c r="CYD7" s="80"/>
      <c r="CYE7" s="80"/>
      <c r="CYF7" s="80"/>
      <c r="CYG7" s="80"/>
      <c r="CYH7" s="80"/>
      <c r="CYI7" s="80"/>
      <c r="CYJ7" s="80"/>
      <c r="CYK7" s="80"/>
      <c r="CYL7" s="80"/>
      <c r="CYM7" s="80"/>
      <c r="CYN7" s="80"/>
      <c r="CYO7" s="80"/>
      <c r="CYP7" s="80"/>
      <c r="CYQ7" s="80"/>
      <c r="CYR7" s="80"/>
      <c r="CYS7" s="80"/>
      <c r="CYT7" s="80"/>
      <c r="CYU7" s="80"/>
      <c r="CYV7" s="80"/>
      <c r="CYW7" s="80"/>
      <c r="CYX7" s="80"/>
      <c r="CYY7" s="80"/>
      <c r="CYZ7" s="80"/>
      <c r="CZA7" s="80"/>
      <c r="CZB7" s="80"/>
      <c r="CZC7" s="80"/>
      <c r="CZD7" s="80"/>
      <c r="CZE7" s="80"/>
      <c r="CZF7" s="80"/>
      <c r="CZG7" s="80"/>
      <c r="CZH7" s="80"/>
      <c r="CZI7" s="80"/>
      <c r="CZJ7" s="80"/>
      <c r="CZK7" s="80"/>
      <c r="CZL7" s="80"/>
      <c r="CZM7" s="80"/>
      <c r="CZN7" s="80"/>
      <c r="CZO7" s="80"/>
      <c r="CZP7" s="80"/>
      <c r="CZQ7" s="80"/>
      <c r="CZR7" s="80"/>
      <c r="CZS7" s="80"/>
      <c r="CZT7" s="80"/>
      <c r="CZU7" s="80"/>
      <c r="CZV7" s="80"/>
      <c r="CZW7" s="80"/>
      <c r="CZX7" s="80"/>
      <c r="CZY7" s="80"/>
      <c r="CZZ7" s="80"/>
      <c r="DAA7" s="80"/>
      <c r="DAB7" s="80"/>
      <c r="DAC7" s="80"/>
      <c r="DAD7" s="80"/>
      <c r="DAE7" s="80"/>
      <c r="DAF7" s="80"/>
      <c r="DAG7" s="80"/>
      <c r="DAH7" s="80"/>
      <c r="DAI7" s="80"/>
      <c r="DAJ7" s="80"/>
      <c r="DAK7" s="80"/>
      <c r="DAL7" s="80"/>
      <c r="DAM7" s="80"/>
      <c r="DAN7" s="80"/>
      <c r="DAO7" s="80"/>
      <c r="DAP7" s="80"/>
      <c r="DAQ7" s="80"/>
      <c r="DAR7" s="80"/>
      <c r="DAS7" s="80"/>
      <c r="DAT7" s="80"/>
      <c r="DAU7" s="80"/>
      <c r="DAV7" s="80"/>
      <c r="DAW7" s="80"/>
      <c r="DAX7" s="80"/>
      <c r="DAY7" s="80"/>
      <c r="DAZ7" s="80"/>
      <c r="DBA7" s="80"/>
      <c r="DBB7" s="80"/>
      <c r="DBC7" s="80"/>
      <c r="DBD7" s="80"/>
      <c r="DBE7" s="80"/>
      <c r="DBF7" s="80"/>
      <c r="DBG7" s="80"/>
      <c r="DBH7" s="80"/>
      <c r="DBI7" s="80"/>
      <c r="DBJ7" s="80"/>
      <c r="DBK7" s="80"/>
      <c r="DBL7" s="80"/>
      <c r="DBM7" s="80"/>
      <c r="DBN7" s="80"/>
      <c r="DBO7" s="80"/>
      <c r="DBP7" s="80"/>
      <c r="DBQ7" s="80"/>
      <c r="DBR7" s="80"/>
      <c r="DBS7" s="80"/>
      <c r="DBT7" s="80"/>
      <c r="DBU7" s="80"/>
      <c r="DBV7" s="80"/>
      <c r="DBW7" s="80"/>
      <c r="DBX7" s="80"/>
      <c r="DBY7" s="80"/>
      <c r="DBZ7" s="80"/>
      <c r="DCA7" s="80"/>
      <c r="DCB7" s="80"/>
      <c r="DCC7" s="80"/>
      <c r="DCD7" s="80"/>
      <c r="DCE7" s="80"/>
      <c r="DCF7" s="80"/>
      <c r="DCG7" s="80"/>
      <c r="DCH7" s="80"/>
      <c r="DCI7" s="80"/>
      <c r="DCJ7" s="80"/>
      <c r="DCK7" s="80"/>
      <c r="DCL7" s="80"/>
      <c r="DCM7" s="80"/>
      <c r="DCN7" s="80"/>
      <c r="DCO7" s="80"/>
      <c r="DCP7" s="80"/>
      <c r="DCQ7" s="80"/>
      <c r="DCR7" s="80"/>
      <c r="DCS7" s="80"/>
      <c r="DCT7" s="80"/>
      <c r="DCU7" s="80"/>
      <c r="DCV7" s="80"/>
      <c r="DCW7" s="80"/>
      <c r="DCX7" s="80"/>
      <c r="DCY7" s="80"/>
      <c r="DCZ7" s="80"/>
      <c r="DDA7" s="80"/>
      <c r="DDB7" s="80"/>
      <c r="DDC7" s="80"/>
      <c r="DDD7" s="80"/>
      <c r="DDE7" s="80"/>
      <c r="DDF7" s="80"/>
      <c r="DDG7" s="80"/>
      <c r="DDH7" s="80"/>
      <c r="DDI7" s="80"/>
      <c r="DDJ7" s="80"/>
      <c r="DDK7" s="80"/>
      <c r="DDL7" s="80"/>
      <c r="DDM7" s="80"/>
      <c r="DDN7" s="80"/>
      <c r="DDO7" s="80"/>
      <c r="DDP7" s="80"/>
      <c r="DDQ7" s="80"/>
      <c r="DDR7" s="80"/>
      <c r="DDS7" s="80"/>
      <c r="DDT7" s="80"/>
      <c r="DDU7" s="80"/>
      <c r="DDV7" s="80"/>
      <c r="DDW7" s="80"/>
      <c r="DDX7" s="80"/>
      <c r="DDY7" s="80"/>
      <c r="DDZ7" s="80"/>
      <c r="DEA7" s="80"/>
      <c r="DEB7" s="80"/>
      <c r="DEC7" s="80"/>
      <c r="DED7" s="80"/>
      <c r="DEE7" s="80"/>
      <c r="DEF7" s="80"/>
      <c r="DEG7" s="80"/>
      <c r="DEH7" s="80"/>
      <c r="DEI7" s="80"/>
      <c r="DEJ7" s="80"/>
      <c r="DEK7" s="80"/>
      <c r="DEL7" s="80"/>
      <c r="DEM7" s="80"/>
      <c r="DEN7" s="80"/>
      <c r="DEO7" s="80"/>
      <c r="DEP7" s="80"/>
      <c r="DEQ7" s="80"/>
      <c r="DER7" s="80"/>
      <c r="DES7" s="80"/>
      <c r="DET7" s="80"/>
      <c r="DEU7" s="80"/>
      <c r="DEV7" s="80"/>
      <c r="DEW7" s="80"/>
      <c r="DEX7" s="80"/>
      <c r="DEY7" s="80"/>
      <c r="DEZ7" s="80"/>
      <c r="DFA7" s="80"/>
      <c r="DFB7" s="80"/>
      <c r="DFC7" s="80"/>
      <c r="DFD7" s="80"/>
      <c r="DFE7" s="80"/>
      <c r="DFF7" s="80"/>
      <c r="DFG7" s="80"/>
      <c r="DFH7" s="80"/>
      <c r="DFI7" s="80"/>
      <c r="DFJ7" s="80"/>
      <c r="DFK7" s="80"/>
      <c r="DFL7" s="80"/>
      <c r="DFM7" s="80"/>
      <c r="DFN7" s="80"/>
      <c r="DFO7" s="80"/>
      <c r="DFP7" s="80"/>
      <c r="DFQ7" s="80"/>
      <c r="DFR7" s="80"/>
      <c r="DFS7" s="80"/>
      <c r="DFT7" s="80"/>
      <c r="DFU7" s="80"/>
      <c r="DFV7" s="80"/>
      <c r="DFW7" s="80"/>
      <c r="DFX7" s="80"/>
      <c r="DFY7" s="80"/>
      <c r="DFZ7" s="80"/>
      <c r="DGA7" s="80"/>
      <c r="DGB7" s="80"/>
      <c r="DGC7" s="80"/>
      <c r="DGD7" s="80"/>
      <c r="DGE7" s="80"/>
      <c r="DGF7" s="80"/>
      <c r="DGG7" s="80"/>
      <c r="DGH7" s="80"/>
      <c r="DGI7" s="80"/>
      <c r="DGJ7" s="80"/>
      <c r="DGK7" s="80"/>
      <c r="DGL7" s="80"/>
      <c r="DGM7" s="80"/>
      <c r="DGN7" s="80"/>
      <c r="DGO7" s="80"/>
      <c r="DGP7" s="80"/>
      <c r="DGQ7" s="80"/>
      <c r="DGR7" s="80"/>
      <c r="DGS7" s="80"/>
      <c r="DGT7" s="80"/>
      <c r="DGU7" s="80"/>
      <c r="DGV7" s="80"/>
      <c r="DGW7" s="80"/>
      <c r="DGX7" s="80"/>
      <c r="DGY7" s="80"/>
      <c r="DGZ7" s="80"/>
      <c r="DHA7" s="80"/>
      <c r="DHB7" s="80"/>
      <c r="DHC7" s="80"/>
      <c r="DHD7" s="80"/>
      <c r="DHE7" s="80"/>
      <c r="DHF7" s="80"/>
      <c r="DHG7" s="80"/>
      <c r="DHH7" s="80"/>
      <c r="DHI7" s="80"/>
      <c r="DHJ7" s="80"/>
      <c r="DHK7" s="80"/>
      <c r="DHL7" s="80"/>
      <c r="DHM7" s="80"/>
      <c r="DHN7" s="80"/>
      <c r="DHO7" s="80"/>
      <c r="DHP7" s="80"/>
      <c r="DHQ7" s="80"/>
      <c r="DHR7" s="80"/>
      <c r="DHS7" s="80"/>
      <c r="DHT7" s="80"/>
      <c r="DHU7" s="80"/>
      <c r="DHV7" s="80"/>
      <c r="DHW7" s="80"/>
      <c r="DHX7" s="80"/>
      <c r="DHY7" s="80"/>
      <c r="DHZ7" s="80"/>
      <c r="DIA7" s="80"/>
      <c r="DIB7" s="80"/>
      <c r="DIC7" s="80"/>
      <c r="DID7" s="80"/>
      <c r="DIE7" s="80"/>
      <c r="DIF7" s="80"/>
      <c r="DIG7" s="80"/>
      <c r="DIH7" s="80"/>
      <c r="DII7" s="80"/>
      <c r="DIJ7" s="80"/>
      <c r="DIK7" s="80"/>
      <c r="DIL7" s="80"/>
      <c r="DIM7" s="80"/>
      <c r="DIN7" s="80"/>
      <c r="DIO7" s="80"/>
      <c r="DIP7" s="80"/>
      <c r="DIQ7" s="80"/>
      <c r="DIR7" s="80"/>
      <c r="DIS7" s="80"/>
      <c r="DIT7" s="80"/>
      <c r="DIU7" s="80"/>
      <c r="DIV7" s="80"/>
      <c r="DIW7" s="80"/>
      <c r="DIX7" s="80"/>
      <c r="DIY7" s="80"/>
      <c r="DIZ7" s="80"/>
      <c r="DJA7" s="80"/>
      <c r="DJB7" s="80"/>
      <c r="DJC7" s="80"/>
      <c r="DJD7" s="80"/>
      <c r="DJE7" s="80"/>
      <c r="DJF7" s="80"/>
      <c r="DJG7" s="80"/>
      <c r="DJH7" s="80"/>
      <c r="DJI7" s="80"/>
      <c r="DJJ7" s="80"/>
      <c r="DJK7" s="80"/>
      <c r="DJL7" s="80"/>
      <c r="DJM7" s="80"/>
      <c r="DJN7" s="80"/>
      <c r="DJO7" s="80"/>
      <c r="DJP7" s="80"/>
      <c r="DJQ7" s="80"/>
      <c r="DJR7" s="80"/>
      <c r="DJS7" s="80"/>
      <c r="DJT7" s="80"/>
      <c r="DJU7" s="80"/>
      <c r="DJV7" s="80"/>
      <c r="DJW7" s="80"/>
      <c r="DJX7" s="80"/>
      <c r="DJY7" s="80"/>
      <c r="DJZ7" s="80"/>
      <c r="DKA7" s="80"/>
      <c r="DKB7" s="80"/>
      <c r="DKC7" s="80"/>
      <c r="DKD7" s="80"/>
      <c r="DKE7" s="80"/>
      <c r="DKF7" s="80"/>
      <c r="DKG7" s="80"/>
      <c r="DKH7" s="80"/>
      <c r="DKI7" s="80"/>
      <c r="DKJ7" s="80"/>
      <c r="DKK7" s="80"/>
      <c r="DKL7" s="80"/>
      <c r="DKM7" s="80"/>
      <c r="DKN7" s="80"/>
      <c r="DKO7" s="80"/>
      <c r="DKP7" s="80"/>
      <c r="DKQ7" s="80"/>
      <c r="DKR7" s="80"/>
      <c r="DKS7" s="80"/>
      <c r="DKT7" s="80"/>
      <c r="DKU7" s="80"/>
      <c r="DKV7" s="80"/>
      <c r="DKW7" s="80"/>
      <c r="DKX7" s="80"/>
      <c r="DKY7" s="80"/>
      <c r="DKZ7" s="80"/>
      <c r="DLA7" s="80"/>
      <c r="DLB7" s="80"/>
      <c r="DLC7" s="80"/>
      <c r="DLD7" s="80"/>
      <c r="DLE7" s="80"/>
      <c r="DLF7" s="80"/>
      <c r="DLG7" s="80"/>
      <c r="DLH7" s="80"/>
      <c r="DLI7" s="80"/>
      <c r="DLJ7" s="80"/>
      <c r="DLK7" s="80"/>
      <c r="DLL7" s="80"/>
      <c r="DLM7" s="80"/>
      <c r="DLN7" s="80"/>
      <c r="DLO7" s="80"/>
      <c r="DLP7" s="80"/>
      <c r="DLQ7" s="80"/>
      <c r="DLR7" s="80"/>
      <c r="DLS7" s="80"/>
      <c r="DLT7" s="80"/>
      <c r="DLU7" s="80"/>
      <c r="DLV7" s="80"/>
      <c r="DLW7" s="80"/>
      <c r="DLX7" s="80"/>
      <c r="DLY7" s="80"/>
      <c r="DLZ7" s="80"/>
      <c r="DMA7" s="80"/>
      <c r="DMB7" s="80"/>
      <c r="DMC7" s="80"/>
      <c r="DMD7" s="80"/>
      <c r="DME7" s="80"/>
      <c r="DMF7" s="80"/>
      <c r="DMG7" s="80"/>
      <c r="DMH7" s="80"/>
      <c r="DMI7" s="80"/>
      <c r="DMJ7" s="80"/>
      <c r="DMK7" s="80"/>
      <c r="DML7" s="80"/>
      <c r="DMM7" s="80"/>
      <c r="DMN7" s="80"/>
      <c r="DMO7" s="80"/>
      <c r="DMP7" s="80"/>
      <c r="DMQ7" s="80"/>
      <c r="DMR7" s="80"/>
      <c r="DMS7" s="80"/>
      <c r="DMT7" s="80"/>
      <c r="DMU7" s="80"/>
      <c r="DMV7" s="80"/>
      <c r="DMW7" s="80"/>
      <c r="DMX7" s="80"/>
      <c r="DMY7" s="80"/>
      <c r="DMZ7" s="80"/>
      <c r="DNA7" s="80"/>
      <c r="DNB7" s="80"/>
      <c r="DNC7" s="80"/>
      <c r="DND7" s="80"/>
      <c r="DNE7" s="80"/>
      <c r="DNF7" s="80"/>
      <c r="DNG7" s="80"/>
      <c r="DNH7" s="80"/>
      <c r="DNI7" s="80"/>
      <c r="DNJ7" s="80"/>
      <c r="DNK7" s="80"/>
      <c r="DNL7" s="80"/>
      <c r="DNM7" s="80"/>
      <c r="DNN7" s="80"/>
      <c r="DNO7" s="80"/>
      <c r="DNP7" s="80"/>
      <c r="DNQ7" s="80"/>
      <c r="DNR7" s="80"/>
      <c r="DNS7" s="80"/>
      <c r="DNT7" s="80"/>
      <c r="DNU7" s="80"/>
      <c r="DNV7" s="80"/>
      <c r="DNW7" s="80"/>
      <c r="DNX7" s="80"/>
      <c r="DNY7" s="80"/>
      <c r="DNZ7" s="80"/>
      <c r="DOA7" s="80"/>
      <c r="DOB7" s="80"/>
      <c r="DOC7" s="80"/>
      <c r="DOD7" s="80"/>
      <c r="DOE7" s="80"/>
      <c r="DOF7" s="80"/>
      <c r="DOG7" s="80"/>
      <c r="DOH7" s="80"/>
      <c r="DOI7" s="80"/>
      <c r="DOJ7" s="80"/>
      <c r="DOK7" s="80"/>
      <c r="DOL7" s="80"/>
      <c r="DOM7" s="80"/>
      <c r="DON7" s="80"/>
      <c r="DOO7" s="80"/>
      <c r="DOP7" s="80"/>
      <c r="DOQ7" s="80"/>
      <c r="DOR7" s="80"/>
      <c r="DOS7" s="80"/>
      <c r="DOT7" s="80"/>
      <c r="DOU7" s="80"/>
      <c r="DOV7" s="80"/>
      <c r="DOW7" s="80"/>
      <c r="DOX7" s="80"/>
      <c r="DOY7" s="80"/>
      <c r="DOZ7" s="80"/>
      <c r="DPA7" s="80"/>
      <c r="DPB7" s="80"/>
      <c r="DPC7" s="80"/>
      <c r="DPD7" s="80"/>
      <c r="DPE7" s="80"/>
      <c r="DPF7" s="80"/>
      <c r="DPG7" s="80"/>
      <c r="DPH7" s="80"/>
      <c r="DPI7" s="80"/>
      <c r="DPJ7" s="80"/>
      <c r="DPK7" s="80"/>
      <c r="DPL7" s="80"/>
      <c r="DPM7" s="80"/>
      <c r="DPN7" s="80"/>
      <c r="DPO7" s="80"/>
      <c r="DPP7" s="80"/>
      <c r="DPQ7" s="80"/>
      <c r="DPR7" s="80"/>
      <c r="DPS7" s="80"/>
      <c r="DPT7" s="80"/>
      <c r="DPU7" s="80"/>
      <c r="DPV7" s="80"/>
      <c r="DPW7" s="80"/>
      <c r="DPX7" s="80"/>
      <c r="DPY7" s="80"/>
      <c r="DPZ7" s="80"/>
      <c r="DQA7" s="80"/>
      <c r="DQB7" s="80"/>
      <c r="DQC7" s="80"/>
      <c r="DQD7" s="80"/>
      <c r="DQE7" s="80"/>
      <c r="DQF7" s="80"/>
      <c r="DQG7" s="80"/>
      <c r="DQH7" s="80"/>
      <c r="DQI7" s="80"/>
      <c r="DQJ7" s="80"/>
      <c r="DQK7" s="80"/>
      <c r="DQL7" s="80"/>
      <c r="DQM7" s="80"/>
      <c r="DQN7" s="80"/>
      <c r="DQO7" s="80"/>
      <c r="DQP7" s="80"/>
      <c r="DQQ7" s="80"/>
      <c r="DQR7" s="80"/>
      <c r="DQS7" s="80"/>
      <c r="DQT7" s="80"/>
      <c r="DQU7" s="80"/>
      <c r="DQV7" s="80"/>
      <c r="DQW7" s="80"/>
      <c r="DQX7" s="80"/>
      <c r="DQY7" s="80"/>
      <c r="DQZ7" s="80"/>
      <c r="DRA7" s="80"/>
      <c r="DRB7" s="80"/>
      <c r="DRC7" s="80"/>
      <c r="DRD7" s="80"/>
      <c r="DRE7" s="80"/>
      <c r="DRF7" s="80"/>
      <c r="DRG7" s="80"/>
      <c r="DRH7" s="80"/>
      <c r="DRI7" s="80"/>
      <c r="DRJ7" s="80"/>
      <c r="DRK7" s="80"/>
      <c r="DRL7" s="80"/>
      <c r="DRM7" s="80"/>
      <c r="DRN7" s="80"/>
      <c r="DRO7" s="80"/>
      <c r="DRP7" s="80"/>
      <c r="DRQ7" s="80"/>
      <c r="DRR7" s="80"/>
      <c r="DRS7" s="80"/>
      <c r="DRT7" s="80"/>
      <c r="DRU7" s="80"/>
      <c r="DRV7" s="80"/>
      <c r="DRW7" s="80"/>
      <c r="DRX7" s="80"/>
      <c r="DRY7" s="80"/>
      <c r="DRZ7" s="80"/>
      <c r="DSA7" s="80"/>
      <c r="DSB7" s="80"/>
      <c r="DSC7" s="80"/>
      <c r="DSD7" s="80"/>
      <c r="DSE7" s="80"/>
      <c r="DSF7" s="80"/>
      <c r="DSG7" s="80"/>
      <c r="DSH7" s="80"/>
      <c r="DSI7" s="80"/>
      <c r="DSJ7" s="80"/>
      <c r="DSK7" s="80"/>
      <c r="DSL7" s="80"/>
      <c r="DSM7" s="80"/>
      <c r="DSN7" s="80"/>
      <c r="DSO7" s="80"/>
      <c r="DSP7" s="80"/>
      <c r="DSQ7" s="80"/>
      <c r="DSR7" s="80"/>
      <c r="DSS7" s="80"/>
      <c r="DST7" s="80"/>
      <c r="DSU7" s="80"/>
      <c r="DSV7" s="80"/>
      <c r="DSW7" s="80"/>
      <c r="DSX7" s="80"/>
      <c r="DSY7" s="80"/>
      <c r="DSZ7" s="80"/>
      <c r="DTA7" s="80"/>
      <c r="DTB7" s="80"/>
      <c r="DTC7" s="80"/>
      <c r="DTD7" s="80"/>
      <c r="DTE7" s="80"/>
      <c r="DTF7" s="80"/>
      <c r="DTG7" s="80"/>
      <c r="DTH7" s="80"/>
      <c r="DTI7" s="80"/>
      <c r="DTJ7" s="80"/>
      <c r="DTK7" s="80"/>
      <c r="DTL7" s="80"/>
      <c r="DTM7" s="80"/>
      <c r="DTN7" s="80"/>
      <c r="DTO7" s="80"/>
      <c r="DTP7" s="80"/>
      <c r="DTQ7" s="80"/>
      <c r="DTR7" s="80"/>
      <c r="DTS7" s="80"/>
      <c r="DTT7" s="80"/>
      <c r="DTU7" s="80"/>
      <c r="DTV7" s="80"/>
      <c r="DTW7" s="80"/>
      <c r="DTX7" s="80"/>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80"/>
      <c r="DVB7" s="80"/>
      <c r="DVC7" s="80"/>
      <c r="DVD7" s="80"/>
      <c r="DVE7" s="80"/>
      <c r="DVF7" s="80"/>
      <c r="DVG7" s="80"/>
      <c r="DVH7" s="80"/>
      <c r="DVI7" s="80"/>
      <c r="DVJ7" s="80"/>
      <c r="DVK7" s="80"/>
      <c r="DVL7" s="80"/>
      <c r="DVM7" s="80"/>
      <c r="DVN7" s="80"/>
      <c r="DVO7" s="80"/>
      <c r="DVP7" s="80"/>
      <c r="DVQ7" s="80"/>
      <c r="DVR7" s="80"/>
      <c r="DVS7" s="80"/>
      <c r="DVT7" s="80"/>
      <c r="DVU7" s="80"/>
      <c r="DVV7" s="80"/>
      <c r="DVW7" s="80"/>
      <c r="DVX7" s="80"/>
      <c r="DVY7" s="80"/>
      <c r="DVZ7" s="80"/>
      <c r="DWA7" s="80"/>
      <c r="DWB7" s="80"/>
      <c r="DWC7" s="80"/>
      <c r="DWD7" s="80"/>
      <c r="DWE7" s="80"/>
      <c r="DWF7" s="80"/>
      <c r="DWG7" s="80"/>
      <c r="DWH7" s="80"/>
      <c r="DWI7" s="80"/>
      <c r="DWJ7" s="80"/>
      <c r="DWK7" s="80"/>
      <c r="DWL7" s="80"/>
      <c r="DWM7" s="80"/>
      <c r="DWN7" s="80"/>
      <c r="DWO7" s="80"/>
      <c r="DWP7" s="80"/>
      <c r="DWQ7" s="80"/>
      <c r="DWR7" s="80"/>
      <c r="DWS7" s="80"/>
      <c r="DWT7" s="80"/>
      <c r="DWU7" s="80"/>
      <c r="DWV7" s="80"/>
      <c r="DWW7" s="80"/>
      <c r="DWX7" s="80"/>
      <c r="DWY7" s="80"/>
      <c r="DWZ7" s="80"/>
      <c r="DXA7" s="80"/>
      <c r="DXB7" s="80"/>
      <c r="DXC7" s="80"/>
      <c r="DXD7" s="80"/>
      <c r="DXE7" s="80"/>
      <c r="DXF7" s="80"/>
      <c r="DXG7" s="80"/>
      <c r="DXH7" s="80"/>
      <c r="DXI7" s="80"/>
      <c r="DXJ7" s="80"/>
      <c r="DXK7" s="80"/>
      <c r="DXL7" s="80"/>
      <c r="DXM7" s="80"/>
      <c r="DXN7" s="80"/>
      <c r="DXO7" s="80"/>
      <c r="DXP7" s="80"/>
      <c r="DXQ7" s="80"/>
      <c r="DXR7" s="80"/>
      <c r="DXS7" s="80"/>
      <c r="DXT7" s="80"/>
      <c r="DXU7" s="80"/>
      <c r="DXV7" s="80"/>
      <c r="DXW7" s="80"/>
      <c r="DXX7" s="80"/>
      <c r="DXY7" s="80"/>
      <c r="DXZ7" s="80"/>
      <c r="DYA7" s="80"/>
      <c r="DYB7" s="80"/>
      <c r="DYC7" s="80"/>
      <c r="DYD7" s="80"/>
      <c r="DYE7" s="80"/>
      <c r="DYF7" s="80"/>
      <c r="DYG7" s="80"/>
      <c r="DYH7" s="80"/>
      <c r="DYI7" s="80"/>
      <c r="DYJ7" s="80"/>
      <c r="DYK7" s="80"/>
      <c r="DYL7" s="80"/>
      <c r="DYM7" s="80"/>
      <c r="DYN7" s="80"/>
      <c r="DYO7" s="80"/>
      <c r="DYP7" s="80"/>
      <c r="DYQ7" s="80"/>
      <c r="DYR7" s="80"/>
      <c r="DYS7" s="80"/>
      <c r="DYT7" s="80"/>
      <c r="DYU7" s="80"/>
      <c r="DYV7" s="80"/>
      <c r="DYW7" s="80"/>
      <c r="DYX7" s="80"/>
      <c r="DYY7" s="80"/>
      <c r="DYZ7" s="80"/>
      <c r="DZA7" s="80"/>
      <c r="DZB7" s="80"/>
      <c r="DZC7" s="80"/>
      <c r="DZD7" s="80"/>
      <c r="DZE7" s="80"/>
      <c r="DZF7" s="80"/>
      <c r="DZG7" s="80"/>
      <c r="DZH7" s="80"/>
      <c r="DZI7" s="80"/>
      <c r="DZJ7" s="80"/>
      <c r="DZK7" s="80"/>
      <c r="DZL7" s="80"/>
      <c r="DZM7" s="80"/>
      <c r="DZN7" s="80"/>
      <c r="DZO7" s="80"/>
      <c r="DZP7" s="80"/>
      <c r="DZQ7" s="80"/>
      <c r="DZR7" s="80"/>
      <c r="DZS7" s="80"/>
      <c r="DZT7" s="80"/>
      <c r="DZU7" s="80"/>
      <c r="DZV7" s="80"/>
      <c r="DZW7" s="80"/>
      <c r="DZX7" s="80"/>
      <c r="DZY7" s="80"/>
      <c r="DZZ7" s="80"/>
      <c r="EAA7" s="80"/>
      <c r="EAB7" s="80"/>
      <c r="EAC7" s="80"/>
      <c r="EAD7" s="80"/>
      <c r="EAE7" s="80"/>
      <c r="EAF7" s="80"/>
      <c r="EAG7" s="80"/>
      <c r="EAH7" s="80"/>
      <c r="EAI7" s="80"/>
      <c r="EAJ7" s="80"/>
      <c r="EAK7" s="80"/>
      <c r="EAL7" s="80"/>
      <c r="EAM7" s="80"/>
      <c r="EAN7" s="80"/>
      <c r="EAO7" s="80"/>
      <c r="EAP7" s="80"/>
      <c r="EAQ7" s="80"/>
      <c r="EAR7" s="80"/>
      <c r="EAS7" s="80"/>
      <c r="EAT7" s="80"/>
      <c r="EAU7" s="80"/>
      <c r="EAV7" s="80"/>
      <c r="EAW7" s="80"/>
      <c r="EAX7" s="80"/>
      <c r="EAY7" s="80"/>
      <c r="EAZ7" s="80"/>
      <c r="EBA7" s="80"/>
      <c r="EBB7" s="80"/>
      <c r="EBC7" s="80"/>
      <c r="EBD7" s="80"/>
      <c r="EBE7" s="80"/>
      <c r="EBF7" s="80"/>
      <c r="EBG7" s="80"/>
      <c r="EBH7" s="80"/>
      <c r="EBI7" s="80"/>
      <c r="EBJ7" s="80"/>
      <c r="EBK7" s="80"/>
      <c r="EBL7" s="80"/>
      <c r="EBM7" s="80"/>
      <c r="EBN7" s="80"/>
      <c r="EBO7" s="80"/>
      <c r="EBP7" s="80"/>
      <c r="EBQ7" s="80"/>
      <c r="EBR7" s="80"/>
      <c r="EBS7" s="80"/>
      <c r="EBT7" s="80"/>
      <c r="EBU7" s="80"/>
      <c r="EBV7" s="80"/>
      <c r="EBW7" s="80"/>
      <c r="EBX7" s="80"/>
      <c r="EBY7" s="80"/>
      <c r="EBZ7" s="80"/>
      <c r="ECA7" s="80"/>
      <c r="ECB7" s="80"/>
      <c r="ECC7" s="80"/>
      <c r="ECD7" s="80"/>
      <c r="ECE7" s="80"/>
      <c r="ECF7" s="80"/>
      <c r="ECG7" s="80"/>
      <c r="ECH7" s="80"/>
      <c r="ECI7" s="80"/>
      <c r="ECJ7" s="80"/>
      <c r="ECK7" s="80"/>
      <c r="ECL7" s="80"/>
      <c r="ECM7" s="80"/>
      <c r="ECN7" s="80"/>
      <c r="ECO7" s="80"/>
      <c r="ECP7" s="80"/>
      <c r="ECQ7" s="80"/>
      <c r="ECR7" s="80"/>
      <c r="ECS7" s="80"/>
      <c r="ECT7" s="80"/>
      <c r="ECU7" s="80"/>
      <c r="ECV7" s="80"/>
      <c r="ECW7" s="80"/>
      <c r="ECX7" s="80"/>
      <c r="ECY7" s="80"/>
      <c r="ECZ7" s="80"/>
      <c r="EDA7" s="80"/>
      <c r="EDB7" s="80"/>
      <c r="EDC7" s="80"/>
      <c r="EDD7" s="80"/>
      <c r="EDE7" s="80"/>
      <c r="EDF7" s="80"/>
      <c r="EDG7" s="80"/>
      <c r="EDH7" s="80"/>
      <c r="EDI7" s="80"/>
      <c r="EDJ7" s="80"/>
      <c r="EDK7" s="80"/>
      <c r="EDL7" s="80"/>
      <c r="EDM7" s="80"/>
      <c r="EDN7" s="80"/>
      <c r="EDO7" s="80"/>
      <c r="EDP7" s="80"/>
      <c r="EDQ7" s="80"/>
      <c r="EDR7" s="80"/>
      <c r="EDS7" s="80"/>
      <c r="EDT7" s="80"/>
      <c r="EDU7" s="80"/>
      <c r="EDV7" s="80"/>
      <c r="EDW7" s="80"/>
      <c r="EDX7" s="80"/>
      <c r="EDY7" s="80"/>
      <c r="EDZ7" s="80"/>
      <c r="EEA7" s="80"/>
      <c r="EEB7" s="80"/>
      <c r="EEC7" s="80"/>
      <c r="EED7" s="80"/>
      <c r="EEE7" s="80"/>
      <c r="EEF7" s="80"/>
      <c r="EEG7" s="80"/>
      <c r="EEH7" s="80"/>
      <c r="EEI7" s="80"/>
      <c r="EEJ7" s="80"/>
      <c r="EEK7" s="80"/>
      <c r="EEL7" s="80"/>
      <c r="EEM7" s="80"/>
      <c r="EEN7" s="80"/>
      <c r="EEO7" s="80"/>
      <c r="EEP7" s="80"/>
      <c r="EEQ7" s="80"/>
      <c r="EER7" s="80"/>
      <c r="EES7" s="80"/>
      <c r="EET7" s="80"/>
      <c r="EEU7" s="80"/>
      <c r="EEV7" s="80"/>
      <c r="EEW7" s="80"/>
      <c r="EEX7" s="80"/>
      <c r="EEY7" s="80"/>
      <c r="EEZ7" s="80"/>
      <c r="EFA7" s="80"/>
      <c r="EFB7" s="80"/>
      <c r="EFC7" s="80"/>
      <c r="EFD7" s="80"/>
      <c r="EFE7" s="80"/>
      <c r="EFF7" s="80"/>
      <c r="EFG7" s="80"/>
      <c r="EFH7" s="80"/>
      <c r="EFI7" s="80"/>
      <c r="EFJ7" s="80"/>
      <c r="EFK7" s="80"/>
      <c r="EFL7" s="80"/>
      <c r="EFM7" s="80"/>
      <c r="EFN7" s="80"/>
      <c r="EFO7" s="80"/>
      <c r="EFP7" s="80"/>
      <c r="EFQ7" s="80"/>
      <c r="EFR7" s="80"/>
      <c r="EFS7" s="80"/>
      <c r="EFT7" s="80"/>
      <c r="EFU7" s="80"/>
      <c r="EFV7" s="80"/>
      <c r="EFW7" s="80"/>
      <c r="EFX7" s="80"/>
      <c r="EFY7" s="80"/>
      <c r="EFZ7" s="80"/>
      <c r="EGA7" s="80"/>
      <c r="EGB7" s="80"/>
      <c r="EGC7" s="80"/>
      <c r="EGD7" s="80"/>
      <c r="EGE7" s="80"/>
      <c r="EGF7" s="80"/>
      <c r="EGG7" s="80"/>
      <c r="EGH7" s="80"/>
      <c r="EGI7" s="80"/>
      <c r="EGJ7" s="80"/>
      <c r="EGK7" s="80"/>
      <c r="EGL7" s="80"/>
      <c r="EGM7" s="80"/>
      <c r="EGN7" s="80"/>
      <c r="EGO7" s="80"/>
      <c r="EGP7" s="80"/>
      <c r="EGQ7" s="80"/>
      <c r="EGR7" s="80"/>
      <c r="EGS7" s="80"/>
      <c r="EGT7" s="80"/>
      <c r="EGU7" s="80"/>
      <c r="EGV7" s="80"/>
      <c r="EGW7" s="80"/>
      <c r="EGX7" s="80"/>
      <c r="EGY7" s="80"/>
      <c r="EGZ7" s="80"/>
      <c r="EHA7" s="80"/>
      <c r="EHB7" s="80"/>
      <c r="EHC7" s="80"/>
      <c r="EHD7" s="80"/>
      <c r="EHE7" s="80"/>
      <c r="EHF7" s="80"/>
      <c r="EHG7" s="80"/>
      <c r="EHH7" s="80"/>
      <c r="EHI7" s="80"/>
      <c r="EHJ7" s="80"/>
      <c r="EHK7" s="80"/>
      <c r="EHL7" s="80"/>
      <c r="EHM7" s="80"/>
      <c r="EHN7" s="80"/>
      <c r="EHO7" s="80"/>
      <c r="EHP7" s="80"/>
      <c r="EHQ7" s="80"/>
      <c r="EHR7" s="80"/>
      <c r="EHS7" s="80"/>
      <c r="EHT7" s="80"/>
      <c r="EHU7" s="80"/>
      <c r="EHV7" s="80"/>
      <c r="EHW7" s="80"/>
      <c r="EHX7" s="80"/>
      <c r="EHY7" s="80"/>
      <c r="EHZ7" s="80"/>
      <c r="EIA7" s="80"/>
      <c r="EIB7" s="80"/>
      <c r="EIC7" s="80"/>
      <c r="EID7" s="80"/>
      <c r="EIE7" s="80"/>
      <c r="EIF7" s="80"/>
      <c r="EIG7" s="80"/>
      <c r="EIH7" s="80"/>
      <c r="EII7" s="80"/>
      <c r="EIJ7" s="80"/>
      <c r="EIK7" s="80"/>
      <c r="EIL7" s="80"/>
      <c r="EIM7" s="80"/>
      <c r="EIN7" s="80"/>
      <c r="EIO7" s="80"/>
      <c r="EIP7" s="80"/>
      <c r="EIQ7" s="80"/>
      <c r="EIR7" s="80"/>
      <c r="EIS7" s="80"/>
      <c r="EIT7" s="80"/>
      <c r="EIU7" s="80"/>
      <c r="EIV7" s="80"/>
      <c r="EIW7" s="80"/>
      <c r="EIX7" s="80"/>
      <c r="EIY7" s="80"/>
      <c r="EIZ7" s="80"/>
      <c r="EJA7" s="80"/>
      <c r="EJB7" s="80"/>
      <c r="EJC7" s="80"/>
      <c r="EJD7" s="80"/>
      <c r="EJE7" s="80"/>
      <c r="EJF7" s="80"/>
      <c r="EJG7" s="80"/>
      <c r="EJH7" s="80"/>
      <c r="EJI7" s="80"/>
      <c r="EJJ7" s="80"/>
      <c r="EJK7" s="80"/>
      <c r="EJL7" s="80"/>
      <c r="EJM7" s="80"/>
      <c r="EJN7" s="80"/>
      <c r="EJO7" s="80"/>
      <c r="EJP7" s="80"/>
      <c r="EJQ7" s="80"/>
      <c r="EJR7" s="80"/>
      <c r="EJS7" s="80"/>
      <c r="EJT7" s="80"/>
      <c r="EJU7" s="80"/>
      <c r="EJV7" s="80"/>
      <c r="EJW7" s="80"/>
      <c r="EJX7" s="80"/>
      <c r="EJY7" s="80"/>
      <c r="EJZ7" s="80"/>
      <c r="EKA7" s="80"/>
      <c r="EKB7" s="80"/>
      <c r="EKC7" s="80"/>
      <c r="EKD7" s="80"/>
      <c r="EKE7" s="80"/>
      <c r="EKF7" s="80"/>
      <c r="EKG7" s="80"/>
      <c r="EKH7" s="80"/>
      <c r="EKI7" s="80"/>
      <c r="EKJ7" s="80"/>
      <c r="EKK7" s="80"/>
      <c r="EKL7" s="80"/>
      <c r="EKM7" s="80"/>
      <c r="EKN7" s="80"/>
      <c r="EKO7" s="80"/>
      <c r="EKP7" s="80"/>
      <c r="EKQ7" s="80"/>
      <c r="EKR7" s="80"/>
      <c r="EKS7" s="80"/>
      <c r="EKT7" s="80"/>
      <c r="EKU7" s="80"/>
      <c r="EKV7" s="80"/>
      <c r="EKW7" s="80"/>
      <c r="EKX7" s="80"/>
      <c r="EKY7" s="80"/>
      <c r="EKZ7" s="80"/>
      <c r="ELA7" s="80"/>
      <c r="ELB7" s="80"/>
      <c r="ELC7" s="80"/>
      <c r="ELD7" s="80"/>
      <c r="ELE7" s="80"/>
      <c r="ELF7" s="80"/>
      <c r="ELG7" s="80"/>
      <c r="ELH7" s="80"/>
      <c r="ELI7" s="80"/>
      <c r="ELJ7" s="80"/>
      <c r="ELK7" s="80"/>
      <c r="ELL7" s="80"/>
      <c r="ELM7" s="80"/>
      <c r="ELN7" s="80"/>
      <c r="ELO7" s="80"/>
      <c r="ELP7" s="80"/>
      <c r="ELQ7" s="80"/>
      <c r="ELR7" s="80"/>
      <c r="ELS7" s="80"/>
      <c r="ELT7" s="80"/>
      <c r="ELU7" s="80"/>
      <c r="ELV7" s="80"/>
      <c r="ELW7" s="80"/>
      <c r="ELX7" s="80"/>
      <c r="ELY7" s="80"/>
      <c r="ELZ7" s="80"/>
      <c r="EMA7" s="80"/>
      <c r="EMB7" s="80"/>
      <c r="EMC7" s="80"/>
      <c r="EMD7" s="80"/>
      <c r="EME7" s="80"/>
      <c r="EMF7" s="80"/>
      <c r="EMG7" s="80"/>
      <c r="EMH7" s="80"/>
      <c r="EMI7" s="80"/>
      <c r="EMJ7" s="80"/>
      <c r="EMK7" s="80"/>
      <c r="EML7" s="80"/>
      <c r="EMM7" s="80"/>
      <c r="EMN7" s="80"/>
      <c r="EMO7" s="80"/>
      <c r="EMP7" s="80"/>
      <c r="EMQ7" s="80"/>
      <c r="EMR7" s="80"/>
      <c r="EMS7" s="80"/>
      <c r="EMT7" s="80"/>
      <c r="EMU7" s="80"/>
      <c r="EMV7" s="80"/>
      <c r="EMW7" s="80"/>
      <c r="EMX7" s="80"/>
      <c r="EMY7" s="80"/>
      <c r="EMZ7" s="80"/>
      <c r="ENA7" s="80"/>
      <c r="ENB7" s="80"/>
      <c r="ENC7" s="80"/>
      <c r="END7" s="80"/>
      <c r="ENE7" s="80"/>
      <c r="ENF7" s="80"/>
      <c r="ENG7" s="80"/>
      <c r="ENH7" s="80"/>
      <c r="ENI7" s="80"/>
      <c r="ENJ7" s="80"/>
      <c r="ENK7" s="80"/>
      <c r="ENL7" s="80"/>
      <c r="ENM7" s="80"/>
      <c r="ENN7" s="80"/>
      <c r="ENO7" s="80"/>
      <c r="ENP7" s="80"/>
      <c r="ENQ7" s="80"/>
      <c r="ENR7" s="80"/>
      <c r="ENS7" s="80"/>
      <c r="ENT7" s="80"/>
      <c r="ENU7" s="80"/>
      <c r="ENV7" s="80"/>
      <c r="ENW7" s="80"/>
      <c r="ENX7" s="80"/>
      <c r="ENY7" s="80"/>
      <c r="ENZ7" s="80"/>
      <c r="EOA7" s="80"/>
      <c r="EOB7" s="80"/>
      <c r="EOC7" s="80"/>
      <c r="EOD7" s="80"/>
      <c r="EOE7" s="80"/>
      <c r="EOF7" s="80"/>
      <c r="EOG7" s="80"/>
      <c r="EOH7" s="80"/>
      <c r="EOI7" s="80"/>
      <c r="EOJ7" s="80"/>
      <c r="EOK7" s="80"/>
      <c r="EOL7" s="80"/>
      <c r="EOM7" s="80"/>
      <c r="EON7" s="80"/>
      <c r="EOO7" s="80"/>
      <c r="EOP7" s="80"/>
      <c r="EOQ7" s="80"/>
      <c r="EOR7" s="80"/>
      <c r="EOS7" s="80"/>
      <c r="EOT7" s="80"/>
      <c r="EOU7" s="80"/>
      <c r="EOV7" s="80"/>
      <c r="EOW7" s="80"/>
      <c r="EOX7" s="80"/>
      <c r="EOY7" s="80"/>
      <c r="EOZ7" s="80"/>
      <c r="EPA7" s="80"/>
      <c r="EPB7" s="80"/>
      <c r="EPC7" s="80"/>
      <c r="EPD7" s="80"/>
      <c r="EPE7" s="80"/>
      <c r="EPF7" s="80"/>
      <c r="EPG7" s="80"/>
      <c r="EPH7" s="80"/>
      <c r="EPI7" s="80"/>
      <c r="EPJ7" s="80"/>
      <c r="EPK7" s="80"/>
      <c r="EPL7" s="80"/>
      <c r="EPM7" s="80"/>
      <c r="EPN7" s="80"/>
      <c r="EPO7" s="80"/>
      <c r="EPP7" s="80"/>
      <c r="EPQ7" s="80"/>
      <c r="EPR7" s="80"/>
      <c r="EPS7" s="80"/>
      <c r="EPT7" s="80"/>
      <c r="EPU7" s="80"/>
      <c r="EPV7" s="80"/>
      <c r="EPW7" s="80"/>
      <c r="EPX7" s="80"/>
      <c r="EPY7" s="80"/>
      <c r="EPZ7" s="80"/>
      <c r="EQA7" s="80"/>
      <c r="EQB7" s="80"/>
      <c r="EQC7" s="80"/>
      <c r="EQD7" s="80"/>
      <c r="EQE7" s="80"/>
      <c r="EQF7" s="80"/>
      <c r="EQG7" s="80"/>
      <c r="EQH7" s="80"/>
      <c r="EQI7" s="80"/>
      <c r="EQJ7" s="80"/>
      <c r="EQK7" s="80"/>
      <c r="EQL7" s="80"/>
      <c r="EQM7" s="80"/>
      <c r="EQN7" s="80"/>
      <c r="EQO7" s="80"/>
      <c r="EQP7" s="80"/>
      <c r="EQQ7" s="80"/>
      <c r="EQR7" s="80"/>
      <c r="EQS7" s="80"/>
      <c r="EQT7" s="80"/>
      <c r="EQU7" s="80"/>
      <c r="EQV7" s="80"/>
      <c r="EQW7" s="80"/>
      <c r="EQX7" s="80"/>
      <c r="EQY7" s="80"/>
      <c r="EQZ7" s="80"/>
      <c r="ERA7" s="80"/>
      <c r="ERB7" s="80"/>
      <c r="ERC7" s="80"/>
      <c r="ERD7" s="80"/>
      <c r="ERE7" s="80"/>
      <c r="ERF7" s="80"/>
      <c r="ERG7" s="80"/>
      <c r="ERH7" s="80"/>
      <c r="ERI7" s="80"/>
      <c r="ERJ7" s="80"/>
      <c r="ERK7" s="80"/>
      <c r="ERL7" s="80"/>
      <c r="ERM7" s="80"/>
      <c r="ERN7" s="80"/>
      <c r="ERO7" s="80"/>
      <c r="ERP7" s="80"/>
      <c r="ERQ7" s="80"/>
      <c r="ERR7" s="80"/>
      <c r="ERS7" s="80"/>
      <c r="ERT7" s="80"/>
      <c r="ERU7" s="80"/>
      <c r="ERV7" s="80"/>
      <c r="ERW7" s="80"/>
      <c r="ERX7" s="80"/>
      <c r="ERY7" s="80"/>
      <c r="ERZ7" s="80"/>
      <c r="ESA7" s="80"/>
      <c r="ESB7" s="80"/>
      <c r="ESC7" s="80"/>
      <c r="ESD7" s="80"/>
      <c r="ESE7" s="80"/>
      <c r="ESF7" s="80"/>
      <c r="ESG7" s="80"/>
      <c r="ESH7" s="80"/>
      <c r="ESI7" s="80"/>
      <c r="ESJ7" s="80"/>
      <c r="ESK7" s="80"/>
      <c r="ESL7" s="80"/>
      <c r="ESM7" s="80"/>
      <c r="ESN7" s="80"/>
      <c r="ESO7" s="80"/>
      <c r="ESP7" s="80"/>
      <c r="ESQ7" s="80"/>
      <c r="ESR7" s="80"/>
      <c r="ESS7" s="80"/>
      <c r="EST7" s="80"/>
      <c r="ESU7" s="80"/>
      <c r="ESV7" s="80"/>
      <c r="ESW7" s="80"/>
      <c r="ESX7" s="80"/>
      <c r="ESY7" s="80"/>
      <c r="ESZ7" s="80"/>
      <c r="ETA7" s="80"/>
      <c r="ETB7" s="80"/>
      <c r="ETC7" s="80"/>
      <c r="ETD7" s="80"/>
      <c r="ETE7" s="80"/>
      <c r="ETF7" s="80"/>
      <c r="ETG7" s="80"/>
      <c r="ETH7" s="80"/>
      <c r="ETI7" s="80"/>
      <c r="ETJ7" s="80"/>
      <c r="ETK7" s="80"/>
      <c r="ETL7" s="80"/>
      <c r="ETM7" s="80"/>
      <c r="ETN7" s="80"/>
      <c r="ETO7" s="80"/>
      <c r="ETP7" s="80"/>
      <c r="ETQ7" s="80"/>
      <c r="ETR7" s="80"/>
      <c r="ETS7" s="80"/>
      <c r="ETT7" s="80"/>
      <c r="ETU7" s="80"/>
      <c r="ETV7" s="80"/>
      <c r="ETW7" s="80"/>
      <c r="ETX7" s="80"/>
      <c r="ETY7" s="80"/>
      <c r="ETZ7" s="80"/>
      <c r="EUA7" s="80"/>
      <c r="EUB7" s="80"/>
      <c r="EUC7" s="80"/>
      <c r="EUD7" s="80"/>
      <c r="EUE7" s="80"/>
      <c r="EUF7" s="80"/>
      <c r="EUG7" s="80"/>
      <c r="EUH7" s="80"/>
      <c r="EUI7" s="80"/>
      <c r="EUJ7" s="80"/>
      <c r="EUK7" s="80"/>
      <c r="EUL7" s="80"/>
      <c r="EUM7" s="80"/>
      <c r="EUN7" s="80"/>
      <c r="EUO7" s="80"/>
      <c r="EUP7" s="80"/>
      <c r="EUQ7" s="80"/>
      <c r="EUR7" s="80"/>
      <c r="EUS7" s="80"/>
      <c r="EUT7" s="80"/>
      <c r="EUU7" s="80"/>
      <c r="EUV7" s="80"/>
      <c r="EUW7" s="80"/>
      <c r="EUX7" s="80"/>
      <c r="EUY7" s="80"/>
      <c r="EUZ7" s="80"/>
      <c r="EVA7" s="80"/>
      <c r="EVB7" s="80"/>
      <c r="EVC7" s="80"/>
      <c r="EVD7" s="80"/>
      <c r="EVE7" s="80"/>
      <c r="EVF7" s="80"/>
      <c r="EVG7" s="80"/>
      <c r="EVH7" s="80"/>
      <c r="EVI7" s="80"/>
      <c r="EVJ7" s="80"/>
      <c r="EVK7" s="80"/>
      <c r="EVL7" s="80"/>
      <c r="EVM7" s="80"/>
      <c r="EVN7" s="80"/>
      <c r="EVO7" s="80"/>
      <c r="EVP7" s="80"/>
      <c r="EVQ7" s="80"/>
      <c r="EVR7" s="80"/>
      <c r="EVS7" s="80"/>
      <c r="EVT7" s="80"/>
      <c r="EVU7" s="80"/>
      <c r="EVV7" s="80"/>
      <c r="EVW7" s="80"/>
      <c r="EVX7" s="80"/>
      <c r="EVY7" s="80"/>
      <c r="EVZ7" s="80"/>
      <c r="EWA7" s="80"/>
      <c r="EWB7" s="80"/>
      <c r="EWC7" s="80"/>
      <c r="EWD7" s="80"/>
      <c r="EWE7" s="80"/>
      <c r="EWF7" s="80"/>
      <c r="EWG7" s="80"/>
      <c r="EWH7" s="80"/>
      <c r="EWI7" s="80"/>
      <c r="EWJ7" s="80"/>
      <c r="EWK7" s="80"/>
      <c r="EWL7" s="80"/>
      <c r="EWM7" s="80"/>
      <c r="EWN7" s="80"/>
      <c r="EWO7" s="80"/>
      <c r="EWP7" s="80"/>
      <c r="EWQ7" s="80"/>
      <c r="EWR7" s="80"/>
      <c r="EWS7" s="80"/>
      <c r="EWT7" s="80"/>
      <c r="EWU7" s="80"/>
      <c r="EWV7" s="80"/>
      <c r="EWW7" s="80"/>
      <c r="EWX7" s="80"/>
      <c r="EWY7" s="80"/>
      <c r="EWZ7" s="80"/>
      <c r="EXA7" s="80"/>
      <c r="EXB7" s="80"/>
      <c r="EXC7" s="80"/>
      <c r="EXD7" s="80"/>
      <c r="EXE7" s="80"/>
      <c r="EXF7" s="80"/>
      <c r="EXG7" s="80"/>
      <c r="EXH7" s="80"/>
      <c r="EXI7" s="80"/>
      <c r="EXJ7" s="80"/>
      <c r="EXK7" s="80"/>
      <c r="EXL7" s="80"/>
      <c r="EXM7" s="80"/>
      <c r="EXN7" s="80"/>
      <c r="EXO7" s="80"/>
      <c r="EXP7" s="80"/>
      <c r="EXQ7" s="80"/>
      <c r="EXR7" s="80"/>
      <c r="EXS7" s="80"/>
      <c r="EXT7" s="80"/>
      <c r="EXU7" s="80"/>
      <c r="EXV7" s="80"/>
      <c r="EXW7" s="80"/>
      <c r="EXX7" s="80"/>
      <c r="EXY7" s="80"/>
      <c r="EXZ7" s="80"/>
      <c r="EYA7" s="80"/>
      <c r="EYB7" s="80"/>
      <c r="EYC7" s="80"/>
      <c r="EYD7" s="80"/>
      <c r="EYE7" s="80"/>
      <c r="EYF7" s="80"/>
      <c r="EYG7" s="80"/>
      <c r="EYH7" s="80"/>
      <c r="EYI7" s="80"/>
      <c r="EYJ7" s="80"/>
      <c r="EYK7" s="80"/>
      <c r="EYL7" s="80"/>
      <c r="EYM7" s="80"/>
      <c r="EYN7" s="80"/>
      <c r="EYO7" s="80"/>
      <c r="EYP7" s="80"/>
      <c r="EYQ7" s="80"/>
      <c r="EYR7" s="80"/>
      <c r="EYS7" s="80"/>
      <c r="EYT7" s="80"/>
      <c r="EYU7" s="80"/>
      <c r="EYV7" s="80"/>
      <c r="EYW7" s="80"/>
      <c r="EYX7" s="80"/>
      <c r="EYY7" s="80"/>
      <c r="EYZ7" s="80"/>
      <c r="EZA7" s="80"/>
      <c r="EZB7" s="80"/>
      <c r="EZC7" s="80"/>
      <c r="EZD7" s="80"/>
      <c r="EZE7" s="80"/>
      <c r="EZF7" s="80"/>
      <c r="EZG7" s="80"/>
      <c r="EZH7" s="80"/>
      <c r="EZI7" s="80"/>
      <c r="EZJ7" s="80"/>
      <c r="EZK7" s="80"/>
      <c r="EZL7" s="80"/>
      <c r="EZM7" s="80"/>
      <c r="EZN7" s="80"/>
      <c r="EZO7" s="80"/>
      <c r="EZP7" s="80"/>
      <c r="EZQ7" s="80"/>
      <c r="EZR7" s="80"/>
      <c r="EZS7" s="80"/>
      <c r="EZT7" s="80"/>
      <c r="EZU7" s="80"/>
      <c r="EZV7" s="80"/>
      <c r="EZW7" s="80"/>
      <c r="EZX7" s="80"/>
      <c r="EZY7" s="80"/>
      <c r="EZZ7" s="80"/>
      <c r="FAA7" s="80"/>
      <c r="FAB7" s="80"/>
      <c r="FAC7" s="80"/>
      <c r="FAD7" s="80"/>
      <c r="FAE7" s="80"/>
      <c r="FAF7" s="80"/>
      <c r="FAG7" s="80"/>
      <c r="FAH7" s="80"/>
      <c r="FAI7" s="80"/>
      <c r="FAJ7" s="80"/>
      <c r="FAK7" s="80"/>
      <c r="FAL7" s="80"/>
      <c r="FAM7" s="80"/>
      <c r="FAN7" s="80"/>
      <c r="FAO7" s="80"/>
      <c r="FAP7" s="80"/>
      <c r="FAQ7" s="80"/>
      <c r="FAR7" s="80"/>
      <c r="FAS7" s="80"/>
      <c r="FAT7" s="80"/>
      <c r="FAU7" s="80"/>
      <c r="FAV7" s="80"/>
      <c r="FAW7" s="80"/>
      <c r="FAX7" s="80"/>
      <c r="FAY7" s="80"/>
      <c r="FAZ7" s="80"/>
      <c r="FBA7" s="80"/>
      <c r="FBB7" s="80"/>
      <c r="FBC7" s="80"/>
      <c r="FBD7" s="80"/>
      <c r="FBE7" s="80"/>
      <c r="FBF7" s="80"/>
      <c r="FBG7" s="80"/>
      <c r="FBH7" s="80"/>
      <c r="FBI7" s="80"/>
      <c r="FBJ7" s="80"/>
      <c r="FBK7" s="80"/>
      <c r="FBL7" s="80"/>
      <c r="FBM7" s="80"/>
      <c r="FBN7" s="80"/>
      <c r="FBO7" s="80"/>
      <c r="FBP7" s="80"/>
      <c r="FBQ7" s="80"/>
      <c r="FBR7" s="80"/>
      <c r="FBS7" s="80"/>
      <c r="FBT7" s="80"/>
      <c r="FBU7" s="80"/>
      <c r="FBV7" s="80"/>
      <c r="FBW7" s="80"/>
      <c r="FBX7" s="80"/>
      <c r="FBY7" s="80"/>
      <c r="FBZ7" s="80"/>
      <c r="FCA7" s="80"/>
      <c r="FCB7" s="80"/>
      <c r="FCC7" s="80"/>
      <c r="FCD7" s="80"/>
      <c r="FCE7" s="80"/>
      <c r="FCF7" s="80"/>
      <c r="FCG7" s="80"/>
      <c r="FCH7" s="80"/>
      <c r="FCI7" s="80"/>
      <c r="FCJ7" s="80"/>
      <c r="FCK7" s="80"/>
      <c r="FCL7" s="80"/>
      <c r="FCM7" s="80"/>
      <c r="FCN7" s="80"/>
      <c r="FCO7" s="80"/>
      <c r="FCP7" s="80"/>
      <c r="FCQ7" s="80"/>
      <c r="FCR7" s="80"/>
      <c r="FCS7" s="80"/>
      <c r="FCT7" s="80"/>
      <c r="FCU7" s="80"/>
      <c r="FCV7" s="80"/>
      <c r="FCW7" s="80"/>
      <c r="FCX7" s="80"/>
      <c r="FCY7" s="80"/>
      <c r="FCZ7" s="80"/>
      <c r="FDA7" s="80"/>
      <c r="FDB7" s="80"/>
      <c r="FDC7" s="80"/>
      <c r="FDD7" s="80"/>
      <c r="FDE7" s="80"/>
      <c r="FDF7" s="80"/>
      <c r="FDG7" s="80"/>
      <c r="FDH7" s="80"/>
      <c r="FDI7" s="80"/>
      <c r="FDJ7" s="80"/>
      <c r="FDK7" s="80"/>
      <c r="FDL7" s="80"/>
      <c r="FDM7" s="80"/>
      <c r="FDN7" s="80"/>
      <c r="FDO7" s="80"/>
      <c r="FDP7" s="80"/>
      <c r="FDQ7" s="80"/>
      <c r="FDR7" s="80"/>
      <c r="FDS7" s="80"/>
      <c r="FDT7" s="80"/>
      <c r="FDU7" s="80"/>
      <c r="FDV7" s="80"/>
      <c r="FDW7" s="80"/>
      <c r="FDX7" s="80"/>
      <c r="FDY7" s="80"/>
      <c r="FDZ7" s="80"/>
      <c r="FEA7" s="80"/>
      <c r="FEB7" s="80"/>
      <c r="FEC7" s="80"/>
      <c r="FED7" s="80"/>
      <c r="FEE7" s="80"/>
      <c r="FEF7" s="80"/>
      <c r="FEG7" s="80"/>
      <c r="FEH7" s="80"/>
      <c r="FEI7" s="80"/>
      <c r="FEJ7" s="80"/>
      <c r="FEK7" s="80"/>
      <c r="FEL7" s="80"/>
      <c r="FEM7" s="80"/>
      <c r="FEN7" s="80"/>
      <c r="FEO7" s="80"/>
      <c r="FEP7" s="80"/>
      <c r="FEQ7" s="80"/>
      <c r="FER7" s="80"/>
      <c r="FES7" s="80"/>
      <c r="FET7" s="80"/>
      <c r="FEU7" s="80"/>
      <c r="FEV7" s="80"/>
      <c r="FEW7" s="80"/>
      <c r="FEX7" s="80"/>
      <c r="FEY7" s="80"/>
      <c r="FEZ7" s="80"/>
      <c r="FFA7" s="80"/>
      <c r="FFB7" s="80"/>
      <c r="FFC7" s="80"/>
      <c r="FFD7" s="80"/>
      <c r="FFE7" s="80"/>
      <c r="FFF7" s="80"/>
      <c r="FFG7" s="80"/>
      <c r="FFH7" s="80"/>
      <c r="FFI7" s="80"/>
      <c r="FFJ7" s="80"/>
      <c r="FFK7" s="80"/>
      <c r="FFL7" s="80"/>
      <c r="FFM7" s="80"/>
      <c r="FFN7" s="80"/>
      <c r="FFO7" s="80"/>
      <c r="FFP7" s="80"/>
      <c r="FFQ7" s="80"/>
      <c r="FFR7" s="80"/>
      <c r="FFS7" s="80"/>
      <c r="FFT7" s="80"/>
      <c r="FFU7" s="80"/>
      <c r="FFV7" s="80"/>
      <c r="FFW7" s="80"/>
      <c r="FFX7" s="80"/>
      <c r="FFY7" s="80"/>
      <c r="FFZ7" s="80"/>
      <c r="FGA7" s="80"/>
      <c r="FGB7" s="80"/>
      <c r="FGC7" s="80"/>
      <c r="FGD7" s="80"/>
      <c r="FGE7" s="80"/>
      <c r="FGF7" s="80"/>
      <c r="FGG7" s="80"/>
      <c r="FGH7" s="80"/>
      <c r="FGI7" s="80"/>
      <c r="FGJ7" s="80"/>
      <c r="FGK7" s="80"/>
      <c r="FGL7" s="80"/>
      <c r="FGM7" s="80"/>
      <c r="FGN7" s="80"/>
      <c r="FGO7" s="80"/>
      <c r="FGP7" s="80"/>
      <c r="FGQ7" s="80"/>
      <c r="FGR7" s="80"/>
      <c r="FGS7" s="80"/>
      <c r="FGT7" s="80"/>
      <c r="FGU7" s="80"/>
      <c r="FGV7" s="80"/>
      <c r="FGW7" s="80"/>
      <c r="FGX7" s="80"/>
      <c r="FGY7" s="80"/>
      <c r="FGZ7" s="80"/>
      <c r="FHA7" s="80"/>
      <c r="FHB7" s="80"/>
      <c r="FHC7" s="80"/>
      <c r="FHD7" s="80"/>
      <c r="FHE7" s="80"/>
      <c r="FHF7" s="80"/>
      <c r="FHG7" s="80"/>
      <c r="FHH7" s="80"/>
      <c r="FHI7" s="80"/>
      <c r="FHJ7" s="80"/>
      <c r="FHK7" s="80"/>
      <c r="FHL7" s="80"/>
      <c r="FHM7" s="80"/>
      <c r="FHN7" s="80"/>
      <c r="FHO7" s="80"/>
      <c r="FHP7" s="80"/>
      <c r="FHQ7" s="80"/>
      <c r="FHR7" s="80"/>
      <c r="FHS7" s="80"/>
      <c r="FHT7" s="80"/>
      <c r="FHU7" s="80"/>
      <c r="FHV7" s="80"/>
      <c r="FHW7" s="80"/>
      <c r="FHX7" s="80"/>
      <c r="FHY7" s="80"/>
      <c r="FHZ7" s="80"/>
      <c r="FIA7" s="80"/>
      <c r="FIB7" s="80"/>
      <c r="FIC7" s="80"/>
      <c r="FID7" s="80"/>
      <c r="FIE7" s="80"/>
      <c r="FIF7" s="80"/>
      <c r="FIG7" s="80"/>
      <c r="FIH7" s="80"/>
      <c r="FII7" s="80"/>
      <c r="FIJ7" s="80"/>
      <c r="FIK7" s="80"/>
      <c r="FIL7" s="80"/>
      <c r="FIM7" s="80"/>
      <c r="FIN7" s="80"/>
      <c r="FIO7" s="80"/>
      <c r="FIP7" s="80"/>
      <c r="FIQ7" s="80"/>
      <c r="FIR7" s="80"/>
      <c r="FIS7" s="80"/>
      <c r="FIT7" s="80"/>
      <c r="FIU7" s="80"/>
      <c r="FIV7" s="80"/>
      <c r="FIW7" s="80"/>
      <c r="FIX7" s="80"/>
      <c r="FIY7" s="80"/>
      <c r="FIZ7" s="80"/>
      <c r="FJA7" s="80"/>
      <c r="FJB7" s="80"/>
      <c r="FJC7" s="80"/>
      <c r="FJD7" s="80"/>
      <c r="FJE7" s="80"/>
      <c r="FJF7" s="80"/>
      <c r="FJG7" s="80"/>
      <c r="FJH7" s="80"/>
      <c r="FJI7" s="80"/>
      <c r="FJJ7" s="80"/>
      <c r="FJK7" s="80"/>
      <c r="FJL7" s="80"/>
      <c r="FJM7" s="80"/>
      <c r="FJN7" s="80"/>
      <c r="FJO7" s="80"/>
      <c r="FJP7" s="80"/>
      <c r="FJQ7" s="80"/>
      <c r="FJR7" s="80"/>
      <c r="FJS7" s="80"/>
      <c r="FJT7" s="80"/>
      <c r="FJU7" s="80"/>
      <c r="FJV7" s="80"/>
      <c r="FJW7" s="80"/>
      <c r="FJX7" s="80"/>
      <c r="FJY7" s="80"/>
      <c r="FJZ7" s="80"/>
      <c r="FKA7" s="80"/>
      <c r="FKB7" s="80"/>
      <c r="FKC7" s="80"/>
      <c r="FKD7" s="80"/>
      <c r="FKE7" s="80"/>
      <c r="FKF7" s="80"/>
      <c r="FKG7" s="80"/>
      <c r="FKH7" s="80"/>
      <c r="FKI7" s="80"/>
      <c r="FKJ7" s="80"/>
      <c r="FKK7" s="80"/>
      <c r="FKL7" s="80"/>
      <c r="FKM7" s="80"/>
      <c r="FKN7" s="80"/>
      <c r="FKO7" s="80"/>
      <c r="FKP7" s="80"/>
      <c r="FKQ7" s="80"/>
      <c r="FKR7" s="80"/>
      <c r="FKS7" s="80"/>
      <c r="FKT7" s="80"/>
      <c r="FKU7" s="80"/>
      <c r="FKV7" s="80"/>
      <c r="FKW7" s="80"/>
      <c r="FKX7" s="80"/>
      <c r="FKY7" s="80"/>
      <c r="FKZ7" s="80"/>
      <c r="FLA7" s="80"/>
      <c r="FLB7" s="80"/>
      <c r="FLC7" s="80"/>
      <c r="FLD7" s="80"/>
      <c r="FLE7" s="80"/>
      <c r="FLF7" s="80"/>
      <c r="FLG7" s="80"/>
      <c r="FLH7" s="80"/>
      <c r="FLI7" s="80"/>
      <c r="FLJ7" s="80"/>
      <c r="FLK7" s="80"/>
      <c r="FLL7" s="80"/>
      <c r="FLM7" s="80"/>
      <c r="FLN7" s="80"/>
      <c r="FLO7" s="80"/>
      <c r="FLP7" s="80"/>
      <c r="FLQ7" s="80"/>
      <c r="FLR7" s="80"/>
      <c r="FLS7" s="80"/>
      <c r="FLT7" s="80"/>
      <c r="FLU7" s="80"/>
      <c r="FLV7" s="80"/>
      <c r="FLW7" s="80"/>
      <c r="FLX7" s="80"/>
      <c r="FLY7" s="80"/>
      <c r="FLZ7" s="80"/>
      <c r="FMA7" s="80"/>
      <c r="FMB7" s="80"/>
      <c r="FMC7" s="80"/>
      <c r="FMD7" s="80"/>
      <c r="FME7" s="80"/>
      <c r="FMF7" s="80"/>
      <c r="FMG7" s="80"/>
      <c r="FMH7" s="80"/>
      <c r="FMI7" s="80"/>
      <c r="FMJ7" s="80"/>
      <c r="FMK7" s="80"/>
      <c r="FML7" s="80"/>
      <c r="FMM7" s="80"/>
      <c r="FMN7" s="80"/>
      <c r="FMO7" s="80"/>
      <c r="FMP7" s="80"/>
      <c r="FMQ7" s="80"/>
      <c r="FMR7" s="80"/>
      <c r="FMS7" s="80"/>
      <c r="FMT7" s="80"/>
      <c r="FMU7" s="80"/>
      <c r="FMV7" s="80"/>
      <c r="FMW7" s="80"/>
      <c r="FMX7" s="80"/>
      <c r="FMY7" s="80"/>
      <c r="FMZ7" s="80"/>
      <c r="FNA7" s="80"/>
      <c r="FNB7" s="80"/>
      <c r="FNC7" s="80"/>
      <c r="FND7" s="80"/>
      <c r="FNE7" s="80"/>
      <c r="FNF7" s="80"/>
      <c r="FNG7" s="80"/>
      <c r="FNH7" s="80"/>
      <c r="FNI7" s="80"/>
      <c r="FNJ7" s="80"/>
      <c r="FNK7" s="80"/>
      <c r="FNL7" s="80"/>
      <c r="FNM7" s="80"/>
      <c r="FNN7" s="80"/>
      <c r="FNO7" s="80"/>
      <c r="FNP7" s="80"/>
      <c r="FNQ7" s="80"/>
      <c r="FNR7" s="80"/>
      <c r="FNS7" s="80"/>
      <c r="FNT7" s="80"/>
      <c r="FNU7" s="80"/>
      <c r="FNV7" s="80"/>
      <c r="FNW7" s="80"/>
      <c r="FNX7" s="80"/>
      <c r="FNY7" s="80"/>
      <c r="FNZ7" s="80"/>
      <c r="FOA7" s="80"/>
      <c r="FOB7" s="80"/>
      <c r="FOC7" s="80"/>
      <c r="FOD7" s="80"/>
      <c r="FOE7" s="80"/>
      <c r="FOF7" s="80"/>
      <c r="FOG7" s="80"/>
      <c r="FOH7" s="80"/>
      <c r="FOI7" s="80"/>
      <c r="FOJ7" s="80"/>
      <c r="FOK7" s="80"/>
      <c r="FOL7" s="80"/>
      <c r="FOM7" s="80"/>
      <c r="FON7" s="80"/>
      <c r="FOO7" s="80"/>
      <c r="FOP7" s="80"/>
      <c r="FOQ7" s="80"/>
      <c r="FOR7" s="80"/>
      <c r="FOS7" s="80"/>
      <c r="FOT7" s="80"/>
      <c r="FOU7" s="80"/>
      <c r="FOV7" s="80"/>
      <c r="FOW7" s="80"/>
      <c r="FOX7" s="80"/>
      <c r="FOY7" s="80"/>
      <c r="FOZ7" s="80"/>
      <c r="FPA7" s="80"/>
      <c r="FPB7" s="80"/>
      <c r="FPC7" s="80"/>
      <c r="FPD7" s="80"/>
      <c r="FPE7" s="80"/>
      <c r="FPF7" s="80"/>
      <c r="FPG7" s="80"/>
      <c r="FPH7" s="80"/>
      <c r="FPI7" s="80"/>
      <c r="FPJ7" s="80"/>
      <c r="FPK7" s="80"/>
      <c r="FPL7" s="80"/>
      <c r="FPM7" s="80"/>
      <c r="FPN7" s="80"/>
      <c r="FPO7" s="80"/>
      <c r="FPP7" s="80"/>
      <c r="FPQ7" s="80"/>
      <c r="FPR7" s="80"/>
      <c r="FPS7" s="80"/>
      <c r="FPT7" s="80"/>
      <c r="FPU7" s="80"/>
      <c r="FPV7" s="80"/>
      <c r="FPW7" s="80"/>
      <c r="FPX7" s="80"/>
      <c r="FPY7" s="80"/>
      <c r="FPZ7" s="80"/>
      <c r="FQA7" s="80"/>
      <c r="FQB7" s="80"/>
      <c r="FQC7" s="80"/>
      <c r="FQD7" s="80"/>
      <c r="FQE7" s="80"/>
      <c r="FQF7" s="80"/>
      <c r="FQG7" s="80"/>
      <c r="FQH7" s="80"/>
      <c r="FQI7" s="80"/>
      <c r="FQJ7" s="80"/>
      <c r="FQK7" s="80"/>
      <c r="FQL7" s="80"/>
      <c r="FQM7" s="80"/>
      <c r="FQN7" s="80"/>
      <c r="FQO7" s="80"/>
      <c r="FQP7" s="80"/>
      <c r="FQQ7" s="80"/>
      <c r="FQR7" s="80"/>
      <c r="FQS7" s="80"/>
      <c r="FQT7" s="80"/>
      <c r="FQU7" s="80"/>
      <c r="FQV7" s="80"/>
      <c r="FQW7" s="80"/>
      <c r="FQX7" s="80"/>
      <c r="FQY7" s="80"/>
      <c r="FQZ7" s="80"/>
      <c r="FRA7" s="80"/>
      <c r="FRB7" s="80"/>
      <c r="FRC7" s="80"/>
      <c r="FRD7" s="80"/>
      <c r="FRE7" s="80"/>
      <c r="FRF7" s="80"/>
      <c r="FRG7" s="80"/>
      <c r="FRH7" s="80"/>
      <c r="FRI7" s="80"/>
      <c r="FRJ7" s="80"/>
      <c r="FRK7" s="80"/>
      <c r="FRL7" s="80"/>
      <c r="FRM7" s="80"/>
      <c r="FRN7" s="80"/>
      <c r="FRO7" s="80"/>
      <c r="FRP7" s="80"/>
      <c r="FRQ7" s="80"/>
      <c r="FRR7" s="80"/>
      <c r="FRS7" s="80"/>
      <c r="FRT7" s="80"/>
      <c r="FRU7" s="80"/>
      <c r="FRV7" s="80"/>
      <c r="FRW7" s="80"/>
      <c r="FRX7" s="80"/>
      <c r="FRY7" s="80"/>
      <c r="FRZ7" s="80"/>
      <c r="FSA7" s="80"/>
      <c r="FSB7" s="80"/>
      <c r="FSC7" s="80"/>
      <c r="FSD7" s="80"/>
      <c r="FSE7" s="80"/>
      <c r="FSF7" s="80"/>
      <c r="FSG7" s="80"/>
      <c r="FSH7" s="80"/>
      <c r="FSI7" s="80"/>
      <c r="FSJ7" s="80"/>
      <c r="FSK7" s="80"/>
      <c r="FSL7" s="80"/>
      <c r="FSM7" s="80"/>
      <c r="FSN7" s="80"/>
      <c r="FSO7" s="80"/>
      <c r="FSP7" s="80"/>
      <c r="FSQ7" s="80"/>
      <c r="FSR7" s="80"/>
      <c r="FSS7" s="80"/>
      <c r="FST7" s="80"/>
      <c r="FSU7" s="80"/>
      <c r="FSV7" s="80"/>
      <c r="FSW7" s="80"/>
      <c r="FSX7" s="80"/>
      <c r="FSY7" s="80"/>
      <c r="FSZ7" s="80"/>
      <c r="FTA7" s="80"/>
      <c r="FTB7" s="80"/>
      <c r="FTC7" s="80"/>
      <c r="FTD7" s="80"/>
      <c r="FTE7" s="80"/>
      <c r="FTF7" s="80"/>
      <c r="FTG7" s="80"/>
      <c r="FTH7" s="80"/>
      <c r="FTI7" s="80"/>
      <c r="FTJ7" s="80"/>
      <c r="FTK7" s="80"/>
      <c r="FTL7" s="80"/>
      <c r="FTM7" s="80"/>
      <c r="FTN7" s="80"/>
      <c r="FTO7" s="80"/>
      <c r="FTP7" s="80"/>
      <c r="FTQ7" s="80"/>
      <c r="FTR7" s="80"/>
      <c r="FTS7" s="80"/>
      <c r="FTT7" s="80"/>
      <c r="FTU7" s="80"/>
      <c r="FTV7" s="80"/>
      <c r="FTW7" s="80"/>
      <c r="FTX7" s="80"/>
      <c r="FTY7" s="80"/>
      <c r="FTZ7" s="80"/>
      <c r="FUA7" s="80"/>
      <c r="FUB7" s="80"/>
      <c r="FUC7" s="80"/>
      <c r="FUD7" s="80"/>
      <c r="FUE7" s="80"/>
      <c r="FUF7" s="80"/>
      <c r="FUG7" s="80"/>
      <c r="FUH7" s="80"/>
      <c r="FUI7" s="80"/>
      <c r="FUJ7" s="80"/>
      <c r="FUK7" s="80"/>
      <c r="FUL7" s="80"/>
      <c r="FUM7" s="80"/>
      <c r="FUN7" s="80"/>
      <c r="FUO7" s="80"/>
      <c r="FUP7" s="80"/>
      <c r="FUQ7" s="80"/>
      <c r="FUR7" s="80"/>
      <c r="FUS7" s="80"/>
      <c r="FUT7" s="80"/>
      <c r="FUU7" s="80"/>
      <c r="FUV7" s="80"/>
      <c r="FUW7" s="80"/>
      <c r="FUX7" s="80"/>
      <c r="FUY7" s="80"/>
      <c r="FUZ7" s="80"/>
      <c r="FVA7" s="80"/>
      <c r="FVB7" s="80"/>
      <c r="FVC7" s="80"/>
      <c r="FVD7" s="80"/>
      <c r="FVE7" s="80"/>
      <c r="FVF7" s="80"/>
      <c r="FVG7" s="80"/>
      <c r="FVH7" s="80"/>
      <c r="FVI7" s="80"/>
      <c r="FVJ7" s="80"/>
      <c r="FVK7" s="80"/>
      <c r="FVL7" s="80"/>
      <c r="FVM7" s="80"/>
      <c r="FVN7" s="80"/>
      <c r="FVO7" s="80"/>
      <c r="FVP7" s="80"/>
      <c r="FVQ7" s="80"/>
      <c r="FVR7" s="80"/>
      <c r="FVS7" s="80"/>
      <c r="FVT7" s="80"/>
      <c r="FVU7" s="80"/>
      <c r="FVV7" s="80"/>
      <c r="FVW7" s="80"/>
      <c r="FVX7" s="80"/>
      <c r="FVY7" s="80"/>
      <c r="FVZ7" s="80"/>
      <c r="FWA7" s="80"/>
      <c r="FWB7" s="80"/>
      <c r="FWC7" s="80"/>
      <c r="FWD7" s="80"/>
      <c r="FWE7" s="80"/>
      <c r="FWF7" s="80"/>
      <c r="FWG7" s="80"/>
      <c r="FWH7" s="80"/>
      <c r="FWI7" s="80"/>
      <c r="FWJ7" s="80"/>
      <c r="FWK7" s="80"/>
      <c r="FWL7" s="80"/>
      <c r="FWM7" s="80"/>
      <c r="FWN7" s="80"/>
      <c r="FWO7" s="80"/>
      <c r="FWP7" s="80"/>
      <c r="FWQ7" s="80"/>
      <c r="FWR7" s="80"/>
      <c r="FWS7" s="80"/>
      <c r="FWT7" s="80"/>
      <c r="FWU7" s="80"/>
      <c r="FWV7" s="80"/>
      <c r="FWW7" s="80"/>
      <c r="FWX7" s="80"/>
      <c r="FWY7" s="80"/>
      <c r="FWZ7" s="80"/>
      <c r="FXA7" s="80"/>
      <c r="FXB7" s="80"/>
      <c r="FXC7" s="80"/>
      <c r="FXD7" s="80"/>
      <c r="FXE7" s="80"/>
      <c r="FXF7" s="80"/>
      <c r="FXG7" s="80"/>
      <c r="FXH7" s="80"/>
      <c r="FXI7" s="80"/>
      <c r="FXJ7" s="80"/>
      <c r="FXK7" s="80"/>
      <c r="FXL7" s="80"/>
      <c r="FXM7" s="80"/>
      <c r="FXN7" s="80"/>
      <c r="FXO7" s="80"/>
      <c r="FXP7" s="80"/>
      <c r="FXQ7" s="80"/>
      <c r="FXR7" s="80"/>
      <c r="FXS7" s="80"/>
      <c r="FXT7" s="80"/>
      <c r="FXU7" s="80"/>
      <c r="FXV7" s="80"/>
      <c r="FXW7" s="80"/>
      <c r="FXX7" s="80"/>
      <c r="FXY7" s="80"/>
      <c r="FXZ7" s="80"/>
      <c r="FYA7" s="80"/>
      <c r="FYB7" s="80"/>
      <c r="FYC7" s="80"/>
      <c r="FYD7" s="80"/>
      <c r="FYE7" s="80"/>
      <c r="FYF7" s="80"/>
      <c r="FYG7" s="80"/>
      <c r="FYH7" s="80"/>
      <c r="FYI7" s="80"/>
      <c r="FYJ7" s="80"/>
      <c r="FYK7" s="80"/>
      <c r="FYL7" s="80"/>
      <c r="FYM7" s="80"/>
      <c r="FYN7" s="80"/>
      <c r="FYO7" s="80"/>
      <c r="FYP7" s="80"/>
      <c r="FYQ7" s="80"/>
      <c r="FYR7" s="80"/>
      <c r="FYS7" s="80"/>
      <c r="FYT7" s="80"/>
      <c r="FYU7" s="80"/>
      <c r="FYV7" s="80"/>
      <c r="FYW7" s="80"/>
      <c r="FYX7" s="80"/>
      <c r="FYY7" s="80"/>
      <c r="FYZ7" s="80"/>
      <c r="FZA7" s="80"/>
      <c r="FZB7" s="80"/>
      <c r="FZC7" s="80"/>
      <c r="FZD7" s="80"/>
      <c r="FZE7" s="80"/>
      <c r="FZF7" s="80"/>
      <c r="FZG7" s="80"/>
      <c r="FZH7" s="80"/>
      <c r="FZI7" s="80"/>
      <c r="FZJ7" s="80"/>
      <c r="FZK7" s="80"/>
      <c r="FZL7" s="80"/>
      <c r="FZM7" s="80"/>
      <c r="FZN7" s="80"/>
      <c r="FZO7" s="80"/>
      <c r="FZP7" s="80"/>
      <c r="FZQ7" s="80"/>
      <c r="FZR7" s="80"/>
      <c r="FZS7" s="80"/>
      <c r="FZT7" s="80"/>
      <c r="FZU7" s="80"/>
      <c r="FZV7" s="80"/>
      <c r="FZW7" s="80"/>
      <c r="FZX7" s="80"/>
      <c r="FZY7" s="80"/>
      <c r="FZZ7" s="80"/>
      <c r="GAA7" s="80"/>
      <c r="GAB7" s="80"/>
      <c r="GAC7" s="80"/>
      <c r="GAD7" s="80"/>
      <c r="GAE7" s="80"/>
      <c r="GAF7" s="80"/>
      <c r="GAG7" s="80"/>
      <c r="GAH7" s="80"/>
      <c r="GAI7" s="80"/>
      <c r="GAJ7" s="80"/>
      <c r="GAK7" s="80"/>
      <c r="GAL7" s="80"/>
      <c r="GAM7" s="80"/>
      <c r="GAN7" s="80"/>
      <c r="GAO7" s="80"/>
      <c r="GAP7" s="80"/>
      <c r="GAQ7" s="80"/>
      <c r="GAR7" s="80"/>
      <c r="GAS7" s="80"/>
      <c r="GAT7" s="80"/>
      <c r="GAU7" s="80"/>
      <c r="GAV7" s="80"/>
      <c r="GAW7" s="80"/>
      <c r="GAX7" s="80"/>
      <c r="GAY7" s="80"/>
      <c r="GAZ7" s="80"/>
      <c r="GBA7" s="80"/>
      <c r="GBB7" s="80"/>
      <c r="GBC7" s="80"/>
      <c r="GBD7" s="80"/>
      <c r="GBE7" s="80"/>
      <c r="GBF7" s="80"/>
      <c r="GBG7" s="80"/>
      <c r="GBH7" s="80"/>
      <c r="GBI7" s="80"/>
      <c r="GBJ7" s="80"/>
      <c r="GBK7" s="80"/>
      <c r="GBL7" s="80"/>
      <c r="GBM7" s="80"/>
      <c r="GBN7" s="80"/>
      <c r="GBO7" s="80"/>
      <c r="GBP7" s="80"/>
      <c r="GBQ7" s="80"/>
      <c r="GBR7" s="80"/>
      <c r="GBS7" s="80"/>
      <c r="GBT7" s="80"/>
      <c r="GBU7" s="80"/>
      <c r="GBV7" s="80"/>
      <c r="GBW7" s="80"/>
      <c r="GBX7" s="80"/>
      <c r="GBY7" s="80"/>
      <c r="GBZ7" s="80"/>
      <c r="GCA7" s="80"/>
      <c r="GCB7" s="80"/>
      <c r="GCC7" s="80"/>
      <c r="GCD7" s="80"/>
      <c r="GCE7" s="80"/>
      <c r="GCF7" s="80"/>
      <c r="GCG7" s="80"/>
      <c r="GCH7" s="80"/>
      <c r="GCI7" s="80"/>
      <c r="GCJ7" s="80"/>
      <c r="GCK7" s="80"/>
      <c r="GCL7" s="80"/>
      <c r="GCM7" s="80"/>
      <c r="GCN7" s="80"/>
      <c r="GCO7" s="80"/>
      <c r="GCP7" s="80"/>
      <c r="GCQ7" s="80"/>
      <c r="GCR7" s="80"/>
      <c r="GCS7" s="80"/>
      <c r="GCT7" s="80"/>
      <c r="GCU7" s="80"/>
      <c r="GCV7" s="80"/>
      <c r="GCW7" s="80"/>
      <c r="GCX7" s="80"/>
      <c r="GCY7" s="80"/>
      <c r="GCZ7" s="80"/>
      <c r="GDA7" s="80"/>
      <c r="GDB7" s="80"/>
      <c r="GDC7" s="80"/>
      <c r="GDD7" s="80"/>
      <c r="GDE7" s="80"/>
      <c r="GDF7" s="80"/>
      <c r="GDG7" s="80"/>
      <c r="GDH7" s="80"/>
      <c r="GDI7" s="80"/>
      <c r="GDJ7" s="80"/>
      <c r="GDK7" s="80"/>
      <c r="GDL7" s="80"/>
      <c r="GDM7" s="80"/>
      <c r="GDN7" s="80"/>
      <c r="GDO7" s="80"/>
      <c r="GDP7" s="80"/>
      <c r="GDQ7" s="80"/>
      <c r="GDR7" s="80"/>
      <c r="GDS7" s="80"/>
      <c r="GDT7" s="80"/>
      <c r="GDU7" s="80"/>
      <c r="GDV7" s="80"/>
      <c r="GDW7" s="80"/>
      <c r="GDX7" s="80"/>
      <c r="GDY7" s="80"/>
      <c r="GDZ7" s="80"/>
      <c r="GEA7" s="80"/>
      <c r="GEB7" s="80"/>
      <c r="GEC7" s="80"/>
      <c r="GED7" s="80"/>
      <c r="GEE7" s="80"/>
      <c r="GEF7" s="80"/>
      <c r="GEG7" s="80"/>
      <c r="GEH7" s="80"/>
      <c r="GEI7" s="80"/>
      <c r="GEJ7" s="80"/>
      <c r="GEK7" s="80"/>
      <c r="GEL7" s="80"/>
      <c r="GEM7" s="80"/>
      <c r="GEN7" s="80"/>
      <c r="GEO7" s="80"/>
      <c r="GEP7" s="80"/>
      <c r="GEQ7" s="80"/>
      <c r="GER7" s="80"/>
      <c r="GES7" s="80"/>
      <c r="GET7" s="80"/>
      <c r="GEU7" s="80"/>
      <c r="GEV7" s="80"/>
      <c r="GEW7" s="80"/>
      <c r="GEX7" s="80"/>
      <c r="GEY7" s="80"/>
      <c r="GEZ7" s="80"/>
      <c r="GFA7" s="80"/>
      <c r="GFB7" s="80"/>
      <c r="GFC7" s="80"/>
      <c r="GFD7" s="80"/>
      <c r="GFE7" s="80"/>
      <c r="GFF7" s="80"/>
      <c r="GFG7" s="80"/>
      <c r="GFH7" s="80"/>
      <c r="GFI7" s="80"/>
      <c r="GFJ7" s="80"/>
      <c r="GFK7" s="80"/>
      <c r="GFL7" s="80"/>
      <c r="GFM7" s="80"/>
      <c r="GFN7" s="80"/>
      <c r="GFO7" s="80"/>
      <c r="GFP7" s="80"/>
      <c r="GFQ7" s="80"/>
      <c r="GFR7" s="80"/>
      <c r="GFS7" s="80"/>
      <c r="GFT7" s="80"/>
      <c r="GFU7" s="80"/>
      <c r="GFV7" s="80"/>
      <c r="GFW7" s="80"/>
      <c r="GFX7" s="80"/>
      <c r="GFY7" s="80"/>
      <c r="GFZ7" s="80"/>
      <c r="GGA7" s="80"/>
      <c r="GGB7" s="80"/>
      <c r="GGC7" s="80"/>
      <c r="GGD7" s="80"/>
      <c r="GGE7" s="80"/>
      <c r="GGF7" s="80"/>
      <c r="GGG7" s="80"/>
      <c r="GGH7" s="80"/>
      <c r="GGI7" s="80"/>
      <c r="GGJ7" s="80"/>
      <c r="GGK7" s="80"/>
      <c r="GGL7" s="80"/>
      <c r="GGM7" s="80"/>
      <c r="GGN7" s="80"/>
      <c r="GGO7" s="80"/>
      <c r="GGP7" s="80"/>
      <c r="GGQ7" s="80"/>
      <c r="GGR7" s="80"/>
      <c r="GGS7" s="80"/>
      <c r="GGT7" s="80"/>
      <c r="GGU7" s="80"/>
      <c r="GGV7" s="80"/>
      <c r="GGW7" s="80"/>
      <c r="GGX7" s="80"/>
      <c r="GGY7" s="80"/>
      <c r="GGZ7" s="80"/>
      <c r="GHA7" s="80"/>
      <c r="GHB7" s="80"/>
      <c r="GHC7" s="80"/>
      <c r="GHD7" s="80"/>
      <c r="GHE7" s="80"/>
      <c r="GHF7" s="80"/>
      <c r="GHG7" s="80"/>
      <c r="GHH7" s="80"/>
      <c r="GHI7" s="80"/>
      <c r="GHJ7" s="80"/>
      <c r="GHK7" s="80"/>
      <c r="GHL7" s="80"/>
      <c r="GHM7" s="80"/>
      <c r="GHN7" s="80"/>
      <c r="GHO7" s="80"/>
      <c r="GHP7" s="80"/>
      <c r="GHQ7" s="80"/>
      <c r="GHR7" s="80"/>
      <c r="GHS7" s="80"/>
      <c r="GHT7" s="80"/>
      <c r="GHU7" s="80"/>
      <c r="GHV7" s="80"/>
      <c r="GHW7" s="80"/>
      <c r="GHX7" s="80"/>
      <c r="GHY7" s="80"/>
      <c r="GHZ7" s="80"/>
      <c r="GIA7" s="80"/>
      <c r="GIB7" s="80"/>
      <c r="GIC7" s="80"/>
      <c r="GID7" s="80"/>
      <c r="GIE7" s="80"/>
      <c r="GIF7" s="80"/>
      <c r="GIG7" s="80"/>
      <c r="GIH7" s="80"/>
      <c r="GII7" s="80"/>
      <c r="GIJ7" s="80"/>
      <c r="GIK7" s="80"/>
      <c r="GIL7" s="80"/>
      <c r="GIM7" s="80"/>
      <c r="GIN7" s="80"/>
      <c r="GIO7" s="80"/>
      <c r="GIP7" s="80"/>
      <c r="GIQ7" s="80"/>
      <c r="GIR7" s="80"/>
      <c r="GIS7" s="80"/>
      <c r="GIT7" s="80"/>
      <c r="GIU7" s="80"/>
      <c r="GIV7" s="80"/>
      <c r="GIW7" s="80"/>
      <c r="GIX7" s="80"/>
      <c r="GIY7" s="80"/>
      <c r="GIZ7" s="80"/>
      <c r="GJA7" s="80"/>
      <c r="GJB7" s="80"/>
      <c r="GJC7" s="80"/>
      <c r="GJD7" s="80"/>
      <c r="GJE7" s="80"/>
      <c r="GJF7" s="80"/>
      <c r="GJG7" s="80"/>
      <c r="GJH7" s="80"/>
      <c r="GJI7" s="80"/>
      <c r="GJJ7" s="80"/>
      <c r="GJK7" s="80"/>
      <c r="GJL7" s="80"/>
      <c r="GJM7" s="80"/>
      <c r="GJN7" s="80"/>
      <c r="GJO7" s="80"/>
      <c r="GJP7" s="80"/>
      <c r="GJQ7" s="80"/>
      <c r="GJR7" s="80"/>
      <c r="GJS7" s="80"/>
      <c r="GJT7" s="80"/>
      <c r="GJU7" s="80"/>
      <c r="GJV7" s="80"/>
      <c r="GJW7" s="80"/>
      <c r="GJX7" s="80"/>
      <c r="GJY7" s="80"/>
      <c r="GJZ7" s="80"/>
      <c r="GKA7" s="80"/>
      <c r="GKB7" s="80"/>
      <c r="GKC7" s="80"/>
      <c r="GKD7" s="80"/>
      <c r="GKE7" s="80"/>
      <c r="GKF7" s="80"/>
      <c r="GKG7" s="80"/>
      <c r="GKH7" s="80"/>
      <c r="GKI7" s="80"/>
      <c r="GKJ7" s="80"/>
      <c r="GKK7" s="80"/>
      <c r="GKL7" s="80"/>
      <c r="GKM7" s="80"/>
      <c r="GKN7" s="80"/>
      <c r="GKO7" s="80"/>
      <c r="GKP7" s="80"/>
      <c r="GKQ7" s="80"/>
      <c r="GKR7" s="80"/>
      <c r="GKS7" s="80"/>
      <c r="GKT7" s="80"/>
      <c r="GKU7" s="80"/>
      <c r="GKV7" s="80"/>
      <c r="GKW7" s="80"/>
      <c r="GKX7" s="80"/>
      <c r="GKY7" s="80"/>
      <c r="GKZ7" s="80"/>
      <c r="GLA7" s="80"/>
      <c r="GLB7" s="80"/>
      <c r="GLC7" s="80"/>
      <c r="GLD7" s="80"/>
      <c r="GLE7" s="80"/>
      <c r="GLF7" s="80"/>
      <c r="GLG7" s="80"/>
      <c r="GLH7" s="80"/>
      <c r="GLI7" s="80"/>
      <c r="GLJ7" s="80"/>
      <c r="GLK7" s="80"/>
      <c r="GLL7" s="80"/>
      <c r="GLM7" s="80"/>
      <c r="GLN7" s="80"/>
      <c r="GLO7" s="80"/>
      <c r="GLP7" s="80"/>
      <c r="GLQ7" s="80"/>
      <c r="GLR7" s="80"/>
      <c r="GLS7" s="80"/>
      <c r="GLT7" s="80"/>
      <c r="GLU7" s="80"/>
      <c r="GLV7" s="80"/>
      <c r="GLW7" s="80"/>
      <c r="GLX7" s="80"/>
      <c r="GLY7" s="80"/>
      <c r="GLZ7" s="80"/>
      <c r="GMA7" s="80"/>
      <c r="GMB7" s="80"/>
      <c r="GMC7" s="80"/>
      <c r="GMD7" s="80"/>
      <c r="GME7" s="80"/>
      <c r="GMF7" s="80"/>
      <c r="GMG7" s="80"/>
      <c r="GMH7" s="80"/>
      <c r="GMI7" s="80"/>
      <c r="GMJ7" s="80"/>
      <c r="GMK7" s="80"/>
      <c r="GML7" s="80"/>
      <c r="GMM7" s="80"/>
      <c r="GMN7" s="80"/>
      <c r="GMO7" s="80"/>
      <c r="GMP7" s="80"/>
      <c r="GMQ7" s="80"/>
      <c r="GMR7" s="80"/>
      <c r="GMS7" s="80"/>
      <c r="GMT7" s="80"/>
      <c r="GMU7" s="80"/>
      <c r="GMV7" s="80"/>
      <c r="GMW7" s="80"/>
      <c r="GMX7" s="80"/>
      <c r="GMY7" s="80"/>
      <c r="GMZ7" s="80"/>
      <c r="GNA7" s="80"/>
      <c r="GNB7" s="80"/>
      <c r="GNC7" s="80"/>
      <c r="GND7" s="80"/>
      <c r="GNE7" s="80"/>
      <c r="GNF7" s="80"/>
      <c r="GNG7" s="80"/>
      <c r="GNH7" s="80"/>
      <c r="GNI7" s="80"/>
      <c r="GNJ7" s="80"/>
      <c r="GNK7" s="80"/>
      <c r="GNL7" s="80"/>
      <c r="GNM7" s="80"/>
      <c r="GNN7" s="80"/>
      <c r="GNO7" s="80"/>
      <c r="GNP7" s="80"/>
      <c r="GNQ7" s="80"/>
      <c r="GNR7" s="80"/>
      <c r="GNS7" s="80"/>
      <c r="GNT7" s="80"/>
      <c r="GNU7" s="80"/>
      <c r="GNV7" s="80"/>
      <c r="GNW7" s="80"/>
      <c r="GNX7" s="80"/>
      <c r="GNY7" s="80"/>
      <c r="GNZ7" s="80"/>
      <c r="GOA7" s="80"/>
      <c r="GOB7" s="80"/>
      <c r="GOC7" s="80"/>
      <c r="GOD7" s="80"/>
      <c r="GOE7" s="80"/>
      <c r="GOF7" s="80"/>
      <c r="GOG7" s="80"/>
      <c r="GOH7" s="80"/>
      <c r="GOI7" s="80"/>
      <c r="GOJ7" s="80"/>
      <c r="GOK7" s="80"/>
      <c r="GOL7" s="80"/>
      <c r="GOM7" s="80"/>
      <c r="GON7" s="80"/>
      <c r="GOO7" s="80"/>
      <c r="GOP7" s="80"/>
      <c r="GOQ7" s="80"/>
      <c r="GOR7" s="80"/>
      <c r="GOS7" s="80"/>
      <c r="GOT7" s="80"/>
      <c r="GOU7" s="80"/>
      <c r="GOV7" s="80"/>
      <c r="GOW7" s="80"/>
      <c r="GOX7" s="80"/>
      <c r="GOY7" s="80"/>
      <c r="GOZ7" s="80"/>
      <c r="GPA7" s="80"/>
      <c r="GPB7" s="80"/>
      <c r="GPC7" s="80"/>
      <c r="GPD7" s="80"/>
      <c r="GPE7" s="80"/>
      <c r="GPF7" s="80"/>
      <c r="GPG7" s="80"/>
      <c r="GPH7" s="80"/>
      <c r="GPI7" s="80"/>
      <c r="GPJ7" s="80"/>
      <c r="GPK7" s="80"/>
      <c r="GPL7" s="80"/>
      <c r="GPM7" s="80"/>
      <c r="GPN7" s="80"/>
      <c r="GPO7" s="80"/>
      <c r="GPP7" s="80"/>
      <c r="GPQ7" s="80"/>
      <c r="GPR7" s="80"/>
      <c r="GPS7" s="80"/>
      <c r="GPT7" s="80"/>
      <c r="GPU7" s="80"/>
      <c r="GPV7" s="80"/>
      <c r="GPW7" s="80"/>
      <c r="GPX7" s="80"/>
      <c r="GPY7" s="80"/>
      <c r="GPZ7" s="80"/>
      <c r="GQA7" s="80"/>
      <c r="GQB7" s="80"/>
      <c r="GQC7" s="80"/>
      <c r="GQD7" s="80"/>
      <c r="GQE7" s="80"/>
      <c r="GQF7" s="80"/>
      <c r="GQG7" s="80"/>
      <c r="GQH7" s="80"/>
      <c r="GQI7" s="80"/>
      <c r="GQJ7" s="80"/>
      <c r="GQK7" s="80"/>
      <c r="GQL7" s="80"/>
      <c r="GQM7" s="80"/>
      <c r="GQN7" s="80"/>
      <c r="GQO7" s="80"/>
      <c r="GQP7" s="80"/>
      <c r="GQQ7" s="80"/>
      <c r="GQR7" s="80"/>
      <c r="GQS7" s="80"/>
      <c r="GQT7" s="80"/>
      <c r="GQU7" s="80"/>
      <c r="GQV7" s="80"/>
      <c r="GQW7" s="80"/>
      <c r="GQX7" s="80"/>
      <c r="GQY7" s="80"/>
      <c r="GQZ7" s="80"/>
      <c r="GRA7" s="80"/>
      <c r="GRB7" s="80"/>
      <c r="GRC7" s="80"/>
      <c r="GRD7" s="80"/>
      <c r="GRE7" s="80"/>
      <c r="GRF7" s="80"/>
      <c r="GRG7" s="80"/>
      <c r="GRH7" s="80"/>
      <c r="GRI7" s="80"/>
      <c r="GRJ7" s="80"/>
      <c r="GRK7" s="80"/>
      <c r="GRL7" s="80"/>
      <c r="GRM7" s="80"/>
      <c r="GRN7" s="80"/>
      <c r="GRO7" s="80"/>
      <c r="GRP7" s="80"/>
      <c r="GRQ7" s="80"/>
      <c r="GRR7" s="80"/>
      <c r="GRS7" s="80"/>
      <c r="GRT7" s="80"/>
      <c r="GRU7" s="80"/>
      <c r="GRV7" s="80"/>
      <c r="GRW7" s="80"/>
      <c r="GRX7" s="80"/>
      <c r="GRY7" s="80"/>
      <c r="GRZ7" s="80"/>
      <c r="GSA7" s="80"/>
      <c r="GSB7" s="80"/>
      <c r="GSC7" s="80"/>
      <c r="GSD7" s="80"/>
      <c r="GSE7" s="80"/>
      <c r="GSF7" s="80"/>
      <c r="GSG7" s="80"/>
      <c r="GSH7" s="80"/>
      <c r="GSI7" s="80"/>
      <c r="GSJ7" s="80"/>
      <c r="GSK7" s="80"/>
      <c r="GSL7" s="80"/>
      <c r="GSM7" s="80"/>
      <c r="GSN7" s="80"/>
      <c r="GSO7" s="80"/>
      <c r="GSP7" s="80"/>
      <c r="GSQ7" s="80"/>
      <c r="GSR7" s="80"/>
      <c r="GSS7" s="80"/>
      <c r="GST7" s="80"/>
      <c r="GSU7" s="80"/>
      <c r="GSV7" s="80"/>
      <c r="GSW7" s="80"/>
      <c r="GSX7" s="80"/>
      <c r="GSY7" s="80"/>
      <c r="GSZ7" s="80"/>
      <c r="GTA7" s="80"/>
      <c r="GTB7" s="80"/>
      <c r="GTC7" s="80"/>
      <c r="GTD7" s="80"/>
      <c r="GTE7" s="80"/>
      <c r="GTF7" s="80"/>
      <c r="GTG7" s="80"/>
      <c r="GTH7" s="80"/>
      <c r="GTI7" s="80"/>
      <c r="GTJ7" s="80"/>
      <c r="GTK7" s="80"/>
      <c r="GTL7" s="80"/>
      <c r="GTM7" s="80"/>
      <c r="GTN7" s="80"/>
      <c r="GTO7" s="80"/>
      <c r="GTP7" s="80"/>
      <c r="GTQ7" s="80"/>
      <c r="GTR7" s="80"/>
      <c r="GTS7" s="80"/>
      <c r="GTT7" s="80"/>
      <c r="GTU7" s="80"/>
      <c r="GTV7" s="80"/>
      <c r="GTW7" s="80"/>
      <c r="GTX7" s="80"/>
      <c r="GTY7" s="80"/>
      <c r="GTZ7" s="80"/>
      <c r="GUA7" s="80"/>
      <c r="GUB7" s="80"/>
      <c r="GUC7" s="80"/>
      <c r="GUD7" s="80"/>
      <c r="GUE7" s="80"/>
      <c r="GUF7" s="80"/>
      <c r="GUG7" s="80"/>
      <c r="GUH7" s="80"/>
      <c r="GUI7" s="80"/>
      <c r="GUJ7" s="80"/>
      <c r="GUK7" s="80"/>
      <c r="GUL7" s="80"/>
      <c r="GUM7" s="80"/>
      <c r="GUN7" s="80"/>
      <c r="GUO7" s="80"/>
      <c r="GUP7" s="80"/>
      <c r="GUQ7" s="80"/>
      <c r="GUR7" s="80"/>
      <c r="GUS7" s="80"/>
      <c r="GUT7" s="80"/>
      <c r="GUU7" s="80"/>
      <c r="GUV7" s="80"/>
      <c r="GUW7" s="80"/>
      <c r="GUX7" s="80"/>
      <c r="GUY7" s="80"/>
      <c r="GUZ7" s="80"/>
      <c r="GVA7" s="80"/>
      <c r="GVB7" s="80"/>
      <c r="GVC7" s="80"/>
      <c r="GVD7" s="80"/>
      <c r="GVE7" s="80"/>
      <c r="GVF7" s="80"/>
      <c r="GVG7" s="80"/>
      <c r="GVH7" s="80"/>
      <c r="GVI7" s="80"/>
      <c r="GVJ7" s="80"/>
      <c r="GVK7" s="80"/>
      <c r="GVL7" s="80"/>
      <c r="GVM7" s="80"/>
      <c r="GVN7" s="80"/>
      <c r="GVO7" s="80"/>
      <c r="GVP7" s="80"/>
      <c r="GVQ7" s="80"/>
      <c r="GVR7" s="80"/>
      <c r="GVS7" s="80"/>
      <c r="GVT7" s="80"/>
      <c r="GVU7" s="80"/>
      <c r="GVV7" s="80"/>
      <c r="GVW7" s="80"/>
      <c r="GVX7" s="80"/>
      <c r="GVY7" s="80"/>
      <c r="GVZ7" s="80"/>
      <c r="GWA7" s="80"/>
      <c r="GWB7" s="80"/>
      <c r="GWC7" s="80"/>
      <c r="GWD7" s="80"/>
      <c r="GWE7" s="80"/>
      <c r="GWF7" s="80"/>
      <c r="GWG7" s="80"/>
      <c r="GWH7" s="80"/>
      <c r="GWI7" s="80"/>
      <c r="GWJ7" s="80"/>
      <c r="GWK7" s="80"/>
      <c r="GWL7" s="80"/>
      <c r="GWM7" s="80"/>
      <c r="GWN7" s="80"/>
      <c r="GWO7" s="80"/>
      <c r="GWP7" s="80"/>
      <c r="GWQ7" s="80"/>
      <c r="GWR7" s="80"/>
      <c r="GWS7" s="80"/>
      <c r="GWT7" s="80"/>
      <c r="GWU7" s="80"/>
      <c r="GWV7" s="80"/>
      <c r="GWW7" s="80"/>
      <c r="GWX7" s="80"/>
      <c r="GWY7" s="80"/>
      <c r="GWZ7" s="80"/>
      <c r="GXA7" s="80"/>
      <c r="GXB7" s="80"/>
      <c r="GXC7" s="80"/>
      <c r="GXD7" s="80"/>
      <c r="GXE7" s="80"/>
      <c r="GXF7" s="80"/>
      <c r="GXG7" s="80"/>
      <c r="GXH7" s="80"/>
      <c r="GXI7" s="80"/>
      <c r="GXJ7" s="80"/>
      <c r="GXK7" s="80"/>
      <c r="GXL7" s="80"/>
      <c r="GXM7" s="80"/>
      <c r="GXN7" s="80"/>
      <c r="GXO7" s="80"/>
      <c r="GXP7" s="80"/>
      <c r="GXQ7" s="80"/>
      <c r="GXR7" s="80"/>
      <c r="GXS7" s="80"/>
      <c r="GXT7" s="80"/>
      <c r="GXU7" s="80"/>
      <c r="GXV7" s="80"/>
      <c r="GXW7" s="80"/>
      <c r="GXX7" s="80"/>
      <c r="GXY7" s="80"/>
      <c r="GXZ7" s="80"/>
      <c r="GYA7" s="80"/>
      <c r="GYB7" s="80"/>
      <c r="GYC7" s="80"/>
      <c r="GYD7" s="80"/>
      <c r="GYE7" s="80"/>
      <c r="GYF7" s="80"/>
      <c r="GYG7" s="80"/>
      <c r="GYH7" s="80"/>
      <c r="GYI7" s="80"/>
      <c r="GYJ7" s="80"/>
      <c r="GYK7" s="80"/>
      <c r="GYL7" s="80"/>
      <c r="GYM7" s="80"/>
      <c r="GYN7" s="80"/>
      <c r="GYO7" s="80"/>
      <c r="GYP7" s="80"/>
      <c r="GYQ7" s="80"/>
      <c r="GYR7" s="80"/>
      <c r="GYS7" s="80"/>
      <c r="GYT7" s="80"/>
      <c r="GYU7" s="80"/>
      <c r="GYV7" s="80"/>
      <c r="GYW7" s="80"/>
      <c r="GYX7" s="80"/>
      <c r="GYY7" s="80"/>
      <c r="GYZ7" s="80"/>
      <c r="GZA7" s="80"/>
      <c r="GZB7" s="80"/>
      <c r="GZC7" s="80"/>
      <c r="GZD7" s="80"/>
      <c r="GZE7" s="80"/>
      <c r="GZF7" s="80"/>
      <c r="GZG7" s="80"/>
      <c r="GZH7" s="80"/>
      <c r="GZI7" s="80"/>
      <c r="GZJ7" s="80"/>
      <c r="GZK7" s="80"/>
      <c r="GZL7" s="80"/>
      <c r="GZM7" s="80"/>
      <c r="GZN7" s="80"/>
      <c r="GZO7" s="80"/>
      <c r="GZP7" s="80"/>
      <c r="GZQ7" s="80"/>
      <c r="GZR7" s="80"/>
      <c r="GZS7" s="80"/>
      <c r="GZT7" s="80"/>
      <c r="GZU7" s="80"/>
      <c r="GZV7" s="80"/>
      <c r="GZW7" s="80"/>
      <c r="GZX7" s="80"/>
      <c r="GZY7" s="80"/>
      <c r="GZZ7" s="80"/>
      <c r="HAA7" s="80"/>
      <c r="HAB7" s="80"/>
      <c r="HAC7" s="80"/>
      <c r="HAD7" s="80"/>
      <c r="HAE7" s="80"/>
      <c r="HAF7" s="80"/>
      <c r="HAG7" s="80"/>
      <c r="HAH7" s="80"/>
      <c r="HAI7" s="80"/>
      <c r="HAJ7" s="80"/>
      <c r="HAK7" s="80"/>
      <c r="HAL7" s="80"/>
      <c r="HAM7" s="80"/>
      <c r="HAN7" s="80"/>
      <c r="HAO7" s="80"/>
      <c r="HAP7" s="80"/>
      <c r="HAQ7" s="80"/>
      <c r="HAR7" s="80"/>
      <c r="HAS7" s="80"/>
      <c r="HAT7" s="80"/>
      <c r="HAU7" s="80"/>
      <c r="HAV7" s="80"/>
      <c r="HAW7" s="80"/>
      <c r="HAX7" s="80"/>
      <c r="HAY7" s="80"/>
      <c r="HAZ7" s="80"/>
      <c r="HBA7" s="80"/>
      <c r="HBB7" s="80"/>
      <c r="HBC7" s="80"/>
      <c r="HBD7" s="80"/>
      <c r="HBE7" s="80"/>
      <c r="HBF7" s="80"/>
      <c r="HBG7" s="80"/>
      <c r="HBH7" s="80"/>
      <c r="HBI7" s="80"/>
      <c r="HBJ7" s="80"/>
      <c r="HBK7" s="80"/>
      <c r="HBL7" s="80"/>
      <c r="HBM7" s="80"/>
      <c r="HBN7" s="80"/>
      <c r="HBO7" s="80"/>
      <c r="HBP7" s="80"/>
      <c r="HBQ7" s="80"/>
      <c r="HBR7" s="80"/>
      <c r="HBS7" s="80"/>
      <c r="HBT7" s="80"/>
      <c r="HBU7" s="80"/>
      <c r="HBV7" s="80"/>
      <c r="HBW7" s="80"/>
      <c r="HBX7" s="80"/>
      <c r="HBY7" s="80"/>
      <c r="HBZ7" s="80"/>
      <c r="HCA7" s="80"/>
      <c r="HCB7" s="80"/>
      <c r="HCC7" s="80"/>
      <c r="HCD7" s="80"/>
      <c r="HCE7" s="80"/>
      <c r="HCF7" s="80"/>
      <c r="HCG7" s="80"/>
      <c r="HCH7" s="80"/>
      <c r="HCI7" s="80"/>
      <c r="HCJ7" s="80"/>
      <c r="HCK7" s="80"/>
      <c r="HCL7" s="80"/>
      <c r="HCM7" s="80"/>
      <c r="HCN7" s="80"/>
      <c r="HCO7" s="80"/>
      <c r="HCP7" s="80"/>
      <c r="HCQ7" s="80"/>
      <c r="HCR7" s="80"/>
      <c r="HCS7" s="80"/>
      <c r="HCT7" s="80"/>
      <c r="HCU7" s="80"/>
      <c r="HCV7" s="80"/>
      <c r="HCW7" s="80"/>
      <c r="HCX7" s="80"/>
      <c r="HCY7" s="80"/>
      <c r="HCZ7" s="80"/>
      <c r="HDA7" s="80"/>
      <c r="HDB7" s="80"/>
      <c r="HDC7" s="80"/>
      <c r="HDD7" s="80"/>
      <c r="HDE7" s="80"/>
      <c r="HDF7" s="80"/>
      <c r="HDG7" s="80"/>
      <c r="HDH7" s="80"/>
      <c r="HDI7" s="80"/>
      <c r="HDJ7" s="80"/>
      <c r="HDK7" s="80"/>
      <c r="HDL7" s="80"/>
      <c r="HDM7" s="80"/>
      <c r="HDN7" s="80"/>
      <c r="HDO7" s="80"/>
      <c r="HDP7" s="80"/>
      <c r="HDQ7" s="80"/>
      <c r="HDR7" s="80"/>
      <c r="HDS7" s="80"/>
      <c r="HDT7" s="80"/>
      <c r="HDU7" s="80"/>
      <c r="HDV7" s="80"/>
      <c r="HDW7" s="80"/>
      <c r="HDX7" s="80"/>
      <c r="HDY7" s="80"/>
      <c r="HDZ7" s="80"/>
      <c r="HEA7" s="80"/>
      <c r="HEB7" s="80"/>
      <c r="HEC7" s="80"/>
      <c r="HED7" s="80"/>
      <c r="HEE7" s="80"/>
      <c r="HEF7" s="80"/>
      <c r="HEG7" s="80"/>
      <c r="HEH7" s="80"/>
      <c r="HEI7" s="80"/>
      <c r="HEJ7" s="80"/>
      <c r="HEK7" s="80"/>
      <c r="HEL7" s="80"/>
      <c r="HEM7" s="80"/>
      <c r="HEN7" s="80"/>
      <c r="HEO7" s="80"/>
      <c r="HEP7" s="80"/>
      <c r="HEQ7" s="80"/>
      <c r="HER7" s="80"/>
      <c r="HES7" s="80"/>
      <c r="HET7" s="80"/>
      <c r="HEU7" s="80"/>
      <c r="HEV7" s="80"/>
      <c r="HEW7" s="80"/>
      <c r="HEX7" s="80"/>
      <c r="HEY7" s="80"/>
      <c r="HEZ7" s="80"/>
      <c r="HFA7" s="80"/>
      <c r="HFB7" s="80"/>
      <c r="HFC7" s="80"/>
      <c r="HFD7" s="80"/>
      <c r="HFE7" s="80"/>
      <c r="HFF7" s="80"/>
      <c r="HFG7" s="80"/>
      <c r="HFH7" s="80"/>
      <c r="HFI7" s="80"/>
      <c r="HFJ7" s="80"/>
      <c r="HFK7" s="80"/>
      <c r="HFL7" s="80"/>
      <c r="HFM7" s="80"/>
      <c r="HFN7" s="80"/>
      <c r="HFO7" s="80"/>
      <c r="HFP7" s="80"/>
      <c r="HFQ7" s="80"/>
      <c r="HFR7" s="80"/>
      <c r="HFS7" s="80"/>
      <c r="HFT7" s="80"/>
      <c r="HFU7" s="80"/>
      <c r="HFV7" s="80"/>
      <c r="HFW7" s="80"/>
      <c r="HFX7" s="80"/>
      <c r="HFY7" s="80"/>
      <c r="HFZ7" s="80"/>
      <c r="HGA7" s="80"/>
      <c r="HGB7" s="80"/>
      <c r="HGC7" s="80"/>
      <c r="HGD7" s="80"/>
      <c r="HGE7" s="80"/>
      <c r="HGF7" s="80"/>
      <c r="HGG7" s="80"/>
      <c r="HGH7" s="80"/>
      <c r="HGI7" s="80"/>
      <c r="HGJ7" s="80"/>
      <c r="HGK7" s="80"/>
      <c r="HGL7" s="80"/>
      <c r="HGM7" s="80"/>
      <c r="HGN7" s="80"/>
      <c r="HGO7" s="80"/>
      <c r="HGP7" s="80"/>
      <c r="HGQ7" s="80"/>
      <c r="HGR7" s="80"/>
      <c r="HGS7" s="80"/>
      <c r="HGT7" s="80"/>
      <c r="HGU7" s="80"/>
      <c r="HGV7" s="80"/>
      <c r="HGW7" s="80"/>
      <c r="HGX7" s="80"/>
      <c r="HGY7" s="80"/>
      <c r="HGZ7" s="80"/>
      <c r="HHA7" s="80"/>
      <c r="HHB7" s="80"/>
      <c r="HHC7" s="80"/>
      <c r="HHD7" s="80"/>
      <c r="HHE7" s="80"/>
      <c r="HHF7" s="80"/>
      <c r="HHG7" s="80"/>
      <c r="HHH7" s="80"/>
      <c r="HHI7" s="80"/>
      <c r="HHJ7" s="80"/>
      <c r="HHK7" s="80"/>
      <c r="HHL7" s="80"/>
      <c r="HHM7" s="80"/>
      <c r="HHN7" s="80"/>
      <c r="HHO7" s="80"/>
      <c r="HHP7" s="80"/>
      <c r="HHQ7" s="80"/>
      <c r="HHR7" s="80"/>
      <c r="HHS7" s="80"/>
      <c r="HHT7" s="80"/>
      <c r="HHU7" s="80"/>
      <c r="HHV7" s="80"/>
      <c r="HHW7" s="80"/>
      <c r="HHX7" s="80"/>
      <c r="HHY7" s="80"/>
      <c r="HHZ7" s="80"/>
      <c r="HIA7" s="80"/>
      <c r="HIB7" s="80"/>
      <c r="HIC7" s="80"/>
      <c r="HID7" s="80"/>
      <c r="HIE7" s="80"/>
      <c r="HIF7" s="80"/>
      <c r="HIG7" s="80"/>
      <c r="HIH7" s="80"/>
      <c r="HII7" s="80"/>
      <c r="HIJ7" s="80"/>
      <c r="HIK7" s="80"/>
      <c r="HIL7" s="80"/>
      <c r="HIM7" s="80"/>
      <c r="HIN7" s="80"/>
      <c r="HIO7" s="80"/>
      <c r="HIP7" s="80"/>
      <c r="HIQ7" s="80"/>
      <c r="HIR7" s="80"/>
      <c r="HIS7" s="80"/>
      <c r="HIT7" s="80"/>
      <c r="HIU7" s="80"/>
      <c r="HIV7" s="80"/>
      <c r="HIW7" s="80"/>
      <c r="HIX7" s="80"/>
      <c r="HIY7" s="80"/>
      <c r="HIZ7" s="80"/>
      <c r="HJA7" s="80"/>
      <c r="HJB7" s="80"/>
      <c r="HJC7" s="80"/>
      <c r="HJD7" s="80"/>
      <c r="HJE7" s="80"/>
      <c r="HJF7" s="80"/>
      <c r="HJG7" s="80"/>
      <c r="HJH7" s="80"/>
      <c r="HJI7" s="80"/>
      <c r="HJJ7" s="80"/>
      <c r="HJK7" s="80"/>
      <c r="HJL7" s="80"/>
      <c r="HJM7" s="80"/>
      <c r="HJN7" s="80"/>
      <c r="HJO7" s="80"/>
      <c r="HJP7" s="80"/>
      <c r="HJQ7" s="80"/>
      <c r="HJR7" s="80"/>
      <c r="HJS7" s="80"/>
      <c r="HJT7" s="80"/>
      <c r="HJU7" s="80"/>
      <c r="HJV7" s="80"/>
      <c r="HJW7" s="80"/>
      <c r="HJX7" s="80"/>
      <c r="HJY7" s="80"/>
      <c r="HJZ7" s="80"/>
      <c r="HKA7" s="80"/>
      <c r="HKB7" s="80"/>
      <c r="HKC7" s="80"/>
      <c r="HKD7" s="80"/>
      <c r="HKE7" s="80"/>
      <c r="HKF7" s="80"/>
      <c r="HKG7" s="80"/>
      <c r="HKH7" s="80"/>
      <c r="HKI7" s="80"/>
      <c r="HKJ7" s="80"/>
      <c r="HKK7" s="80"/>
      <c r="HKL7" s="80"/>
      <c r="HKM7" s="80"/>
      <c r="HKN7" s="80"/>
      <c r="HKO7" s="80"/>
      <c r="HKP7" s="80"/>
      <c r="HKQ7" s="80"/>
      <c r="HKR7" s="80"/>
      <c r="HKS7" s="80"/>
      <c r="HKT7" s="80"/>
      <c r="HKU7" s="80"/>
      <c r="HKV7" s="80"/>
      <c r="HKW7" s="80"/>
      <c r="HKX7" s="80"/>
      <c r="HKY7" s="80"/>
      <c r="HKZ7" s="80"/>
      <c r="HLA7" s="80"/>
      <c r="HLB7" s="80"/>
      <c r="HLC7" s="80"/>
      <c r="HLD7" s="80"/>
      <c r="HLE7" s="80"/>
      <c r="HLF7" s="80"/>
      <c r="HLG7" s="80"/>
      <c r="HLH7" s="80"/>
      <c r="HLI7" s="80"/>
      <c r="HLJ7" s="80"/>
      <c r="HLK7" s="80"/>
      <c r="HLL7" s="80"/>
      <c r="HLM7" s="80"/>
      <c r="HLN7" s="80"/>
      <c r="HLO7" s="80"/>
      <c r="HLP7" s="80"/>
      <c r="HLQ7" s="80"/>
      <c r="HLR7" s="80"/>
      <c r="HLS7" s="80"/>
      <c r="HLT7" s="80"/>
      <c r="HLU7" s="80"/>
      <c r="HLV7" s="80"/>
      <c r="HLW7" s="80"/>
      <c r="HLX7" s="80"/>
      <c r="HLY7" s="80"/>
      <c r="HLZ7" s="80"/>
      <c r="HMA7" s="80"/>
      <c r="HMB7" s="80"/>
      <c r="HMC7" s="80"/>
      <c r="HMD7" s="80"/>
      <c r="HME7" s="80"/>
      <c r="HMF7" s="80"/>
      <c r="HMG7" s="80"/>
      <c r="HMH7" s="80"/>
      <c r="HMI7" s="80"/>
      <c r="HMJ7" s="80"/>
      <c r="HMK7" s="80"/>
      <c r="HML7" s="80"/>
      <c r="HMM7" s="80"/>
      <c r="HMN7" s="80"/>
      <c r="HMO7" s="80"/>
      <c r="HMP7" s="80"/>
      <c r="HMQ7" s="80"/>
      <c r="HMR7" s="80"/>
      <c r="HMS7" s="80"/>
      <c r="HMT7" s="80"/>
      <c r="HMU7" s="80"/>
      <c r="HMV7" s="80"/>
      <c r="HMW7" s="80"/>
      <c r="HMX7" s="80"/>
      <c r="HMY7" s="80"/>
      <c r="HMZ7" s="80"/>
      <c r="HNA7" s="80"/>
      <c r="HNB7" s="80"/>
      <c r="HNC7" s="80"/>
      <c r="HND7" s="80"/>
      <c r="HNE7" s="80"/>
      <c r="HNF7" s="80"/>
      <c r="HNG7" s="80"/>
      <c r="HNH7" s="80"/>
      <c r="HNI7" s="80"/>
      <c r="HNJ7" s="80"/>
      <c r="HNK7" s="80"/>
      <c r="HNL7" s="80"/>
      <c r="HNM7" s="80"/>
      <c r="HNN7" s="80"/>
      <c r="HNO7" s="80"/>
      <c r="HNP7" s="80"/>
      <c r="HNQ7" s="80"/>
      <c r="HNR7" s="80"/>
      <c r="HNS7" s="80"/>
      <c r="HNT7" s="80"/>
      <c r="HNU7" s="80"/>
      <c r="HNV7" s="80"/>
      <c r="HNW7" s="80"/>
      <c r="HNX7" s="80"/>
      <c r="HNY7" s="80"/>
      <c r="HNZ7" s="80"/>
      <c r="HOA7" s="80"/>
      <c r="HOB7" s="80"/>
      <c r="HOC7" s="80"/>
      <c r="HOD7" s="80"/>
      <c r="HOE7" s="80"/>
      <c r="HOF7" s="80"/>
      <c r="HOG7" s="80"/>
      <c r="HOH7" s="80"/>
      <c r="HOI7" s="80"/>
      <c r="HOJ7" s="80"/>
      <c r="HOK7" s="80"/>
      <c r="HOL7" s="80"/>
      <c r="HOM7" s="80"/>
      <c r="HON7" s="80"/>
      <c r="HOO7" s="80"/>
      <c r="HOP7" s="80"/>
      <c r="HOQ7" s="80"/>
      <c r="HOR7" s="80"/>
      <c r="HOS7" s="80"/>
      <c r="HOT7" s="80"/>
      <c r="HOU7" s="80"/>
      <c r="HOV7" s="80"/>
      <c r="HOW7" s="80"/>
      <c r="HOX7" s="80"/>
      <c r="HOY7" s="80"/>
      <c r="HOZ7" s="80"/>
      <c r="HPA7" s="80"/>
      <c r="HPB7" s="80"/>
      <c r="HPC7" s="80"/>
      <c r="HPD7" s="80"/>
      <c r="HPE7" s="80"/>
      <c r="HPF7" s="80"/>
      <c r="HPG7" s="80"/>
      <c r="HPH7" s="80"/>
      <c r="HPI7" s="80"/>
      <c r="HPJ7" s="80"/>
      <c r="HPK7" s="80"/>
      <c r="HPL7" s="80"/>
      <c r="HPM7" s="80"/>
      <c r="HPN7" s="80"/>
      <c r="HPO7" s="80"/>
      <c r="HPP7" s="80"/>
      <c r="HPQ7" s="80"/>
      <c r="HPR7" s="80"/>
      <c r="HPS7" s="80"/>
      <c r="HPT7" s="80"/>
      <c r="HPU7" s="80"/>
      <c r="HPV7" s="80"/>
      <c r="HPW7" s="80"/>
      <c r="HPX7" s="80"/>
      <c r="HPY7" s="80"/>
      <c r="HPZ7" s="80"/>
      <c r="HQA7" s="80"/>
      <c r="HQB7" s="80"/>
      <c r="HQC7" s="80"/>
      <c r="HQD7" s="80"/>
      <c r="HQE7" s="80"/>
      <c r="HQF7" s="80"/>
      <c r="HQG7" s="80"/>
      <c r="HQH7" s="80"/>
      <c r="HQI7" s="80"/>
      <c r="HQJ7" s="80"/>
      <c r="HQK7" s="80"/>
      <c r="HQL7" s="80"/>
      <c r="HQM7" s="80"/>
      <c r="HQN7" s="80"/>
      <c r="HQO7" s="80"/>
      <c r="HQP7" s="80"/>
      <c r="HQQ7" s="80"/>
      <c r="HQR7" s="80"/>
      <c r="HQS7" s="80"/>
      <c r="HQT7" s="80"/>
      <c r="HQU7" s="80"/>
      <c r="HQV7" s="80"/>
      <c r="HQW7" s="80"/>
      <c r="HQX7" s="80"/>
      <c r="HQY7" s="80"/>
      <c r="HQZ7" s="80"/>
      <c r="HRA7" s="80"/>
      <c r="HRB7" s="80"/>
      <c r="HRC7" s="80"/>
      <c r="HRD7" s="80"/>
      <c r="HRE7" s="80"/>
      <c r="HRF7" s="80"/>
      <c r="HRG7" s="80"/>
      <c r="HRH7" s="80"/>
      <c r="HRI7" s="80"/>
      <c r="HRJ7" s="80"/>
      <c r="HRK7" s="80"/>
      <c r="HRL7" s="80"/>
      <c r="HRM7" s="80"/>
      <c r="HRN7" s="80"/>
      <c r="HRO7" s="80"/>
      <c r="HRP7" s="80"/>
      <c r="HRQ7" s="80"/>
      <c r="HRR7" s="80"/>
      <c r="HRS7" s="80"/>
      <c r="HRT7" s="80"/>
      <c r="HRU7" s="80"/>
      <c r="HRV7" s="80"/>
      <c r="HRW7" s="80"/>
      <c r="HRX7" s="80"/>
      <c r="HRY7" s="80"/>
      <c r="HRZ7" s="80"/>
      <c r="HSA7" s="80"/>
      <c r="HSB7" s="80"/>
      <c r="HSC7" s="80"/>
      <c r="HSD7" s="80"/>
      <c r="HSE7" s="80"/>
      <c r="HSF7" s="80"/>
      <c r="HSG7" s="80"/>
      <c r="HSH7" s="80"/>
      <c r="HSI7" s="80"/>
      <c r="HSJ7" s="80"/>
      <c r="HSK7" s="80"/>
      <c r="HSL7" s="80"/>
      <c r="HSM7" s="80"/>
      <c r="HSN7" s="80"/>
      <c r="HSO7" s="80"/>
      <c r="HSP7" s="80"/>
      <c r="HSQ7" s="80"/>
      <c r="HSR7" s="80"/>
      <c r="HSS7" s="80"/>
      <c r="HST7" s="80"/>
      <c r="HSU7" s="80"/>
      <c r="HSV7" s="80"/>
      <c r="HSW7" s="80"/>
      <c r="HSX7" s="80"/>
      <c r="HSY7" s="80"/>
      <c r="HSZ7" s="80"/>
      <c r="HTA7" s="80"/>
      <c r="HTB7" s="80"/>
      <c r="HTC7" s="80"/>
      <c r="HTD7" s="80"/>
      <c r="HTE7" s="80"/>
      <c r="HTF7" s="80"/>
      <c r="HTG7" s="80"/>
      <c r="HTH7" s="80"/>
      <c r="HTI7" s="80"/>
      <c r="HTJ7" s="80"/>
      <c r="HTK7" s="80"/>
      <c r="HTL7" s="80"/>
      <c r="HTM7" s="80"/>
      <c r="HTN7" s="80"/>
      <c r="HTO7" s="80"/>
      <c r="HTP7" s="80"/>
      <c r="HTQ7" s="80"/>
      <c r="HTR7" s="80"/>
      <c r="HTS7" s="80"/>
      <c r="HTT7" s="80"/>
      <c r="HTU7" s="80"/>
      <c r="HTV7" s="80"/>
      <c r="HTW7" s="80"/>
      <c r="HTX7" s="80"/>
      <c r="HTY7" s="80"/>
      <c r="HTZ7" s="80"/>
      <c r="HUA7" s="80"/>
      <c r="HUB7" s="80"/>
      <c r="HUC7" s="80"/>
      <c r="HUD7" s="80"/>
      <c r="HUE7" s="80"/>
      <c r="HUF7" s="80"/>
      <c r="HUG7" s="80"/>
      <c r="HUH7" s="80"/>
      <c r="HUI7" s="80"/>
      <c r="HUJ7" s="80"/>
      <c r="HUK7" s="80"/>
      <c r="HUL7" s="80"/>
      <c r="HUM7" s="80"/>
      <c r="HUN7" s="80"/>
      <c r="HUO7" s="80"/>
      <c r="HUP7" s="80"/>
      <c r="HUQ7" s="80"/>
      <c r="HUR7" s="80"/>
      <c r="HUS7" s="80"/>
      <c r="HUT7" s="80"/>
      <c r="HUU7" s="80"/>
      <c r="HUV7" s="80"/>
      <c r="HUW7" s="80"/>
      <c r="HUX7" s="80"/>
      <c r="HUY7" s="80"/>
      <c r="HUZ7" s="80"/>
      <c r="HVA7" s="80"/>
      <c r="HVB7" s="80"/>
      <c r="HVC7" s="80"/>
      <c r="HVD7" s="80"/>
      <c r="HVE7" s="80"/>
      <c r="HVF7" s="80"/>
      <c r="HVG7" s="80"/>
      <c r="HVH7" s="80"/>
      <c r="HVI7" s="80"/>
      <c r="HVJ7" s="80"/>
      <c r="HVK7" s="80"/>
      <c r="HVL7" s="80"/>
      <c r="HVM7" s="80"/>
      <c r="HVN7" s="80"/>
      <c r="HVO7" s="80"/>
      <c r="HVP7" s="80"/>
      <c r="HVQ7" s="80"/>
      <c r="HVR7" s="80"/>
      <c r="HVS7" s="80"/>
      <c r="HVT7" s="80"/>
      <c r="HVU7" s="80"/>
      <c r="HVV7" s="80"/>
      <c r="HVW7" s="80"/>
      <c r="HVX7" s="80"/>
      <c r="HVY7" s="80"/>
      <c r="HVZ7" s="80"/>
      <c r="HWA7" s="80"/>
      <c r="HWB7" s="80"/>
      <c r="HWC7" s="80"/>
      <c r="HWD7" s="80"/>
      <c r="HWE7" s="80"/>
      <c r="HWF7" s="80"/>
      <c r="HWG7" s="80"/>
      <c r="HWH7" s="80"/>
      <c r="HWI7" s="80"/>
      <c r="HWJ7" s="80"/>
      <c r="HWK7" s="80"/>
      <c r="HWL7" s="80"/>
      <c r="HWM7" s="80"/>
      <c r="HWN7" s="80"/>
      <c r="HWO7" s="80"/>
      <c r="HWP7" s="80"/>
      <c r="HWQ7" s="80"/>
      <c r="HWR7" s="80"/>
      <c r="HWS7" s="80"/>
      <c r="HWT7" s="80"/>
      <c r="HWU7" s="80"/>
      <c r="HWV7" s="80"/>
      <c r="HWW7" s="80"/>
      <c r="HWX7" s="80"/>
      <c r="HWY7" s="80"/>
      <c r="HWZ7" s="80"/>
      <c r="HXA7" s="80"/>
      <c r="HXB7" s="80"/>
      <c r="HXC7" s="80"/>
      <c r="HXD7" s="80"/>
      <c r="HXE7" s="80"/>
      <c r="HXF7" s="80"/>
      <c r="HXG7" s="80"/>
      <c r="HXH7" s="80"/>
      <c r="HXI7" s="80"/>
      <c r="HXJ7" s="80"/>
      <c r="HXK7" s="80"/>
      <c r="HXL7" s="80"/>
      <c r="HXM7" s="80"/>
      <c r="HXN7" s="80"/>
      <c r="HXO7" s="80"/>
      <c r="HXP7" s="80"/>
      <c r="HXQ7" s="80"/>
      <c r="HXR7" s="80"/>
      <c r="HXS7" s="80"/>
      <c r="HXT7" s="80"/>
      <c r="HXU7" s="80"/>
      <c r="HXV7" s="80"/>
      <c r="HXW7" s="80"/>
      <c r="HXX7" s="80"/>
      <c r="HXY7" s="80"/>
      <c r="HXZ7" s="80"/>
      <c r="HYA7" s="80"/>
      <c r="HYB7" s="80"/>
      <c r="HYC7" s="80"/>
      <c r="HYD7" s="80"/>
      <c r="HYE7" s="80"/>
      <c r="HYF7" s="80"/>
      <c r="HYG7" s="80"/>
      <c r="HYH7" s="80"/>
      <c r="HYI7" s="80"/>
      <c r="HYJ7" s="80"/>
      <c r="HYK7" s="80"/>
      <c r="HYL7" s="80"/>
      <c r="HYM7" s="80"/>
      <c r="HYN7" s="80"/>
      <c r="HYO7" s="80"/>
      <c r="HYP7" s="80"/>
      <c r="HYQ7" s="80"/>
      <c r="HYR7" s="80"/>
      <c r="HYS7" s="80"/>
      <c r="HYT7" s="80"/>
      <c r="HYU7" s="80"/>
      <c r="HYV7" s="80"/>
      <c r="HYW7" s="80"/>
      <c r="HYX7" s="80"/>
      <c r="HYY7" s="80"/>
      <c r="HYZ7" s="80"/>
      <c r="HZA7" s="80"/>
      <c r="HZB7" s="80"/>
      <c r="HZC7" s="80"/>
      <c r="HZD7" s="80"/>
      <c r="HZE7" s="80"/>
      <c r="HZF7" s="80"/>
      <c r="HZG7" s="80"/>
      <c r="HZH7" s="80"/>
      <c r="HZI7" s="80"/>
      <c r="HZJ7" s="80"/>
      <c r="HZK7" s="80"/>
      <c r="HZL7" s="80"/>
      <c r="HZM7" s="80"/>
      <c r="HZN7" s="80"/>
      <c r="HZO7" s="80"/>
      <c r="HZP7" s="80"/>
      <c r="HZQ7" s="80"/>
      <c r="HZR7" s="80"/>
      <c r="HZS7" s="80"/>
      <c r="HZT7" s="80"/>
      <c r="HZU7" s="80"/>
      <c r="HZV7" s="80"/>
      <c r="HZW7" s="80"/>
      <c r="HZX7" s="80"/>
      <c r="HZY7" s="80"/>
      <c r="HZZ7" s="80"/>
      <c r="IAA7" s="80"/>
      <c r="IAB7" s="80"/>
      <c r="IAC7" s="80"/>
      <c r="IAD7" s="80"/>
      <c r="IAE7" s="80"/>
      <c r="IAF7" s="80"/>
      <c r="IAG7" s="80"/>
      <c r="IAH7" s="80"/>
      <c r="IAI7" s="80"/>
      <c r="IAJ7" s="80"/>
      <c r="IAK7" s="80"/>
      <c r="IAL7" s="80"/>
      <c r="IAM7" s="80"/>
      <c r="IAN7" s="80"/>
      <c r="IAO7" s="80"/>
      <c r="IAP7" s="80"/>
      <c r="IAQ7" s="80"/>
      <c r="IAR7" s="80"/>
      <c r="IAS7" s="80"/>
      <c r="IAT7" s="80"/>
      <c r="IAU7" s="80"/>
      <c r="IAV7" s="80"/>
      <c r="IAW7" s="80"/>
      <c r="IAX7" s="80"/>
      <c r="IAY7" s="80"/>
      <c r="IAZ7" s="80"/>
      <c r="IBA7" s="80"/>
      <c r="IBB7" s="80"/>
      <c r="IBC7" s="80"/>
      <c r="IBD7" s="80"/>
      <c r="IBE7" s="80"/>
      <c r="IBF7" s="80"/>
      <c r="IBG7" s="80"/>
      <c r="IBH7" s="80"/>
      <c r="IBI7" s="80"/>
      <c r="IBJ7" s="80"/>
      <c r="IBK7" s="80"/>
      <c r="IBL7" s="80"/>
      <c r="IBM7" s="80"/>
      <c r="IBN7" s="80"/>
      <c r="IBO7" s="80"/>
      <c r="IBP7" s="80"/>
      <c r="IBQ7" s="80"/>
      <c r="IBR7" s="80"/>
      <c r="IBS7" s="80"/>
      <c r="IBT7" s="80"/>
      <c r="IBU7" s="80"/>
      <c r="IBV7" s="80"/>
      <c r="IBW7" s="80"/>
      <c r="IBX7" s="80"/>
      <c r="IBY7" s="80"/>
      <c r="IBZ7" s="80"/>
      <c r="ICA7" s="80"/>
      <c r="ICB7" s="80"/>
      <c r="ICC7" s="80"/>
      <c r="ICD7" s="80"/>
      <c r="ICE7" s="80"/>
      <c r="ICF7" s="80"/>
      <c r="ICG7" s="80"/>
      <c r="ICH7" s="80"/>
      <c r="ICI7" s="80"/>
      <c r="ICJ7" s="80"/>
      <c r="ICK7" s="80"/>
      <c r="ICL7" s="80"/>
      <c r="ICM7" s="80"/>
      <c r="ICN7" s="80"/>
      <c r="ICO7" s="80"/>
      <c r="ICP7" s="80"/>
      <c r="ICQ7" s="80"/>
      <c r="ICR7" s="80"/>
      <c r="ICS7" s="80"/>
      <c r="ICT7" s="80"/>
      <c r="ICU7" s="80"/>
      <c r="ICV7" s="80"/>
      <c r="ICW7" s="80"/>
      <c r="ICX7" s="80"/>
      <c r="ICY7" s="80"/>
      <c r="ICZ7" s="80"/>
      <c r="IDA7" s="80"/>
      <c r="IDB7" s="80"/>
      <c r="IDC7" s="80"/>
      <c r="IDD7" s="80"/>
      <c r="IDE7" s="80"/>
      <c r="IDF7" s="80"/>
      <c r="IDG7" s="80"/>
      <c r="IDH7" s="80"/>
      <c r="IDI7" s="80"/>
      <c r="IDJ7" s="80"/>
      <c r="IDK7" s="80"/>
      <c r="IDL7" s="80"/>
      <c r="IDM7" s="80"/>
      <c r="IDN7" s="80"/>
      <c r="IDO7" s="80"/>
      <c r="IDP7" s="80"/>
      <c r="IDQ7" s="80"/>
      <c r="IDR7" s="80"/>
      <c r="IDS7" s="80"/>
      <c r="IDT7" s="80"/>
      <c r="IDU7" s="80"/>
      <c r="IDV7" s="80"/>
      <c r="IDW7" s="80"/>
      <c r="IDX7" s="80"/>
      <c r="IDY7" s="80"/>
      <c r="IDZ7" s="80"/>
      <c r="IEA7" s="80"/>
      <c r="IEB7" s="80"/>
      <c r="IEC7" s="80"/>
      <c r="IED7" s="80"/>
      <c r="IEE7" s="80"/>
      <c r="IEF7" s="80"/>
      <c r="IEG7" s="80"/>
      <c r="IEH7" s="80"/>
      <c r="IEI7" s="80"/>
      <c r="IEJ7" s="80"/>
      <c r="IEK7" s="80"/>
      <c r="IEL7" s="80"/>
      <c r="IEM7" s="80"/>
      <c r="IEN7" s="80"/>
      <c r="IEO7" s="80"/>
      <c r="IEP7" s="80"/>
      <c r="IEQ7" s="80"/>
      <c r="IER7" s="80"/>
      <c r="IES7" s="80"/>
      <c r="IET7" s="80"/>
      <c r="IEU7" s="80"/>
      <c r="IEV7" s="80"/>
      <c r="IEW7" s="80"/>
      <c r="IEX7" s="80"/>
      <c r="IEY7" s="80"/>
      <c r="IEZ7" s="80"/>
      <c r="IFA7" s="80"/>
      <c r="IFB7" s="80"/>
      <c r="IFC7" s="80"/>
      <c r="IFD7" s="80"/>
      <c r="IFE7" s="80"/>
      <c r="IFF7" s="80"/>
      <c r="IFG7" s="80"/>
      <c r="IFH7" s="80"/>
      <c r="IFI7" s="80"/>
      <c r="IFJ7" s="80"/>
      <c r="IFK7" s="80"/>
      <c r="IFL7" s="80"/>
      <c r="IFM7" s="80"/>
      <c r="IFN7" s="80"/>
      <c r="IFO7" s="80"/>
      <c r="IFP7" s="80"/>
      <c r="IFQ7" s="80"/>
      <c r="IFR7" s="80"/>
      <c r="IFS7" s="80"/>
      <c r="IFT7" s="80"/>
      <c r="IFU7" s="80"/>
      <c r="IFV7" s="80"/>
      <c r="IFW7" s="80"/>
      <c r="IFX7" s="80"/>
      <c r="IFY7" s="80"/>
      <c r="IFZ7" s="80"/>
      <c r="IGA7" s="80"/>
      <c r="IGB7" s="80"/>
      <c r="IGC7" s="80"/>
      <c r="IGD7" s="80"/>
      <c r="IGE7" s="80"/>
      <c r="IGF7" s="80"/>
      <c r="IGG7" s="80"/>
      <c r="IGH7" s="80"/>
      <c r="IGI7" s="80"/>
      <c r="IGJ7" s="80"/>
      <c r="IGK7" s="80"/>
      <c r="IGL7" s="80"/>
      <c r="IGM7" s="80"/>
      <c r="IGN7" s="80"/>
      <c r="IGO7" s="80"/>
      <c r="IGP7" s="80"/>
      <c r="IGQ7" s="80"/>
      <c r="IGR7" s="80"/>
      <c r="IGS7" s="80"/>
      <c r="IGT7" s="80"/>
      <c r="IGU7" s="80"/>
      <c r="IGV7" s="80"/>
      <c r="IGW7" s="80"/>
      <c r="IGX7" s="80"/>
      <c r="IGY7" s="80"/>
      <c r="IGZ7" s="80"/>
      <c r="IHA7" s="80"/>
      <c r="IHB7" s="80"/>
      <c r="IHC7" s="80"/>
      <c r="IHD7" s="80"/>
      <c r="IHE7" s="80"/>
      <c r="IHF7" s="80"/>
      <c r="IHG7" s="80"/>
      <c r="IHH7" s="80"/>
      <c r="IHI7" s="80"/>
      <c r="IHJ7" s="80"/>
      <c r="IHK7" s="80"/>
      <c r="IHL7" s="80"/>
      <c r="IHM7" s="80"/>
      <c r="IHN7" s="80"/>
      <c r="IHO7" s="80"/>
      <c r="IHP7" s="80"/>
      <c r="IHQ7" s="80"/>
      <c r="IHR7" s="80"/>
      <c r="IHS7" s="80"/>
      <c r="IHT7" s="80"/>
      <c r="IHU7" s="80"/>
      <c r="IHV7" s="80"/>
      <c r="IHW7" s="80"/>
      <c r="IHX7" s="80"/>
      <c r="IHY7" s="80"/>
      <c r="IHZ7" s="80"/>
      <c r="IIA7" s="80"/>
      <c r="IIB7" s="80"/>
      <c r="IIC7" s="80"/>
      <c r="IID7" s="80"/>
      <c r="IIE7" s="80"/>
      <c r="IIF7" s="80"/>
      <c r="IIG7" s="80"/>
      <c r="IIH7" s="80"/>
      <c r="III7" s="80"/>
      <c r="IIJ7" s="80"/>
      <c r="IIK7" s="80"/>
      <c r="IIL7" s="80"/>
      <c r="IIM7" s="80"/>
      <c r="IIN7" s="80"/>
      <c r="IIO7" s="80"/>
      <c r="IIP7" s="80"/>
      <c r="IIQ7" s="80"/>
      <c r="IIR7" s="80"/>
      <c r="IIS7" s="80"/>
      <c r="IIT7" s="80"/>
      <c r="IIU7" s="80"/>
      <c r="IIV7" s="80"/>
      <c r="IIW7" s="80"/>
      <c r="IIX7" s="80"/>
      <c r="IIY7" s="80"/>
      <c r="IIZ7" s="80"/>
      <c r="IJA7" s="80"/>
      <c r="IJB7" s="80"/>
      <c r="IJC7" s="80"/>
      <c r="IJD7" s="80"/>
      <c r="IJE7" s="80"/>
      <c r="IJF7" s="80"/>
      <c r="IJG7" s="80"/>
      <c r="IJH7" s="80"/>
      <c r="IJI7" s="80"/>
      <c r="IJJ7" s="80"/>
      <c r="IJK7" s="80"/>
      <c r="IJL7" s="80"/>
      <c r="IJM7" s="80"/>
      <c r="IJN7" s="80"/>
      <c r="IJO7" s="80"/>
      <c r="IJP7" s="80"/>
      <c r="IJQ7" s="80"/>
      <c r="IJR7" s="80"/>
      <c r="IJS7" s="80"/>
      <c r="IJT7" s="80"/>
      <c r="IJU7" s="80"/>
      <c r="IJV7" s="80"/>
      <c r="IJW7" s="80"/>
      <c r="IJX7" s="80"/>
      <c r="IJY7" s="80"/>
      <c r="IJZ7" s="80"/>
      <c r="IKA7" s="80"/>
      <c r="IKB7" s="80"/>
      <c r="IKC7" s="80"/>
      <c r="IKD7" s="80"/>
      <c r="IKE7" s="80"/>
      <c r="IKF7" s="80"/>
      <c r="IKG7" s="80"/>
      <c r="IKH7" s="80"/>
      <c r="IKI7" s="80"/>
      <c r="IKJ7" s="80"/>
      <c r="IKK7" s="80"/>
      <c r="IKL7" s="80"/>
      <c r="IKM7" s="80"/>
      <c r="IKN7" s="80"/>
      <c r="IKO7" s="80"/>
      <c r="IKP7" s="80"/>
      <c r="IKQ7" s="80"/>
      <c r="IKR7" s="80"/>
      <c r="IKS7" s="80"/>
      <c r="IKT7" s="80"/>
      <c r="IKU7" s="80"/>
      <c r="IKV7" s="80"/>
      <c r="IKW7" s="80"/>
      <c r="IKX7" s="80"/>
      <c r="IKY7" s="80"/>
      <c r="IKZ7" s="80"/>
      <c r="ILA7" s="80"/>
      <c r="ILB7" s="80"/>
      <c r="ILC7" s="80"/>
      <c r="ILD7" s="80"/>
      <c r="ILE7" s="80"/>
      <c r="ILF7" s="80"/>
      <c r="ILG7" s="80"/>
      <c r="ILH7" s="80"/>
      <c r="ILI7" s="80"/>
      <c r="ILJ7" s="80"/>
      <c r="ILK7" s="80"/>
      <c r="ILL7" s="80"/>
      <c r="ILM7" s="80"/>
      <c r="ILN7" s="80"/>
      <c r="ILO7" s="80"/>
      <c r="ILP7" s="80"/>
      <c r="ILQ7" s="80"/>
      <c r="ILR7" s="80"/>
      <c r="ILS7" s="80"/>
      <c r="ILT7" s="80"/>
      <c r="ILU7" s="80"/>
      <c r="ILV7" s="80"/>
      <c r="ILW7" s="80"/>
      <c r="ILX7" s="80"/>
      <c r="ILY7" s="80"/>
      <c r="ILZ7" s="80"/>
      <c r="IMA7" s="80"/>
      <c r="IMB7" s="80"/>
      <c r="IMC7" s="80"/>
      <c r="IMD7" s="80"/>
      <c r="IME7" s="80"/>
      <c r="IMF7" s="80"/>
      <c r="IMG7" s="80"/>
      <c r="IMH7" s="80"/>
      <c r="IMI7" s="80"/>
      <c r="IMJ7" s="80"/>
      <c r="IMK7" s="80"/>
      <c r="IML7" s="80"/>
      <c r="IMM7" s="80"/>
      <c r="IMN7" s="80"/>
      <c r="IMO7" s="80"/>
      <c r="IMP7" s="80"/>
      <c r="IMQ7" s="80"/>
      <c r="IMR7" s="80"/>
      <c r="IMS7" s="80"/>
      <c r="IMT7" s="80"/>
      <c r="IMU7" s="80"/>
      <c r="IMV7" s="80"/>
      <c r="IMW7" s="80"/>
      <c r="IMX7" s="80"/>
      <c r="IMY7" s="80"/>
      <c r="IMZ7" s="80"/>
      <c r="INA7" s="80"/>
      <c r="INB7" s="80"/>
      <c r="INC7" s="80"/>
      <c r="IND7" s="80"/>
      <c r="INE7" s="80"/>
      <c r="INF7" s="80"/>
      <c r="ING7" s="80"/>
      <c r="INH7" s="80"/>
      <c r="INI7" s="80"/>
      <c r="INJ7" s="80"/>
      <c r="INK7" s="80"/>
      <c r="INL7" s="80"/>
      <c r="INM7" s="80"/>
      <c r="INN7" s="80"/>
      <c r="INO7" s="80"/>
      <c r="INP7" s="80"/>
      <c r="INQ7" s="80"/>
      <c r="INR7" s="80"/>
      <c r="INS7" s="80"/>
      <c r="INT7" s="80"/>
      <c r="INU7" s="80"/>
      <c r="INV7" s="80"/>
      <c r="INW7" s="80"/>
      <c r="INX7" s="80"/>
      <c r="INY7" s="80"/>
      <c r="INZ7" s="80"/>
      <c r="IOA7" s="80"/>
      <c r="IOB7" s="80"/>
      <c r="IOC7" s="80"/>
      <c r="IOD7" s="80"/>
      <c r="IOE7" s="80"/>
      <c r="IOF7" s="80"/>
      <c r="IOG7" s="80"/>
      <c r="IOH7" s="80"/>
      <c r="IOI7" s="80"/>
      <c r="IOJ7" s="80"/>
      <c r="IOK7" s="80"/>
      <c r="IOL7" s="80"/>
      <c r="IOM7" s="80"/>
      <c r="ION7" s="80"/>
      <c r="IOO7" s="80"/>
      <c r="IOP7" s="80"/>
      <c r="IOQ7" s="80"/>
      <c r="IOR7" s="80"/>
      <c r="IOS7" s="80"/>
      <c r="IOT7" s="80"/>
      <c r="IOU7" s="80"/>
      <c r="IOV7" s="80"/>
      <c r="IOW7" s="80"/>
      <c r="IOX7" s="80"/>
      <c r="IOY7" s="80"/>
      <c r="IOZ7" s="80"/>
      <c r="IPA7" s="80"/>
      <c r="IPB7" s="80"/>
      <c r="IPC7" s="80"/>
      <c r="IPD7" s="80"/>
      <c r="IPE7" s="80"/>
      <c r="IPF7" s="80"/>
      <c r="IPG7" s="80"/>
      <c r="IPH7" s="80"/>
      <c r="IPI7" s="80"/>
      <c r="IPJ7" s="80"/>
      <c r="IPK7" s="80"/>
      <c r="IPL7" s="80"/>
      <c r="IPM7" s="80"/>
      <c r="IPN7" s="80"/>
      <c r="IPO7" s="80"/>
      <c r="IPP7" s="80"/>
      <c r="IPQ7" s="80"/>
      <c r="IPR7" s="80"/>
      <c r="IPS7" s="80"/>
      <c r="IPT7" s="80"/>
      <c r="IPU7" s="80"/>
      <c r="IPV7" s="80"/>
      <c r="IPW7" s="80"/>
      <c r="IPX7" s="80"/>
      <c r="IPY7" s="80"/>
      <c r="IPZ7" s="80"/>
      <c r="IQA7" s="80"/>
      <c r="IQB7" s="80"/>
      <c r="IQC7" s="80"/>
      <c r="IQD7" s="80"/>
      <c r="IQE7" s="80"/>
      <c r="IQF7" s="80"/>
      <c r="IQG7" s="80"/>
      <c r="IQH7" s="80"/>
      <c r="IQI7" s="80"/>
      <c r="IQJ7" s="80"/>
      <c r="IQK7" s="80"/>
      <c r="IQL7" s="80"/>
      <c r="IQM7" s="80"/>
      <c r="IQN7" s="80"/>
      <c r="IQO7" s="80"/>
      <c r="IQP7" s="80"/>
      <c r="IQQ7" s="80"/>
      <c r="IQR7" s="80"/>
      <c r="IQS7" s="80"/>
      <c r="IQT7" s="80"/>
      <c r="IQU7" s="80"/>
      <c r="IQV7" s="80"/>
      <c r="IQW7" s="80"/>
      <c r="IQX7" s="80"/>
      <c r="IQY7" s="80"/>
      <c r="IQZ7" s="80"/>
      <c r="IRA7" s="80"/>
      <c r="IRB7" s="80"/>
      <c r="IRC7" s="80"/>
      <c r="IRD7" s="80"/>
      <c r="IRE7" s="80"/>
      <c r="IRF7" s="80"/>
      <c r="IRG7" s="80"/>
      <c r="IRH7" s="80"/>
      <c r="IRI7" s="80"/>
      <c r="IRJ7" s="80"/>
      <c r="IRK7" s="80"/>
      <c r="IRL7" s="80"/>
      <c r="IRM7" s="80"/>
      <c r="IRN7" s="80"/>
      <c r="IRO7" s="80"/>
      <c r="IRP7" s="80"/>
      <c r="IRQ7" s="80"/>
      <c r="IRR7" s="80"/>
      <c r="IRS7" s="80"/>
      <c r="IRT7" s="80"/>
      <c r="IRU7" s="80"/>
      <c r="IRV7" s="80"/>
      <c r="IRW7" s="80"/>
      <c r="IRX7" s="80"/>
      <c r="IRY7" s="80"/>
      <c r="IRZ7" s="80"/>
      <c r="ISA7" s="80"/>
      <c r="ISB7" s="80"/>
      <c r="ISC7" s="80"/>
      <c r="ISD7" s="80"/>
      <c r="ISE7" s="80"/>
      <c r="ISF7" s="80"/>
      <c r="ISG7" s="80"/>
      <c r="ISH7" s="80"/>
      <c r="ISI7" s="80"/>
      <c r="ISJ7" s="80"/>
      <c r="ISK7" s="80"/>
      <c r="ISL7" s="80"/>
      <c r="ISM7" s="80"/>
      <c r="ISN7" s="80"/>
      <c r="ISO7" s="80"/>
      <c r="ISP7" s="80"/>
      <c r="ISQ7" s="80"/>
      <c r="ISR7" s="80"/>
      <c r="ISS7" s="80"/>
      <c r="IST7" s="80"/>
      <c r="ISU7" s="80"/>
      <c r="ISV7" s="80"/>
      <c r="ISW7" s="80"/>
      <c r="ISX7" s="80"/>
      <c r="ISY7" s="80"/>
      <c r="ISZ7" s="80"/>
      <c r="ITA7" s="80"/>
      <c r="ITB7" s="80"/>
      <c r="ITC7" s="80"/>
      <c r="ITD7" s="80"/>
      <c r="ITE7" s="80"/>
      <c r="ITF7" s="80"/>
      <c r="ITG7" s="80"/>
      <c r="ITH7" s="80"/>
      <c r="ITI7" s="80"/>
      <c r="ITJ7" s="80"/>
      <c r="ITK7" s="80"/>
      <c r="ITL7" s="80"/>
      <c r="ITM7" s="80"/>
      <c r="ITN7" s="80"/>
      <c r="ITO7" s="80"/>
      <c r="ITP7" s="80"/>
      <c r="ITQ7" s="80"/>
      <c r="ITR7" s="80"/>
      <c r="ITS7" s="80"/>
      <c r="ITT7" s="80"/>
      <c r="ITU7" s="80"/>
      <c r="ITV7" s="80"/>
      <c r="ITW7" s="80"/>
      <c r="ITX7" s="80"/>
      <c r="ITY7" s="80"/>
      <c r="ITZ7" s="80"/>
      <c r="IUA7" s="80"/>
      <c r="IUB7" s="80"/>
      <c r="IUC7" s="80"/>
      <c r="IUD7" s="80"/>
      <c r="IUE7" s="80"/>
      <c r="IUF7" s="80"/>
      <c r="IUG7" s="80"/>
      <c r="IUH7" s="80"/>
      <c r="IUI7" s="80"/>
      <c r="IUJ7" s="80"/>
      <c r="IUK7" s="80"/>
      <c r="IUL7" s="80"/>
      <c r="IUM7" s="80"/>
      <c r="IUN7" s="80"/>
      <c r="IUO7" s="80"/>
      <c r="IUP7" s="80"/>
      <c r="IUQ7" s="80"/>
      <c r="IUR7" s="80"/>
      <c r="IUS7" s="80"/>
      <c r="IUT7" s="80"/>
      <c r="IUU7" s="80"/>
      <c r="IUV7" s="80"/>
      <c r="IUW7" s="80"/>
      <c r="IUX7" s="80"/>
      <c r="IUY7" s="80"/>
      <c r="IUZ7" s="80"/>
      <c r="IVA7" s="80"/>
      <c r="IVB7" s="80"/>
      <c r="IVC7" s="80"/>
      <c r="IVD7" s="80"/>
      <c r="IVE7" s="80"/>
      <c r="IVF7" s="80"/>
      <c r="IVG7" s="80"/>
      <c r="IVH7" s="80"/>
      <c r="IVI7" s="80"/>
      <c r="IVJ7" s="80"/>
      <c r="IVK7" s="80"/>
      <c r="IVL7" s="80"/>
      <c r="IVM7" s="80"/>
      <c r="IVN7" s="80"/>
      <c r="IVO7" s="80"/>
      <c r="IVP7" s="80"/>
      <c r="IVQ7" s="80"/>
      <c r="IVR7" s="80"/>
      <c r="IVS7" s="80"/>
      <c r="IVT7" s="80"/>
      <c r="IVU7" s="80"/>
      <c r="IVV7" s="80"/>
      <c r="IVW7" s="80"/>
      <c r="IVX7" s="80"/>
      <c r="IVY7" s="80"/>
      <c r="IVZ7" s="80"/>
      <c r="IWA7" s="80"/>
      <c r="IWB7" s="80"/>
      <c r="IWC7" s="80"/>
      <c r="IWD7" s="80"/>
      <c r="IWE7" s="80"/>
      <c r="IWF7" s="80"/>
      <c r="IWG7" s="80"/>
      <c r="IWH7" s="80"/>
      <c r="IWI7" s="80"/>
      <c r="IWJ7" s="80"/>
      <c r="IWK7" s="80"/>
      <c r="IWL7" s="80"/>
      <c r="IWM7" s="80"/>
      <c r="IWN7" s="80"/>
      <c r="IWO7" s="80"/>
      <c r="IWP7" s="80"/>
      <c r="IWQ7" s="80"/>
      <c r="IWR7" s="80"/>
      <c r="IWS7" s="80"/>
      <c r="IWT7" s="80"/>
      <c r="IWU7" s="80"/>
      <c r="IWV7" s="80"/>
      <c r="IWW7" s="80"/>
      <c r="IWX7" s="80"/>
      <c r="IWY7" s="80"/>
      <c r="IWZ7" s="80"/>
      <c r="IXA7" s="80"/>
      <c r="IXB7" s="80"/>
      <c r="IXC7" s="80"/>
      <c r="IXD7" s="80"/>
      <c r="IXE7" s="80"/>
      <c r="IXF7" s="80"/>
      <c r="IXG7" s="80"/>
      <c r="IXH7" s="80"/>
      <c r="IXI7" s="80"/>
      <c r="IXJ7" s="80"/>
      <c r="IXK7" s="80"/>
      <c r="IXL7" s="80"/>
      <c r="IXM7" s="80"/>
      <c r="IXN7" s="80"/>
      <c r="IXO7" s="80"/>
      <c r="IXP7" s="80"/>
      <c r="IXQ7" s="80"/>
      <c r="IXR7" s="80"/>
      <c r="IXS7" s="80"/>
      <c r="IXT7" s="80"/>
      <c r="IXU7" s="80"/>
      <c r="IXV7" s="80"/>
      <c r="IXW7" s="80"/>
      <c r="IXX7" s="80"/>
      <c r="IXY7" s="80"/>
      <c r="IXZ7" s="80"/>
      <c r="IYA7" s="80"/>
      <c r="IYB7" s="80"/>
      <c r="IYC7" s="80"/>
      <c r="IYD7" s="80"/>
      <c r="IYE7" s="80"/>
      <c r="IYF7" s="80"/>
      <c r="IYG7" s="80"/>
      <c r="IYH7" s="80"/>
      <c r="IYI7" s="80"/>
      <c r="IYJ7" s="80"/>
      <c r="IYK7" s="80"/>
      <c r="IYL7" s="80"/>
      <c r="IYM7" s="80"/>
      <c r="IYN7" s="80"/>
      <c r="IYO7" s="80"/>
      <c r="IYP7" s="80"/>
      <c r="IYQ7" s="80"/>
      <c r="IYR7" s="80"/>
      <c r="IYS7" s="80"/>
      <c r="IYT7" s="80"/>
      <c r="IYU7" s="80"/>
      <c r="IYV7" s="80"/>
      <c r="IYW7" s="80"/>
      <c r="IYX7" s="80"/>
      <c r="IYY7" s="80"/>
      <c r="IYZ7" s="80"/>
      <c r="IZA7" s="80"/>
      <c r="IZB7" s="80"/>
      <c r="IZC7" s="80"/>
      <c r="IZD7" s="80"/>
      <c r="IZE7" s="80"/>
      <c r="IZF7" s="80"/>
      <c r="IZG7" s="80"/>
      <c r="IZH7" s="80"/>
      <c r="IZI7" s="80"/>
      <c r="IZJ7" s="80"/>
      <c r="IZK7" s="80"/>
      <c r="IZL7" s="80"/>
      <c r="IZM7" s="80"/>
      <c r="IZN7" s="80"/>
      <c r="IZO7" s="80"/>
      <c r="IZP7" s="80"/>
      <c r="IZQ7" s="80"/>
      <c r="IZR7" s="80"/>
      <c r="IZS7" s="80"/>
      <c r="IZT7" s="80"/>
      <c r="IZU7" s="80"/>
      <c r="IZV7" s="80"/>
      <c r="IZW7" s="80"/>
      <c r="IZX7" s="80"/>
      <c r="IZY7" s="80"/>
      <c r="IZZ7" s="80"/>
      <c r="JAA7" s="80"/>
      <c r="JAB7" s="80"/>
      <c r="JAC7" s="80"/>
      <c r="JAD7" s="80"/>
      <c r="JAE7" s="80"/>
      <c r="JAF7" s="80"/>
      <c r="JAG7" s="80"/>
      <c r="JAH7" s="80"/>
      <c r="JAI7" s="80"/>
      <c r="JAJ7" s="80"/>
      <c r="JAK7" s="80"/>
      <c r="JAL7" s="80"/>
      <c r="JAM7" s="80"/>
      <c r="JAN7" s="80"/>
      <c r="JAO7" s="80"/>
      <c r="JAP7" s="80"/>
      <c r="JAQ7" s="80"/>
      <c r="JAR7" s="80"/>
      <c r="JAS7" s="80"/>
      <c r="JAT7" s="80"/>
      <c r="JAU7" s="80"/>
      <c r="JAV7" s="80"/>
      <c r="JAW7" s="80"/>
      <c r="JAX7" s="80"/>
      <c r="JAY7" s="80"/>
      <c r="JAZ7" s="80"/>
      <c r="JBA7" s="80"/>
      <c r="JBB7" s="80"/>
      <c r="JBC7" s="80"/>
      <c r="JBD7" s="80"/>
      <c r="JBE7" s="80"/>
      <c r="JBF7" s="80"/>
      <c r="JBG7" s="80"/>
      <c r="JBH7" s="80"/>
      <c r="JBI7" s="80"/>
      <c r="JBJ7" s="80"/>
      <c r="JBK7" s="80"/>
      <c r="JBL7" s="80"/>
      <c r="JBM7" s="80"/>
      <c r="JBN7" s="80"/>
      <c r="JBO7" s="80"/>
      <c r="JBP7" s="80"/>
      <c r="JBQ7" s="80"/>
      <c r="JBR7" s="80"/>
      <c r="JBS7" s="80"/>
      <c r="JBT7" s="80"/>
      <c r="JBU7" s="80"/>
      <c r="JBV7" s="80"/>
      <c r="JBW7" s="80"/>
      <c r="JBX7" s="80"/>
      <c r="JBY7" s="80"/>
      <c r="JBZ7" s="80"/>
      <c r="JCA7" s="80"/>
      <c r="JCB7" s="80"/>
      <c r="JCC7" s="80"/>
      <c r="JCD7" s="80"/>
      <c r="JCE7" s="80"/>
      <c r="JCF7" s="80"/>
      <c r="JCG7" s="80"/>
      <c r="JCH7" s="80"/>
      <c r="JCI7" s="80"/>
      <c r="JCJ7" s="80"/>
      <c r="JCK7" s="80"/>
      <c r="JCL7" s="80"/>
      <c r="JCM7" s="80"/>
      <c r="JCN7" s="80"/>
      <c r="JCO7" s="80"/>
      <c r="JCP7" s="80"/>
      <c r="JCQ7" s="80"/>
      <c r="JCR7" s="80"/>
      <c r="JCS7" s="80"/>
      <c r="JCT7" s="80"/>
      <c r="JCU7" s="80"/>
      <c r="JCV7" s="80"/>
      <c r="JCW7" s="80"/>
      <c r="JCX7" s="80"/>
      <c r="JCY7" s="80"/>
      <c r="JCZ7" s="80"/>
      <c r="JDA7" s="80"/>
      <c r="JDB7" s="80"/>
      <c r="JDC7" s="80"/>
      <c r="JDD7" s="80"/>
      <c r="JDE7" s="80"/>
      <c r="JDF7" s="80"/>
      <c r="JDG7" s="80"/>
      <c r="JDH7" s="80"/>
      <c r="JDI7" s="80"/>
      <c r="JDJ7" s="80"/>
      <c r="JDK7" s="80"/>
      <c r="JDL7" s="80"/>
      <c r="JDM7" s="80"/>
      <c r="JDN7" s="80"/>
      <c r="JDO7" s="80"/>
      <c r="JDP7" s="80"/>
      <c r="JDQ7" s="80"/>
      <c r="JDR7" s="80"/>
      <c r="JDS7" s="80"/>
      <c r="JDT7" s="80"/>
      <c r="JDU7" s="80"/>
      <c r="JDV7" s="80"/>
      <c r="JDW7" s="80"/>
      <c r="JDX7" s="80"/>
      <c r="JDY7" s="80"/>
      <c r="JDZ7" s="80"/>
      <c r="JEA7" s="80"/>
      <c r="JEB7" s="80"/>
      <c r="JEC7" s="80"/>
      <c r="JED7" s="80"/>
      <c r="JEE7" s="80"/>
      <c r="JEF7" s="80"/>
      <c r="JEG7" s="80"/>
      <c r="JEH7" s="80"/>
      <c r="JEI7" s="80"/>
      <c r="JEJ7" s="80"/>
      <c r="JEK7" s="80"/>
      <c r="JEL7" s="80"/>
      <c r="JEM7" s="80"/>
      <c r="JEN7" s="80"/>
      <c r="JEO7" s="80"/>
      <c r="JEP7" s="80"/>
      <c r="JEQ7" s="80"/>
      <c r="JER7" s="80"/>
      <c r="JES7" s="80"/>
      <c r="JET7" s="80"/>
      <c r="JEU7" s="80"/>
      <c r="JEV7" s="80"/>
      <c r="JEW7" s="80"/>
      <c r="JEX7" s="80"/>
      <c r="JEY7" s="80"/>
      <c r="JEZ7" s="80"/>
      <c r="JFA7" s="80"/>
      <c r="JFB7" s="80"/>
      <c r="JFC7" s="80"/>
      <c r="JFD7" s="80"/>
      <c r="JFE7" s="80"/>
      <c r="JFF7" s="80"/>
      <c r="JFG7" s="80"/>
      <c r="JFH7" s="80"/>
      <c r="JFI7" s="80"/>
      <c r="JFJ7" s="80"/>
      <c r="JFK7" s="80"/>
      <c r="JFL7" s="80"/>
      <c r="JFM7" s="80"/>
      <c r="JFN7" s="80"/>
      <c r="JFO7" s="80"/>
      <c r="JFP7" s="80"/>
      <c r="JFQ7" s="80"/>
      <c r="JFR7" s="80"/>
      <c r="JFS7" s="80"/>
      <c r="JFT7" s="80"/>
      <c r="JFU7" s="80"/>
      <c r="JFV7" s="80"/>
      <c r="JFW7" s="80"/>
      <c r="JFX7" s="80"/>
      <c r="JFY7" s="80"/>
      <c r="JFZ7" s="80"/>
      <c r="JGA7" s="80"/>
      <c r="JGB7" s="80"/>
      <c r="JGC7" s="80"/>
      <c r="JGD7" s="80"/>
      <c r="JGE7" s="80"/>
      <c r="JGF7" s="80"/>
      <c r="JGG7" s="80"/>
      <c r="JGH7" s="80"/>
      <c r="JGI7" s="80"/>
      <c r="JGJ7" s="80"/>
      <c r="JGK7" s="80"/>
      <c r="JGL7" s="80"/>
      <c r="JGM7" s="80"/>
      <c r="JGN7" s="80"/>
      <c r="JGO7" s="80"/>
      <c r="JGP7" s="80"/>
      <c r="JGQ7" s="80"/>
      <c r="JGR7" s="80"/>
      <c r="JGS7" s="80"/>
      <c r="JGT7" s="80"/>
      <c r="JGU7" s="80"/>
      <c r="JGV7" s="80"/>
      <c r="JGW7" s="80"/>
      <c r="JGX7" s="80"/>
      <c r="JGY7" s="80"/>
      <c r="JGZ7" s="80"/>
      <c r="JHA7" s="80"/>
      <c r="JHB7" s="80"/>
      <c r="JHC7" s="80"/>
      <c r="JHD7" s="80"/>
      <c r="JHE7" s="80"/>
      <c r="JHF7" s="80"/>
      <c r="JHG7" s="80"/>
      <c r="JHH7" s="80"/>
      <c r="JHI7" s="80"/>
      <c r="JHJ7" s="80"/>
      <c r="JHK7" s="80"/>
      <c r="JHL7" s="80"/>
      <c r="JHM7" s="80"/>
      <c r="JHN7" s="80"/>
      <c r="JHO7" s="80"/>
      <c r="JHP7" s="80"/>
      <c r="JHQ7" s="80"/>
      <c r="JHR7" s="80"/>
      <c r="JHS7" s="80"/>
      <c r="JHT7" s="80"/>
      <c r="JHU7" s="80"/>
      <c r="JHV7" s="80"/>
      <c r="JHW7" s="80"/>
      <c r="JHX7" s="80"/>
      <c r="JHY7" s="80"/>
      <c r="JHZ7" s="80"/>
      <c r="JIA7" s="80"/>
      <c r="JIB7" s="80"/>
      <c r="JIC7" s="80"/>
      <c r="JID7" s="80"/>
      <c r="JIE7" s="80"/>
      <c r="JIF7" s="80"/>
      <c r="JIG7" s="80"/>
      <c r="JIH7" s="80"/>
      <c r="JII7" s="80"/>
      <c r="JIJ7" s="80"/>
      <c r="JIK7" s="80"/>
      <c r="JIL7" s="80"/>
      <c r="JIM7" s="80"/>
      <c r="JIN7" s="80"/>
      <c r="JIO7" s="80"/>
      <c r="JIP7" s="80"/>
      <c r="JIQ7" s="80"/>
      <c r="JIR7" s="80"/>
      <c r="JIS7" s="80"/>
      <c r="JIT7" s="80"/>
      <c r="JIU7" s="80"/>
      <c r="JIV7" s="80"/>
      <c r="JIW7" s="80"/>
      <c r="JIX7" s="80"/>
      <c r="JIY7" s="80"/>
      <c r="JIZ7" s="80"/>
      <c r="JJA7" s="80"/>
      <c r="JJB7" s="80"/>
      <c r="JJC7" s="80"/>
      <c r="JJD7" s="80"/>
      <c r="JJE7" s="80"/>
      <c r="JJF7" s="80"/>
      <c r="JJG7" s="80"/>
      <c r="JJH7" s="80"/>
      <c r="JJI7" s="80"/>
      <c r="JJJ7" s="80"/>
      <c r="JJK7" s="80"/>
      <c r="JJL7" s="80"/>
      <c r="JJM7" s="80"/>
      <c r="JJN7" s="80"/>
      <c r="JJO7" s="80"/>
      <c r="JJP7" s="80"/>
      <c r="JJQ7" s="80"/>
      <c r="JJR7" s="80"/>
      <c r="JJS7" s="80"/>
      <c r="JJT7" s="80"/>
      <c r="JJU7" s="80"/>
      <c r="JJV7" s="80"/>
      <c r="JJW7" s="80"/>
      <c r="JJX7" s="80"/>
      <c r="JJY7" s="80"/>
      <c r="JJZ7" s="80"/>
      <c r="JKA7" s="80"/>
      <c r="JKB7" s="80"/>
      <c r="JKC7" s="80"/>
      <c r="JKD7" s="80"/>
      <c r="JKE7" s="80"/>
      <c r="JKF7" s="80"/>
      <c r="JKG7" s="80"/>
      <c r="JKH7" s="80"/>
      <c r="JKI7" s="80"/>
      <c r="JKJ7" s="80"/>
      <c r="JKK7" s="80"/>
      <c r="JKL7" s="80"/>
      <c r="JKM7" s="80"/>
      <c r="JKN7" s="80"/>
      <c r="JKO7" s="80"/>
      <c r="JKP7" s="80"/>
      <c r="JKQ7" s="80"/>
      <c r="JKR7" s="80"/>
      <c r="JKS7" s="80"/>
      <c r="JKT7" s="80"/>
      <c r="JKU7" s="80"/>
      <c r="JKV7" s="80"/>
      <c r="JKW7" s="80"/>
      <c r="JKX7" s="80"/>
      <c r="JKY7" s="80"/>
      <c r="JKZ7" s="80"/>
      <c r="JLA7" s="80"/>
      <c r="JLB7" s="80"/>
      <c r="JLC7" s="80"/>
      <c r="JLD7" s="80"/>
      <c r="JLE7" s="80"/>
      <c r="JLF7" s="80"/>
      <c r="JLG7" s="80"/>
      <c r="JLH7" s="80"/>
      <c r="JLI7" s="80"/>
      <c r="JLJ7" s="80"/>
      <c r="JLK7" s="80"/>
      <c r="JLL7" s="80"/>
      <c r="JLM7" s="80"/>
      <c r="JLN7" s="80"/>
      <c r="JLO7" s="80"/>
      <c r="JLP7" s="80"/>
      <c r="JLQ7" s="80"/>
      <c r="JLR7" s="80"/>
      <c r="JLS7" s="80"/>
      <c r="JLT7" s="80"/>
      <c r="JLU7" s="80"/>
      <c r="JLV7" s="80"/>
      <c r="JLW7" s="80"/>
      <c r="JLX7" s="80"/>
      <c r="JLY7" s="80"/>
      <c r="JLZ7" s="80"/>
      <c r="JMA7" s="80"/>
      <c r="JMB7" s="80"/>
      <c r="JMC7" s="80"/>
      <c r="JMD7" s="80"/>
      <c r="JME7" s="80"/>
      <c r="JMF7" s="80"/>
      <c r="JMG7" s="80"/>
      <c r="JMH7" s="80"/>
      <c r="JMI7" s="80"/>
      <c r="JMJ7" s="80"/>
      <c r="JMK7" s="80"/>
      <c r="JML7" s="80"/>
      <c r="JMM7" s="80"/>
      <c r="JMN7" s="80"/>
      <c r="JMO7" s="80"/>
      <c r="JMP7" s="80"/>
      <c r="JMQ7" s="80"/>
      <c r="JMR7" s="80"/>
      <c r="JMS7" s="80"/>
      <c r="JMT7" s="80"/>
      <c r="JMU7" s="80"/>
      <c r="JMV7" s="80"/>
      <c r="JMW7" s="80"/>
      <c r="JMX7" s="80"/>
      <c r="JMY7" s="80"/>
      <c r="JMZ7" s="80"/>
      <c r="JNA7" s="80"/>
      <c r="JNB7" s="80"/>
      <c r="JNC7" s="80"/>
      <c r="JND7" s="80"/>
      <c r="JNE7" s="80"/>
      <c r="JNF7" s="80"/>
      <c r="JNG7" s="80"/>
      <c r="JNH7" s="80"/>
      <c r="JNI7" s="80"/>
      <c r="JNJ7" s="80"/>
      <c r="JNK7" s="80"/>
      <c r="JNL7" s="80"/>
      <c r="JNM7" s="80"/>
      <c r="JNN7" s="80"/>
      <c r="JNO7" s="80"/>
      <c r="JNP7" s="80"/>
      <c r="JNQ7" s="80"/>
      <c r="JNR7" s="80"/>
      <c r="JNS7" s="80"/>
      <c r="JNT7" s="80"/>
      <c r="JNU7" s="80"/>
      <c r="JNV7" s="80"/>
      <c r="JNW7" s="80"/>
      <c r="JNX7" s="80"/>
      <c r="JNY7" s="80"/>
      <c r="JNZ7" s="80"/>
      <c r="JOA7" s="80"/>
      <c r="JOB7" s="80"/>
      <c r="JOC7" s="80"/>
      <c r="JOD7" s="80"/>
      <c r="JOE7" s="80"/>
      <c r="JOF7" s="80"/>
      <c r="JOG7" s="80"/>
      <c r="JOH7" s="80"/>
      <c r="JOI7" s="80"/>
      <c r="JOJ7" s="80"/>
      <c r="JOK7" s="80"/>
      <c r="JOL7" s="80"/>
      <c r="JOM7" s="80"/>
      <c r="JON7" s="80"/>
      <c r="JOO7" s="80"/>
      <c r="JOP7" s="80"/>
      <c r="JOQ7" s="80"/>
      <c r="JOR7" s="80"/>
      <c r="JOS7" s="80"/>
      <c r="JOT7" s="80"/>
      <c r="JOU7" s="80"/>
      <c r="JOV7" s="80"/>
      <c r="JOW7" s="80"/>
      <c r="JOX7" s="80"/>
      <c r="JOY7" s="80"/>
      <c r="JOZ7" s="80"/>
      <c r="JPA7" s="80"/>
      <c r="JPB7" s="80"/>
      <c r="JPC7" s="80"/>
      <c r="JPD7" s="80"/>
      <c r="JPE7" s="80"/>
      <c r="JPF7" s="80"/>
      <c r="JPG7" s="80"/>
      <c r="JPH7" s="80"/>
      <c r="JPI7" s="80"/>
      <c r="JPJ7" s="80"/>
      <c r="JPK7" s="80"/>
      <c r="JPL7" s="80"/>
      <c r="JPM7" s="80"/>
      <c r="JPN7" s="80"/>
      <c r="JPO7" s="80"/>
      <c r="JPP7" s="80"/>
      <c r="JPQ7" s="80"/>
      <c r="JPR7" s="80"/>
      <c r="JPS7" s="80"/>
      <c r="JPT7" s="80"/>
      <c r="JPU7" s="80"/>
      <c r="JPV7" s="80"/>
      <c r="JPW7" s="80"/>
      <c r="JPX7" s="80"/>
      <c r="JPY7" s="80"/>
      <c r="JPZ7" s="80"/>
      <c r="JQA7" s="80"/>
      <c r="JQB7" s="80"/>
      <c r="JQC7" s="80"/>
      <c r="JQD7" s="80"/>
      <c r="JQE7" s="80"/>
      <c r="JQF7" s="80"/>
      <c r="JQG7" s="80"/>
      <c r="JQH7" s="80"/>
      <c r="JQI7" s="80"/>
      <c r="JQJ7" s="80"/>
      <c r="JQK7" s="80"/>
      <c r="JQL7" s="80"/>
      <c r="JQM7" s="80"/>
      <c r="JQN7" s="80"/>
      <c r="JQO7" s="80"/>
      <c r="JQP7" s="80"/>
      <c r="JQQ7" s="80"/>
      <c r="JQR7" s="80"/>
      <c r="JQS7" s="80"/>
      <c r="JQT7" s="80"/>
      <c r="JQU7" s="80"/>
      <c r="JQV7" s="80"/>
      <c r="JQW7" s="80"/>
      <c r="JQX7" s="80"/>
      <c r="JQY7" s="80"/>
      <c r="JQZ7" s="80"/>
      <c r="JRA7" s="80"/>
      <c r="JRB7" s="80"/>
      <c r="JRC7" s="80"/>
      <c r="JRD7" s="80"/>
      <c r="JRE7" s="80"/>
      <c r="JRF7" s="80"/>
      <c r="JRG7" s="80"/>
      <c r="JRH7" s="80"/>
      <c r="JRI7" s="80"/>
      <c r="JRJ7" s="80"/>
      <c r="JRK7" s="80"/>
      <c r="JRL7" s="80"/>
      <c r="JRM7" s="80"/>
      <c r="JRN7" s="80"/>
      <c r="JRO7" s="80"/>
      <c r="JRP7" s="80"/>
      <c r="JRQ7" s="80"/>
      <c r="JRR7" s="80"/>
      <c r="JRS7" s="80"/>
      <c r="JRT7" s="80"/>
      <c r="JRU7" s="80"/>
      <c r="JRV7" s="80"/>
      <c r="JRW7" s="80"/>
      <c r="JRX7" s="80"/>
      <c r="JRY7" s="80"/>
      <c r="JRZ7" s="80"/>
      <c r="JSA7" s="80"/>
      <c r="JSB7" s="80"/>
      <c r="JSC7" s="80"/>
      <c r="JSD7" s="80"/>
      <c r="JSE7" s="80"/>
      <c r="JSF7" s="80"/>
      <c r="JSG7" s="80"/>
      <c r="JSH7" s="80"/>
      <c r="JSI7" s="80"/>
      <c r="JSJ7" s="80"/>
      <c r="JSK7" s="80"/>
      <c r="JSL7" s="80"/>
      <c r="JSM7" s="80"/>
      <c r="JSN7" s="80"/>
      <c r="JSO7" s="80"/>
      <c r="JSP7" s="80"/>
      <c r="JSQ7" s="80"/>
      <c r="JSR7" s="80"/>
      <c r="JSS7" s="80"/>
      <c r="JST7" s="80"/>
      <c r="JSU7" s="80"/>
      <c r="JSV7" s="80"/>
      <c r="JSW7" s="80"/>
      <c r="JSX7" s="80"/>
      <c r="JSY7" s="80"/>
      <c r="JSZ7" s="80"/>
      <c r="JTA7" s="80"/>
      <c r="JTB7" s="80"/>
      <c r="JTC7" s="80"/>
      <c r="JTD7" s="80"/>
      <c r="JTE7" s="80"/>
      <c r="JTF7" s="80"/>
      <c r="JTG7" s="80"/>
      <c r="JTH7" s="80"/>
      <c r="JTI7" s="80"/>
      <c r="JTJ7" s="80"/>
      <c r="JTK7" s="80"/>
      <c r="JTL7" s="80"/>
      <c r="JTM7" s="80"/>
      <c r="JTN7" s="80"/>
      <c r="JTO7" s="80"/>
      <c r="JTP7" s="80"/>
      <c r="JTQ7" s="80"/>
      <c r="JTR7" s="80"/>
      <c r="JTS7" s="80"/>
      <c r="JTT7" s="80"/>
      <c r="JTU7" s="80"/>
      <c r="JTV7" s="80"/>
      <c r="JTW7" s="80"/>
      <c r="JTX7" s="80"/>
      <c r="JTY7" s="80"/>
      <c r="JTZ7" s="80"/>
      <c r="JUA7" s="80"/>
      <c r="JUB7" s="80"/>
      <c r="JUC7" s="80"/>
      <c r="JUD7" s="80"/>
      <c r="JUE7" s="80"/>
      <c r="JUF7" s="80"/>
      <c r="JUG7" s="80"/>
      <c r="JUH7" s="80"/>
      <c r="JUI7" s="80"/>
      <c r="JUJ7" s="80"/>
      <c r="JUK7" s="80"/>
      <c r="JUL7" s="80"/>
      <c r="JUM7" s="80"/>
      <c r="JUN7" s="80"/>
      <c r="JUO7" s="80"/>
      <c r="JUP7" s="80"/>
      <c r="JUQ7" s="80"/>
      <c r="JUR7" s="80"/>
      <c r="JUS7" s="80"/>
      <c r="JUT7" s="80"/>
      <c r="JUU7" s="80"/>
      <c r="JUV7" s="80"/>
      <c r="JUW7" s="80"/>
      <c r="JUX7" s="80"/>
      <c r="JUY7" s="80"/>
      <c r="JUZ7" s="80"/>
      <c r="JVA7" s="80"/>
      <c r="JVB7" s="80"/>
      <c r="JVC7" s="80"/>
      <c r="JVD7" s="80"/>
      <c r="JVE7" s="80"/>
      <c r="JVF7" s="80"/>
      <c r="JVG7" s="80"/>
      <c r="JVH7" s="80"/>
      <c r="JVI7" s="80"/>
      <c r="JVJ7" s="80"/>
      <c r="JVK7" s="80"/>
      <c r="JVL7" s="80"/>
      <c r="JVM7" s="80"/>
      <c r="JVN7" s="80"/>
      <c r="JVO7" s="80"/>
      <c r="JVP7" s="80"/>
      <c r="JVQ7" s="80"/>
      <c r="JVR7" s="80"/>
      <c r="JVS7" s="80"/>
      <c r="JVT7" s="80"/>
      <c r="JVU7" s="80"/>
      <c r="JVV7" s="80"/>
      <c r="JVW7" s="80"/>
      <c r="JVX7" s="80"/>
      <c r="JVY7" s="80"/>
      <c r="JVZ7" s="80"/>
      <c r="JWA7" s="80"/>
      <c r="JWB7" s="80"/>
      <c r="JWC7" s="80"/>
      <c r="JWD7" s="80"/>
      <c r="JWE7" s="80"/>
      <c r="JWF7" s="80"/>
      <c r="JWG7" s="80"/>
      <c r="JWH7" s="80"/>
      <c r="JWI7" s="80"/>
      <c r="JWJ7" s="80"/>
      <c r="JWK7" s="80"/>
      <c r="JWL7" s="80"/>
      <c r="JWM7" s="80"/>
      <c r="JWN7" s="80"/>
      <c r="JWO7" s="80"/>
      <c r="JWP7" s="80"/>
      <c r="JWQ7" s="80"/>
      <c r="JWR7" s="80"/>
      <c r="JWS7" s="80"/>
      <c r="JWT7" s="80"/>
      <c r="JWU7" s="80"/>
      <c r="JWV7" s="80"/>
      <c r="JWW7" s="80"/>
      <c r="JWX7" s="80"/>
      <c r="JWY7" s="80"/>
      <c r="JWZ7" s="80"/>
      <c r="JXA7" s="80"/>
      <c r="JXB7" s="80"/>
      <c r="JXC7" s="80"/>
      <c r="JXD7" s="80"/>
      <c r="JXE7" s="80"/>
      <c r="JXF7" s="80"/>
      <c r="JXG7" s="80"/>
      <c r="JXH7" s="80"/>
      <c r="JXI7" s="80"/>
      <c r="JXJ7" s="80"/>
      <c r="JXK7" s="80"/>
      <c r="JXL7" s="80"/>
      <c r="JXM7" s="80"/>
      <c r="JXN7" s="80"/>
      <c r="JXO7" s="80"/>
      <c r="JXP7" s="80"/>
      <c r="JXQ7" s="80"/>
      <c r="JXR7" s="80"/>
      <c r="JXS7" s="80"/>
      <c r="JXT7" s="80"/>
      <c r="JXU7" s="80"/>
      <c r="JXV7" s="80"/>
      <c r="JXW7" s="80"/>
      <c r="JXX7" s="80"/>
      <c r="JXY7" s="80"/>
      <c r="JXZ7" s="80"/>
      <c r="JYA7" s="80"/>
      <c r="JYB7" s="80"/>
      <c r="JYC7" s="80"/>
      <c r="JYD7" s="80"/>
      <c r="JYE7" s="80"/>
      <c r="JYF7" s="80"/>
      <c r="JYG7" s="80"/>
      <c r="JYH7" s="80"/>
      <c r="JYI7" s="80"/>
      <c r="JYJ7" s="80"/>
      <c r="JYK7" s="80"/>
      <c r="JYL7" s="80"/>
      <c r="JYM7" s="80"/>
      <c r="JYN7" s="80"/>
      <c r="JYO7" s="80"/>
      <c r="JYP7" s="80"/>
      <c r="JYQ7" s="80"/>
      <c r="JYR7" s="80"/>
      <c r="JYS7" s="80"/>
      <c r="JYT7" s="80"/>
      <c r="JYU7" s="80"/>
      <c r="JYV7" s="80"/>
      <c r="JYW7" s="80"/>
      <c r="JYX7" s="80"/>
      <c r="JYY7" s="80"/>
      <c r="JYZ7" s="80"/>
      <c r="JZA7" s="80"/>
      <c r="JZB7" s="80"/>
      <c r="JZC7" s="80"/>
      <c r="JZD7" s="80"/>
      <c r="JZE7" s="80"/>
      <c r="JZF7" s="80"/>
      <c r="JZG7" s="80"/>
      <c r="JZH7" s="80"/>
      <c r="JZI7" s="80"/>
      <c r="JZJ7" s="80"/>
      <c r="JZK7" s="80"/>
      <c r="JZL7" s="80"/>
      <c r="JZM7" s="80"/>
      <c r="JZN7" s="80"/>
      <c r="JZO7" s="80"/>
      <c r="JZP7" s="80"/>
      <c r="JZQ7" s="80"/>
      <c r="JZR7" s="80"/>
      <c r="JZS7" s="80"/>
      <c r="JZT7" s="80"/>
      <c r="JZU7" s="80"/>
      <c r="JZV7" s="80"/>
      <c r="JZW7" s="80"/>
      <c r="JZX7" s="80"/>
      <c r="JZY7" s="80"/>
      <c r="JZZ7" s="80"/>
      <c r="KAA7" s="80"/>
      <c r="KAB7" s="80"/>
      <c r="KAC7" s="80"/>
      <c r="KAD7" s="80"/>
      <c r="KAE7" s="80"/>
      <c r="KAF7" s="80"/>
      <c r="KAG7" s="80"/>
      <c r="KAH7" s="80"/>
      <c r="KAI7" s="80"/>
      <c r="KAJ7" s="80"/>
      <c r="KAK7" s="80"/>
      <c r="KAL7" s="80"/>
      <c r="KAM7" s="80"/>
      <c r="KAN7" s="80"/>
      <c r="KAO7" s="80"/>
      <c r="KAP7" s="80"/>
      <c r="KAQ7" s="80"/>
      <c r="KAR7" s="80"/>
      <c r="KAS7" s="80"/>
      <c r="KAT7" s="80"/>
      <c r="KAU7" s="80"/>
      <c r="KAV7" s="80"/>
      <c r="KAW7" s="80"/>
      <c r="KAX7" s="80"/>
      <c r="KAY7" s="80"/>
      <c r="KAZ7" s="80"/>
      <c r="KBA7" s="80"/>
      <c r="KBB7" s="80"/>
      <c r="KBC7" s="80"/>
      <c r="KBD7" s="80"/>
      <c r="KBE7" s="80"/>
      <c r="KBF7" s="80"/>
      <c r="KBG7" s="80"/>
      <c r="KBH7" s="80"/>
      <c r="KBI7" s="80"/>
      <c r="KBJ7" s="80"/>
      <c r="KBK7" s="80"/>
      <c r="KBL7" s="80"/>
      <c r="KBM7" s="80"/>
      <c r="KBN7" s="80"/>
      <c r="KBO7" s="80"/>
      <c r="KBP7" s="80"/>
      <c r="KBQ7" s="80"/>
      <c r="KBR7" s="80"/>
      <c r="KBS7" s="80"/>
      <c r="KBT7" s="80"/>
      <c r="KBU7" s="80"/>
      <c r="KBV7" s="80"/>
      <c r="KBW7" s="80"/>
      <c r="KBX7" s="80"/>
      <c r="KBY7" s="80"/>
      <c r="KBZ7" s="80"/>
      <c r="KCA7" s="80"/>
      <c r="KCB7" s="80"/>
      <c r="KCC7" s="80"/>
      <c r="KCD7" s="80"/>
      <c r="KCE7" s="80"/>
      <c r="KCF7" s="80"/>
      <c r="KCG7" s="80"/>
      <c r="KCH7" s="80"/>
      <c r="KCI7" s="80"/>
      <c r="KCJ7" s="80"/>
      <c r="KCK7" s="80"/>
      <c r="KCL7" s="80"/>
      <c r="KCM7" s="80"/>
      <c r="KCN7" s="80"/>
      <c r="KCO7" s="80"/>
      <c r="KCP7" s="80"/>
      <c r="KCQ7" s="80"/>
      <c r="KCR7" s="80"/>
      <c r="KCS7" s="80"/>
      <c r="KCT7" s="80"/>
      <c r="KCU7" s="80"/>
      <c r="KCV7" s="80"/>
      <c r="KCW7" s="80"/>
      <c r="KCX7" s="80"/>
      <c r="KCY7" s="80"/>
      <c r="KCZ7" s="80"/>
      <c r="KDA7" s="80"/>
      <c r="KDB7" s="80"/>
      <c r="KDC7" s="80"/>
      <c r="KDD7" s="80"/>
      <c r="KDE7" s="80"/>
      <c r="KDF7" s="80"/>
      <c r="KDG7" s="80"/>
      <c r="KDH7" s="80"/>
      <c r="KDI7" s="80"/>
      <c r="KDJ7" s="80"/>
      <c r="KDK7" s="80"/>
      <c r="KDL7" s="80"/>
      <c r="KDM7" s="80"/>
      <c r="KDN7" s="80"/>
      <c r="KDO7" s="80"/>
      <c r="KDP7" s="80"/>
      <c r="KDQ7" s="80"/>
      <c r="KDR7" s="80"/>
      <c r="KDS7" s="80"/>
      <c r="KDT7" s="80"/>
      <c r="KDU7" s="80"/>
      <c r="KDV7" s="80"/>
      <c r="KDW7" s="80"/>
      <c r="KDX7" s="80"/>
      <c r="KDY7" s="80"/>
      <c r="KDZ7" s="80"/>
      <c r="KEA7" s="80"/>
      <c r="KEB7" s="80"/>
      <c r="KEC7" s="80"/>
      <c r="KED7" s="80"/>
      <c r="KEE7" s="80"/>
      <c r="KEF7" s="80"/>
      <c r="KEG7" s="80"/>
      <c r="KEH7" s="80"/>
      <c r="KEI7" s="80"/>
      <c r="KEJ7" s="80"/>
      <c r="KEK7" s="80"/>
      <c r="KEL7" s="80"/>
      <c r="KEM7" s="80"/>
      <c r="KEN7" s="80"/>
      <c r="KEO7" s="80"/>
      <c r="KEP7" s="80"/>
      <c r="KEQ7" s="80"/>
      <c r="KER7" s="80"/>
      <c r="KES7" s="80"/>
      <c r="KET7" s="80"/>
      <c r="KEU7" s="80"/>
      <c r="KEV7" s="80"/>
      <c r="KEW7" s="80"/>
      <c r="KEX7" s="80"/>
      <c r="KEY7" s="80"/>
      <c r="KEZ7" s="80"/>
      <c r="KFA7" s="80"/>
      <c r="KFB7" s="80"/>
      <c r="KFC7" s="80"/>
      <c r="KFD7" s="80"/>
      <c r="KFE7" s="80"/>
      <c r="KFF7" s="80"/>
      <c r="KFG7" s="80"/>
      <c r="KFH7" s="80"/>
      <c r="KFI7" s="80"/>
      <c r="KFJ7" s="80"/>
      <c r="KFK7" s="80"/>
      <c r="KFL7" s="80"/>
      <c r="KFM7" s="80"/>
      <c r="KFN7" s="80"/>
      <c r="KFO7" s="80"/>
      <c r="KFP7" s="80"/>
      <c r="KFQ7" s="80"/>
      <c r="KFR7" s="80"/>
      <c r="KFS7" s="80"/>
      <c r="KFT7" s="80"/>
      <c r="KFU7" s="80"/>
      <c r="KFV7" s="80"/>
      <c r="KFW7" s="80"/>
      <c r="KFX7" s="80"/>
      <c r="KFY7" s="80"/>
      <c r="KFZ7" s="80"/>
      <c r="KGA7" s="80"/>
      <c r="KGB7" s="80"/>
      <c r="KGC7" s="80"/>
      <c r="KGD7" s="80"/>
      <c r="KGE7" s="80"/>
      <c r="KGF7" s="80"/>
      <c r="KGG7" s="80"/>
      <c r="KGH7" s="80"/>
      <c r="KGI7" s="80"/>
      <c r="KGJ7" s="80"/>
      <c r="KGK7" s="80"/>
      <c r="KGL7" s="80"/>
      <c r="KGM7" s="80"/>
      <c r="KGN7" s="80"/>
      <c r="KGO7" s="80"/>
      <c r="KGP7" s="80"/>
      <c r="KGQ7" s="80"/>
      <c r="KGR7" s="80"/>
      <c r="KGS7" s="80"/>
      <c r="KGT7" s="80"/>
      <c r="KGU7" s="80"/>
      <c r="KGV7" s="80"/>
      <c r="KGW7" s="80"/>
      <c r="KGX7" s="80"/>
      <c r="KGY7" s="80"/>
      <c r="KGZ7" s="80"/>
      <c r="KHA7" s="80"/>
      <c r="KHB7" s="80"/>
      <c r="KHC7" s="80"/>
      <c r="KHD7" s="80"/>
      <c r="KHE7" s="80"/>
      <c r="KHF7" s="80"/>
      <c r="KHG7" s="80"/>
      <c r="KHH7" s="80"/>
      <c r="KHI7" s="80"/>
      <c r="KHJ7" s="80"/>
      <c r="KHK7" s="80"/>
      <c r="KHL7" s="80"/>
      <c r="KHM7" s="80"/>
      <c r="KHN7" s="80"/>
      <c r="KHO7" s="80"/>
      <c r="KHP7" s="80"/>
      <c r="KHQ7" s="80"/>
      <c r="KHR7" s="80"/>
      <c r="KHS7" s="80"/>
      <c r="KHT7" s="80"/>
      <c r="KHU7" s="80"/>
      <c r="KHV7" s="80"/>
      <c r="KHW7" s="80"/>
      <c r="KHX7" s="80"/>
      <c r="KHY7" s="80"/>
      <c r="KHZ7" s="80"/>
      <c r="KIA7" s="80"/>
      <c r="KIB7" s="80"/>
      <c r="KIC7" s="80"/>
      <c r="KID7" s="80"/>
      <c r="KIE7" s="80"/>
      <c r="KIF7" s="80"/>
      <c r="KIG7" s="80"/>
      <c r="KIH7" s="80"/>
      <c r="KII7" s="80"/>
      <c r="KIJ7" s="80"/>
      <c r="KIK7" s="80"/>
      <c r="KIL7" s="80"/>
      <c r="KIM7" s="80"/>
      <c r="KIN7" s="80"/>
      <c r="KIO7" s="80"/>
      <c r="KIP7" s="80"/>
      <c r="KIQ7" s="80"/>
      <c r="KIR7" s="80"/>
      <c r="KIS7" s="80"/>
      <c r="KIT7" s="80"/>
      <c r="KIU7" s="80"/>
      <c r="KIV7" s="80"/>
      <c r="KIW7" s="80"/>
      <c r="KIX7" s="80"/>
      <c r="KIY7" s="80"/>
      <c r="KIZ7" s="80"/>
      <c r="KJA7" s="80"/>
      <c r="KJB7" s="80"/>
      <c r="KJC7" s="80"/>
      <c r="KJD7" s="80"/>
      <c r="KJE7" s="80"/>
      <c r="KJF7" s="80"/>
      <c r="KJG7" s="80"/>
      <c r="KJH7" s="80"/>
      <c r="KJI7" s="80"/>
      <c r="KJJ7" s="80"/>
      <c r="KJK7" s="80"/>
      <c r="KJL7" s="80"/>
      <c r="KJM7" s="80"/>
      <c r="KJN7" s="80"/>
      <c r="KJO7" s="80"/>
      <c r="KJP7" s="80"/>
      <c r="KJQ7" s="80"/>
      <c r="KJR7" s="80"/>
      <c r="KJS7" s="80"/>
      <c r="KJT7" s="80"/>
      <c r="KJU7" s="80"/>
      <c r="KJV7" s="80"/>
      <c r="KJW7" s="80"/>
      <c r="KJX7" s="80"/>
      <c r="KJY7" s="80"/>
      <c r="KJZ7" s="80"/>
      <c r="KKA7" s="80"/>
      <c r="KKB7" s="80"/>
      <c r="KKC7" s="80"/>
      <c r="KKD7" s="80"/>
      <c r="KKE7" s="80"/>
      <c r="KKF7" s="80"/>
      <c r="KKG7" s="80"/>
      <c r="KKH7" s="80"/>
      <c r="KKI7" s="80"/>
      <c r="KKJ7" s="80"/>
      <c r="KKK7" s="80"/>
      <c r="KKL7" s="80"/>
      <c r="KKM7" s="80"/>
      <c r="KKN7" s="80"/>
      <c r="KKO7" s="80"/>
      <c r="KKP7" s="80"/>
      <c r="KKQ7" s="80"/>
      <c r="KKR7" s="80"/>
      <c r="KKS7" s="80"/>
      <c r="KKT7" s="80"/>
      <c r="KKU7" s="80"/>
      <c r="KKV7" s="80"/>
      <c r="KKW7" s="80"/>
      <c r="KKX7" s="80"/>
      <c r="KKY7" s="80"/>
      <c r="KKZ7" s="80"/>
      <c r="KLA7" s="80"/>
      <c r="KLB7" s="80"/>
      <c r="KLC7" s="80"/>
      <c r="KLD7" s="80"/>
      <c r="KLE7" s="80"/>
      <c r="KLF7" s="80"/>
      <c r="KLG7" s="80"/>
      <c r="KLH7" s="80"/>
      <c r="KLI7" s="80"/>
      <c r="KLJ7" s="80"/>
      <c r="KLK7" s="80"/>
      <c r="KLL7" s="80"/>
      <c r="KLM7" s="80"/>
      <c r="KLN7" s="80"/>
      <c r="KLO7" s="80"/>
      <c r="KLP7" s="80"/>
      <c r="KLQ7" s="80"/>
      <c r="KLR7" s="80"/>
      <c r="KLS7" s="80"/>
      <c r="KLT7" s="80"/>
      <c r="KLU7" s="80"/>
      <c r="KLV7" s="80"/>
      <c r="KLW7" s="80"/>
      <c r="KLX7" s="80"/>
      <c r="KLY7" s="80"/>
      <c r="KLZ7" s="80"/>
      <c r="KMA7" s="80"/>
      <c r="KMB7" s="80"/>
      <c r="KMC7" s="80"/>
      <c r="KMD7" s="80"/>
      <c r="KME7" s="80"/>
      <c r="KMF7" s="80"/>
      <c r="KMG7" s="80"/>
      <c r="KMH7" s="80"/>
      <c r="KMI7" s="80"/>
      <c r="KMJ7" s="80"/>
      <c r="KMK7" s="80"/>
      <c r="KML7" s="80"/>
      <c r="KMM7" s="80"/>
      <c r="KMN7" s="80"/>
      <c r="KMO7" s="80"/>
      <c r="KMP7" s="80"/>
      <c r="KMQ7" s="80"/>
      <c r="KMR7" s="80"/>
      <c r="KMS7" s="80"/>
      <c r="KMT7" s="80"/>
      <c r="KMU7" s="80"/>
      <c r="KMV7" s="80"/>
      <c r="KMW7" s="80"/>
      <c r="KMX7" s="80"/>
      <c r="KMY7" s="80"/>
      <c r="KMZ7" s="80"/>
      <c r="KNA7" s="80"/>
      <c r="KNB7" s="80"/>
      <c r="KNC7" s="80"/>
      <c r="KND7" s="80"/>
      <c r="KNE7" s="80"/>
      <c r="KNF7" s="80"/>
      <c r="KNG7" s="80"/>
      <c r="KNH7" s="80"/>
      <c r="KNI7" s="80"/>
      <c r="KNJ7" s="80"/>
      <c r="KNK7" s="80"/>
      <c r="KNL7" s="80"/>
      <c r="KNM7" s="80"/>
      <c r="KNN7" s="80"/>
      <c r="KNO7" s="80"/>
      <c r="KNP7" s="80"/>
      <c r="KNQ7" s="80"/>
      <c r="KNR7" s="80"/>
      <c r="KNS7" s="80"/>
      <c r="KNT7" s="80"/>
      <c r="KNU7" s="80"/>
      <c r="KNV7" s="80"/>
      <c r="KNW7" s="80"/>
      <c r="KNX7" s="80"/>
      <c r="KNY7" s="80"/>
      <c r="KNZ7" s="80"/>
      <c r="KOA7" s="80"/>
      <c r="KOB7" s="80"/>
      <c r="KOC7" s="80"/>
      <c r="KOD7" s="80"/>
      <c r="KOE7" s="80"/>
      <c r="KOF7" s="80"/>
      <c r="KOG7" s="80"/>
      <c r="KOH7" s="80"/>
      <c r="KOI7" s="80"/>
      <c r="KOJ7" s="80"/>
      <c r="KOK7" s="80"/>
      <c r="KOL7" s="80"/>
      <c r="KOM7" s="80"/>
      <c r="KON7" s="80"/>
      <c r="KOO7" s="80"/>
      <c r="KOP7" s="80"/>
      <c r="KOQ7" s="80"/>
      <c r="KOR7" s="80"/>
      <c r="KOS7" s="80"/>
      <c r="KOT7" s="80"/>
      <c r="KOU7" s="80"/>
      <c r="KOV7" s="80"/>
      <c r="KOW7" s="80"/>
      <c r="KOX7" s="80"/>
      <c r="KOY7" s="80"/>
      <c r="KOZ7" s="80"/>
      <c r="KPA7" s="80"/>
      <c r="KPB7" s="80"/>
      <c r="KPC7" s="80"/>
      <c r="KPD7" s="80"/>
      <c r="KPE7" s="80"/>
      <c r="KPF7" s="80"/>
      <c r="KPG7" s="80"/>
      <c r="KPH7" s="80"/>
      <c r="KPI7" s="80"/>
      <c r="KPJ7" s="80"/>
      <c r="KPK7" s="80"/>
      <c r="KPL7" s="80"/>
      <c r="KPM7" s="80"/>
      <c r="KPN7" s="80"/>
      <c r="KPO7" s="80"/>
      <c r="KPP7" s="80"/>
      <c r="KPQ7" s="80"/>
      <c r="KPR7" s="80"/>
      <c r="KPS7" s="80"/>
      <c r="KPT7" s="80"/>
      <c r="KPU7" s="80"/>
      <c r="KPV7" s="80"/>
      <c r="KPW7" s="80"/>
      <c r="KPX7" s="80"/>
      <c r="KPY7" s="80"/>
      <c r="KPZ7" s="80"/>
      <c r="KQA7" s="80"/>
      <c r="KQB7" s="80"/>
      <c r="KQC7" s="80"/>
      <c r="KQD7" s="80"/>
      <c r="KQE7" s="80"/>
      <c r="KQF7" s="80"/>
      <c r="KQG7" s="80"/>
      <c r="KQH7" s="80"/>
      <c r="KQI7" s="80"/>
      <c r="KQJ7" s="80"/>
      <c r="KQK7" s="80"/>
      <c r="KQL7" s="80"/>
      <c r="KQM7" s="80"/>
      <c r="KQN7" s="80"/>
      <c r="KQO7" s="80"/>
      <c r="KQP7" s="80"/>
      <c r="KQQ7" s="80"/>
      <c r="KQR7" s="80"/>
      <c r="KQS7" s="80"/>
      <c r="KQT7" s="80"/>
      <c r="KQU7" s="80"/>
      <c r="KQV7" s="80"/>
      <c r="KQW7" s="80"/>
      <c r="KQX7" s="80"/>
      <c r="KQY7" s="80"/>
      <c r="KQZ7" s="80"/>
      <c r="KRA7" s="80"/>
      <c r="KRB7" s="80"/>
      <c r="KRC7" s="80"/>
      <c r="KRD7" s="80"/>
      <c r="KRE7" s="80"/>
      <c r="KRF7" s="80"/>
      <c r="KRG7" s="80"/>
      <c r="KRH7" s="80"/>
      <c r="KRI7" s="80"/>
      <c r="KRJ7" s="80"/>
      <c r="KRK7" s="80"/>
      <c r="KRL7" s="80"/>
      <c r="KRM7" s="80"/>
      <c r="KRN7" s="80"/>
      <c r="KRO7" s="80"/>
      <c r="KRP7" s="80"/>
      <c r="KRQ7" s="80"/>
      <c r="KRR7" s="80"/>
      <c r="KRS7" s="80"/>
      <c r="KRT7" s="80"/>
      <c r="KRU7" s="80"/>
      <c r="KRV7" s="80"/>
      <c r="KRW7" s="80"/>
      <c r="KRX7" s="80"/>
      <c r="KRY7" s="80"/>
      <c r="KRZ7" s="80"/>
      <c r="KSA7" s="80"/>
      <c r="KSB7" s="80"/>
      <c r="KSC7" s="80"/>
      <c r="KSD7" s="80"/>
      <c r="KSE7" s="80"/>
      <c r="KSF7" s="80"/>
      <c r="KSG7" s="80"/>
      <c r="KSH7" s="80"/>
      <c r="KSI7" s="80"/>
      <c r="KSJ7" s="80"/>
      <c r="KSK7" s="80"/>
      <c r="KSL7" s="80"/>
      <c r="KSM7" s="80"/>
      <c r="KSN7" s="80"/>
      <c r="KSO7" s="80"/>
      <c r="KSP7" s="80"/>
      <c r="KSQ7" s="80"/>
      <c r="KSR7" s="80"/>
      <c r="KSS7" s="80"/>
      <c r="KST7" s="80"/>
      <c r="KSU7" s="80"/>
      <c r="KSV7" s="80"/>
      <c r="KSW7" s="80"/>
      <c r="KSX7" s="80"/>
      <c r="KSY7" s="80"/>
      <c r="KSZ7" s="80"/>
      <c r="KTA7" s="80"/>
      <c r="KTB7" s="80"/>
      <c r="KTC7" s="80"/>
      <c r="KTD7" s="80"/>
      <c r="KTE7" s="80"/>
      <c r="KTF7" s="80"/>
      <c r="KTG7" s="80"/>
      <c r="KTH7" s="80"/>
      <c r="KTI7" s="80"/>
      <c r="KTJ7" s="80"/>
      <c r="KTK7" s="80"/>
      <c r="KTL7" s="80"/>
      <c r="KTM7" s="80"/>
      <c r="KTN7" s="80"/>
      <c r="KTO7" s="80"/>
      <c r="KTP7" s="80"/>
      <c r="KTQ7" s="80"/>
      <c r="KTR7" s="80"/>
      <c r="KTS7" s="80"/>
      <c r="KTT7" s="80"/>
      <c r="KTU7" s="80"/>
      <c r="KTV7" s="80"/>
      <c r="KTW7" s="80"/>
      <c r="KTX7" s="80"/>
      <c r="KTY7" s="80"/>
      <c r="KTZ7" s="80"/>
      <c r="KUA7" s="80"/>
      <c r="KUB7" s="80"/>
      <c r="KUC7" s="80"/>
      <c r="KUD7" s="80"/>
      <c r="KUE7" s="80"/>
      <c r="KUF7" s="80"/>
      <c r="KUG7" s="80"/>
      <c r="KUH7" s="80"/>
      <c r="KUI7" s="80"/>
      <c r="KUJ7" s="80"/>
      <c r="KUK7" s="80"/>
      <c r="KUL7" s="80"/>
      <c r="KUM7" s="80"/>
      <c r="KUN7" s="80"/>
      <c r="KUO7" s="80"/>
      <c r="KUP7" s="80"/>
      <c r="KUQ7" s="80"/>
      <c r="KUR7" s="80"/>
      <c r="KUS7" s="80"/>
      <c r="KUT7" s="80"/>
      <c r="KUU7" s="80"/>
      <c r="KUV7" s="80"/>
      <c r="KUW7" s="80"/>
      <c r="KUX7" s="80"/>
      <c r="KUY7" s="80"/>
      <c r="KUZ7" s="80"/>
      <c r="KVA7" s="80"/>
      <c r="KVB7" s="80"/>
      <c r="KVC7" s="80"/>
      <c r="KVD7" s="80"/>
      <c r="KVE7" s="80"/>
      <c r="KVF7" s="80"/>
      <c r="KVG7" s="80"/>
      <c r="KVH7" s="80"/>
      <c r="KVI7" s="80"/>
      <c r="KVJ7" s="80"/>
      <c r="KVK7" s="80"/>
      <c r="KVL7" s="80"/>
      <c r="KVM7" s="80"/>
      <c r="KVN7" s="80"/>
      <c r="KVO7" s="80"/>
      <c r="KVP7" s="80"/>
      <c r="KVQ7" s="80"/>
      <c r="KVR7" s="80"/>
      <c r="KVS7" s="80"/>
      <c r="KVT7" s="80"/>
      <c r="KVU7" s="80"/>
      <c r="KVV7" s="80"/>
      <c r="KVW7" s="80"/>
      <c r="KVX7" s="80"/>
      <c r="KVY7" s="80"/>
      <c r="KVZ7" s="80"/>
      <c r="KWA7" s="80"/>
      <c r="KWB7" s="80"/>
      <c r="KWC7" s="80"/>
      <c r="KWD7" s="80"/>
      <c r="KWE7" s="80"/>
      <c r="KWF7" s="80"/>
      <c r="KWG7" s="80"/>
      <c r="KWH7" s="80"/>
      <c r="KWI7" s="80"/>
      <c r="KWJ7" s="80"/>
      <c r="KWK7" s="80"/>
      <c r="KWL7" s="80"/>
      <c r="KWM7" s="80"/>
      <c r="KWN7" s="80"/>
      <c r="KWO7" s="80"/>
      <c r="KWP7" s="80"/>
      <c r="KWQ7" s="80"/>
      <c r="KWR7" s="80"/>
      <c r="KWS7" s="80"/>
      <c r="KWT7" s="80"/>
      <c r="KWU7" s="80"/>
      <c r="KWV7" s="80"/>
      <c r="KWW7" s="80"/>
      <c r="KWX7" s="80"/>
      <c r="KWY7" s="80"/>
      <c r="KWZ7" s="80"/>
      <c r="KXA7" s="80"/>
      <c r="KXB7" s="80"/>
      <c r="KXC7" s="80"/>
      <c r="KXD7" s="80"/>
      <c r="KXE7" s="80"/>
      <c r="KXF7" s="80"/>
      <c r="KXG7" s="80"/>
      <c r="KXH7" s="80"/>
      <c r="KXI7" s="80"/>
      <c r="KXJ7" s="80"/>
      <c r="KXK7" s="80"/>
      <c r="KXL7" s="80"/>
      <c r="KXM7" s="80"/>
      <c r="KXN7" s="80"/>
      <c r="KXO7" s="80"/>
      <c r="KXP7" s="80"/>
      <c r="KXQ7" s="80"/>
      <c r="KXR7" s="80"/>
      <c r="KXS7" s="80"/>
      <c r="KXT7" s="80"/>
      <c r="KXU7" s="80"/>
      <c r="KXV7" s="80"/>
      <c r="KXW7" s="80"/>
      <c r="KXX7" s="80"/>
      <c r="KXY7" s="80"/>
      <c r="KXZ7" s="80"/>
      <c r="KYA7" s="80"/>
      <c r="KYB7" s="80"/>
      <c r="KYC7" s="80"/>
      <c r="KYD7" s="80"/>
      <c r="KYE7" s="80"/>
      <c r="KYF7" s="80"/>
      <c r="KYG7" s="80"/>
      <c r="KYH7" s="80"/>
      <c r="KYI7" s="80"/>
      <c r="KYJ7" s="80"/>
      <c r="KYK7" s="80"/>
      <c r="KYL7" s="80"/>
      <c r="KYM7" s="80"/>
      <c r="KYN7" s="80"/>
      <c r="KYO7" s="80"/>
      <c r="KYP7" s="80"/>
      <c r="KYQ7" s="80"/>
      <c r="KYR7" s="80"/>
      <c r="KYS7" s="80"/>
      <c r="KYT7" s="80"/>
      <c r="KYU7" s="80"/>
      <c r="KYV7" s="80"/>
      <c r="KYW7" s="80"/>
      <c r="KYX7" s="80"/>
      <c r="KYY7" s="80"/>
      <c r="KYZ7" s="80"/>
      <c r="KZA7" s="80"/>
      <c r="KZB7" s="80"/>
      <c r="KZC7" s="80"/>
      <c r="KZD7" s="80"/>
      <c r="KZE7" s="80"/>
      <c r="KZF7" s="80"/>
      <c r="KZG7" s="80"/>
      <c r="KZH7" s="80"/>
      <c r="KZI7" s="80"/>
      <c r="KZJ7" s="80"/>
      <c r="KZK7" s="80"/>
      <c r="KZL7" s="80"/>
      <c r="KZM7" s="80"/>
      <c r="KZN7" s="80"/>
      <c r="KZO7" s="80"/>
      <c r="KZP7" s="80"/>
      <c r="KZQ7" s="80"/>
      <c r="KZR7" s="80"/>
      <c r="KZS7" s="80"/>
      <c r="KZT7" s="80"/>
      <c r="KZU7" s="80"/>
      <c r="KZV7" s="80"/>
      <c r="KZW7" s="80"/>
      <c r="KZX7" s="80"/>
      <c r="KZY7" s="80"/>
      <c r="KZZ7" s="80"/>
      <c r="LAA7" s="80"/>
      <c r="LAB7" s="80"/>
      <c r="LAC7" s="80"/>
      <c r="LAD7" s="80"/>
      <c r="LAE7" s="80"/>
      <c r="LAF7" s="80"/>
      <c r="LAG7" s="80"/>
      <c r="LAH7" s="80"/>
      <c r="LAI7" s="80"/>
      <c r="LAJ7" s="80"/>
      <c r="LAK7" s="80"/>
      <c r="LAL7" s="80"/>
      <c r="LAM7" s="80"/>
      <c r="LAN7" s="80"/>
      <c r="LAO7" s="80"/>
      <c r="LAP7" s="80"/>
      <c r="LAQ7" s="80"/>
      <c r="LAR7" s="80"/>
      <c r="LAS7" s="80"/>
      <c r="LAT7" s="80"/>
      <c r="LAU7" s="80"/>
      <c r="LAV7" s="80"/>
      <c r="LAW7" s="80"/>
      <c r="LAX7" s="80"/>
      <c r="LAY7" s="80"/>
      <c r="LAZ7" s="80"/>
      <c r="LBA7" s="80"/>
      <c r="LBB7" s="80"/>
      <c r="LBC7" s="80"/>
      <c r="LBD7" s="80"/>
      <c r="LBE7" s="80"/>
      <c r="LBF7" s="80"/>
      <c r="LBG7" s="80"/>
      <c r="LBH7" s="80"/>
      <c r="LBI7" s="80"/>
      <c r="LBJ7" s="80"/>
      <c r="LBK7" s="80"/>
      <c r="LBL7" s="80"/>
      <c r="LBM7" s="80"/>
      <c r="LBN7" s="80"/>
      <c r="LBO7" s="80"/>
      <c r="LBP7" s="80"/>
      <c r="LBQ7" s="80"/>
      <c r="LBR7" s="80"/>
      <c r="LBS7" s="80"/>
      <c r="LBT7" s="80"/>
      <c r="LBU7" s="80"/>
      <c r="LBV7" s="80"/>
      <c r="LBW7" s="80"/>
      <c r="LBX7" s="80"/>
      <c r="LBY7" s="80"/>
      <c r="LBZ7" s="80"/>
      <c r="LCA7" s="80"/>
      <c r="LCB7" s="80"/>
      <c r="LCC7" s="80"/>
      <c r="LCD7" s="80"/>
      <c r="LCE7" s="80"/>
      <c r="LCF7" s="80"/>
      <c r="LCG7" s="80"/>
      <c r="LCH7" s="80"/>
      <c r="LCI7" s="80"/>
      <c r="LCJ7" s="80"/>
      <c r="LCK7" s="80"/>
      <c r="LCL7" s="80"/>
      <c r="LCM7" s="80"/>
      <c r="LCN7" s="80"/>
      <c r="LCO7" s="80"/>
      <c r="LCP7" s="80"/>
      <c r="LCQ7" s="80"/>
      <c r="LCR7" s="80"/>
      <c r="LCS7" s="80"/>
      <c r="LCT7" s="80"/>
      <c r="LCU7" s="80"/>
      <c r="LCV7" s="80"/>
      <c r="LCW7" s="80"/>
      <c r="LCX7" s="80"/>
      <c r="LCY7" s="80"/>
      <c r="LCZ7" s="80"/>
      <c r="LDA7" s="80"/>
      <c r="LDB7" s="80"/>
      <c r="LDC7" s="80"/>
      <c r="LDD7" s="80"/>
      <c r="LDE7" s="80"/>
      <c r="LDF7" s="80"/>
      <c r="LDG7" s="80"/>
      <c r="LDH7" s="80"/>
      <c r="LDI7" s="80"/>
      <c r="LDJ7" s="80"/>
      <c r="LDK7" s="80"/>
      <c r="LDL7" s="80"/>
      <c r="LDM7" s="80"/>
      <c r="LDN7" s="80"/>
      <c r="LDO7" s="80"/>
      <c r="LDP7" s="80"/>
      <c r="LDQ7" s="80"/>
      <c r="LDR7" s="80"/>
      <c r="LDS7" s="80"/>
      <c r="LDT7" s="80"/>
      <c r="LDU7" s="80"/>
      <c r="LDV7" s="80"/>
      <c r="LDW7" s="80"/>
      <c r="LDX7" s="80"/>
      <c r="LDY7" s="80"/>
      <c r="LDZ7" s="80"/>
      <c r="LEA7" s="80"/>
      <c r="LEB7" s="80"/>
      <c r="LEC7" s="80"/>
      <c r="LED7" s="80"/>
      <c r="LEE7" s="80"/>
      <c r="LEF7" s="80"/>
      <c r="LEG7" s="80"/>
      <c r="LEH7" s="80"/>
      <c r="LEI7" s="80"/>
      <c r="LEJ7" s="80"/>
      <c r="LEK7" s="80"/>
      <c r="LEL7" s="80"/>
      <c r="LEM7" s="80"/>
      <c r="LEN7" s="80"/>
      <c r="LEO7" s="80"/>
      <c r="LEP7" s="80"/>
      <c r="LEQ7" s="80"/>
      <c r="LER7" s="80"/>
      <c r="LES7" s="80"/>
      <c r="LET7" s="80"/>
      <c r="LEU7" s="80"/>
      <c r="LEV7" s="80"/>
      <c r="LEW7" s="80"/>
      <c r="LEX7" s="80"/>
      <c r="LEY7" s="80"/>
      <c r="LEZ7" s="80"/>
      <c r="LFA7" s="80"/>
      <c r="LFB7" s="80"/>
      <c r="LFC7" s="80"/>
      <c r="LFD7" s="80"/>
      <c r="LFE7" s="80"/>
      <c r="LFF7" s="80"/>
      <c r="LFG7" s="80"/>
      <c r="LFH7" s="80"/>
      <c r="LFI7" s="80"/>
      <c r="LFJ7" s="80"/>
      <c r="LFK7" s="80"/>
      <c r="LFL7" s="80"/>
      <c r="LFM7" s="80"/>
      <c r="LFN7" s="80"/>
      <c r="LFO7" s="80"/>
      <c r="LFP7" s="80"/>
      <c r="LFQ7" s="80"/>
      <c r="LFR7" s="80"/>
      <c r="LFS7" s="80"/>
      <c r="LFT7" s="80"/>
      <c r="LFU7" s="80"/>
      <c r="LFV7" s="80"/>
      <c r="LFW7" s="80"/>
      <c r="LFX7" s="80"/>
      <c r="LFY7" s="80"/>
      <c r="LFZ7" s="80"/>
      <c r="LGA7" s="80"/>
      <c r="LGB7" s="80"/>
      <c r="LGC7" s="80"/>
      <c r="LGD7" s="80"/>
      <c r="LGE7" s="80"/>
      <c r="LGF7" s="80"/>
      <c r="LGG7" s="80"/>
      <c r="LGH7" s="80"/>
      <c r="LGI7" s="80"/>
      <c r="LGJ7" s="80"/>
      <c r="LGK7" s="80"/>
      <c r="LGL7" s="80"/>
      <c r="LGM7" s="80"/>
      <c r="LGN7" s="80"/>
      <c r="LGO7" s="80"/>
      <c r="LGP7" s="80"/>
      <c r="LGQ7" s="80"/>
      <c r="LGR7" s="80"/>
      <c r="LGS7" s="80"/>
      <c r="LGT7" s="80"/>
      <c r="LGU7" s="80"/>
      <c r="LGV7" s="80"/>
      <c r="LGW7" s="80"/>
      <c r="LGX7" s="80"/>
      <c r="LGY7" s="80"/>
      <c r="LGZ7" s="80"/>
      <c r="LHA7" s="80"/>
      <c r="LHB7" s="80"/>
      <c r="LHC7" s="80"/>
      <c r="LHD7" s="80"/>
      <c r="LHE7" s="80"/>
      <c r="LHF7" s="80"/>
      <c r="LHG7" s="80"/>
      <c r="LHH7" s="80"/>
      <c r="LHI7" s="80"/>
      <c r="LHJ7" s="80"/>
      <c r="LHK7" s="80"/>
      <c r="LHL7" s="80"/>
      <c r="LHM7" s="80"/>
      <c r="LHN7" s="80"/>
      <c r="LHO7" s="80"/>
      <c r="LHP7" s="80"/>
      <c r="LHQ7" s="80"/>
      <c r="LHR7" s="80"/>
      <c r="LHS7" s="80"/>
      <c r="LHT7" s="80"/>
      <c r="LHU7" s="80"/>
      <c r="LHV7" s="80"/>
      <c r="LHW7" s="80"/>
      <c r="LHX7" s="80"/>
      <c r="LHY7" s="80"/>
      <c r="LHZ7" s="80"/>
      <c r="LIA7" s="80"/>
      <c r="LIB7" s="80"/>
      <c r="LIC7" s="80"/>
      <c r="LID7" s="80"/>
      <c r="LIE7" s="80"/>
      <c r="LIF7" s="80"/>
      <c r="LIG7" s="80"/>
      <c r="LIH7" s="80"/>
      <c r="LII7" s="80"/>
      <c r="LIJ7" s="80"/>
      <c r="LIK7" s="80"/>
      <c r="LIL7" s="80"/>
      <c r="LIM7" s="80"/>
      <c r="LIN7" s="80"/>
      <c r="LIO7" s="80"/>
      <c r="LIP7" s="80"/>
      <c r="LIQ7" s="80"/>
      <c r="LIR7" s="80"/>
      <c r="LIS7" s="80"/>
      <c r="LIT7" s="80"/>
      <c r="LIU7" s="80"/>
      <c r="LIV7" s="80"/>
      <c r="LIW7" s="80"/>
      <c r="LIX7" s="80"/>
      <c r="LIY7" s="80"/>
      <c r="LIZ7" s="80"/>
      <c r="LJA7" s="80"/>
      <c r="LJB7" s="80"/>
      <c r="LJC7" s="80"/>
      <c r="LJD7" s="80"/>
      <c r="LJE7" s="80"/>
      <c r="LJF7" s="80"/>
      <c r="LJG7" s="80"/>
      <c r="LJH7" s="80"/>
      <c r="LJI7" s="80"/>
      <c r="LJJ7" s="80"/>
      <c r="LJK7" s="80"/>
      <c r="LJL7" s="80"/>
      <c r="LJM7" s="80"/>
      <c r="LJN7" s="80"/>
      <c r="LJO7" s="80"/>
      <c r="LJP7" s="80"/>
      <c r="LJQ7" s="80"/>
      <c r="LJR7" s="80"/>
      <c r="LJS7" s="80"/>
      <c r="LJT7" s="80"/>
      <c r="LJU7" s="80"/>
      <c r="LJV7" s="80"/>
      <c r="LJW7" s="80"/>
      <c r="LJX7" s="80"/>
      <c r="LJY7" s="80"/>
      <c r="LJZ7" s="80"/>
      <c r="LKA7" s="80"/>
      <c r="LKB7" s="80"/>
      <c r="LKC7" s="80"/>
      <c r="LKD7" s="80"/>
      <c r="LKE7" s="80"/>
      <c r="LKF7" s="80"/>
      <c r="LKG7" s="80"/>
      <c r="LKH7" s="80"/>
      <c r="LKI7" s="80"/>
      <c r="LKJ7" s="80"/>
      <c r="LKK7" s="80"/>
      <c r="LKL7" s="80"/>
      <c r="LKM7" s="80"/>
      <c r="LKN7" s="80"/>
      <c r="LKO7" s="80"/>
      <c r="LKP7" s="80"/>
      <c r="LKQ7" s="80"/>
      <c r="LKR7" s="80"/>
      <c r="LKS7" s="80"/>
      <c r="LKT7" s="80"/>
      <c r="LKU7" s="80"/>
      <c r="LKV7" s="80"/>
      <c r="LKW7" s="80"/>
      <c r="LKX7" s="80"/>
      <c r="LKY7" s="80"/>
      <c r="LKZ7" s="80"/>
      <c r="LLA7" s="80"/>
      <c r="LLB7" s="80"/>
      <c r="LLC7" s="80"/>
      <c r="LLD7" s="80"/>
      <c r="LLE7" s="80"/>
      <c r="LLF7" s="80"/>
      <c r="LLG7" s="80"/>
      <c r="LLH7" s="80"/>
      <c r="LLI7" s="80"/>
      <c r="LLJ7" s="80"/>
      <c r="LLK7" s="80"/>
      <c r="LLL7" s="80"/>
      <c r="LLM7" s="80"/>
      <c r="LLN7" s="80"/>
      <c r="LLO7" s="80"/>
      <c r="LLP7" s="80"/>
      <c r="LLQ7" s="80"/>
      <c r="LLR7" s="80"/>
      <c r="LLS7" s="80"/>
      <c r="LLT7" s="80"/>
      <c r="LLU7" s="80"/>
      <c r="LLV7" s="80"/>
      <c r="LLW7" s="80"/>
      <c r="LLX7" s="80"/>
      <c r="LLY7" s="80"/>
      <c r="LLZ7" s="80"/>
      <c r="LMA7" s="80"/>
      <c r="LMB7" s="80"/>
      <c r="LMC7" s="80"/>
      <c r="LMD7" s="80"/>
      <c r="LME7" s="80"/>
      <c r="LMF7" s="80"/>
      <c r="LMG7" s="80"/>
      <c r="LMH7" s="80"/>
      <c r="LMI7" s="80"/>
      <c r="LMJ7" s="80"/>
      <c r="LMK7" s="80"/>
      <c r="LML7" s="80"/>
      <c r="LMM7" s="80"/>
      <c r="LMN7" s="80"/>
      <c r="LMO7" s="80"/>
      <c r="LMP7" s="80"/>
      <c r="LMQ7" s="80"/>
      <c r="LMR7" s="80"/>
      <c r="LMS7" s="80"/>
      <c r="LMT7" s="80"/>
      <c r="LMU7" s="80"/>
      <c r="LMV7" s="80"/>
      <c r="LMW7" s="80"/>
      <c r="LMX7" s="80"/>
      <c r="LMY7" s="80"/>
      <c r="LMZ7" s="80"/>
      <c r="LNA7" s="80"/>
      <c r="LNB7" s="80"/>
      <c r="LNC7" s="80"/>
      <c r="LND7" s="80"/>
      <c r="LNE7" s="80"/>
      <c r="LNF7" s="80"/>
      <c r="LNG7" s="80"/>
      <c r="LNH7" s="80"/>
      <c r="LNI7" s="80"/>
      <c r="LNJ7" s="80"/>
      <c r="LNK7" s="80"/>
      <c r="LNL7" s="80"/>
      <c r="LNM7" s="80"/>
      <c r="LNN7" s="80"/>
      <c r="LNO7" s="80"/>
      <c r="LNP7" s="80"/>
      <c r="LNQ7" s="80"/>
      <c r="LNR7" s="80"/>
      <c r="LNS7" s="80"/>
      <c r="LNT7" s="80"/>
      <c r="LNU7" s="80"/>
      <c r="LNV7" s="80"/>
      <c r="LNW7" s="80"/>
      <c r="LNX7" s="80"/>
      <c r="LNY7" s="80"/>
      <c r="LNZ7" s="80"/>
      <c r="LOA7" s="80"/>
      <c r="LOB7" s="80"/>
      <c r="LOC7" s="80"/>
      <c r="LOD7" s="80"/>
      <c r="LOE7" s="80"/>
      <c r="LOF7" s="80"/>
      <c r="LOG7" s="80"/>
      <c r="LOH7" s="80"/>
      <c r="LOI7" s="80"/>
      <c r="LOJ7" s="80"/>
      <c r="LOK7" s="80"/>
      <c r="LOL7" s="80"/>
      <c r="LOM7" s="80"/>
      <c r="LON7" s="80"/>
      <c r="LOO7" s="80"/>
      <c r="LOP7" s="80"/>
      <c r="LOQ7" s="80"/>
      <c r="LOR7" s="80"/>
      <c r="LOS7" s="80"/>
      <c r="LOT7" s="80"/>
      <c r="LOU7" s="80"/>
      <c r="LOV7" s="80"/>
      <c r="LOW7" s="80"/>
      <c r="LOX7" s="80"/>
      <c r="LOY7" s="80"/>
      <c r="LOZ7" s="80"/>
      <c r="LPA7" s="80"/>
      <c r="LPB7" s="80"/>
      <c r="LPC7" s="80"/>
      <c r="LPD7" s="80"/>
      <c r="LPE7" s="80"/>
      <c r="LPF7" s="80"/>
      <c r="LPG7" s="80"/>
      <c r="LPH7" s="80"/>
      <c r="LPI7" s="80"/>
      <c r="LPJ7" s="80"/>
      <c r="LPK7" s="80"/>
      <c r="LPL7" s="80"/>
      <c r="LPM7" s="80"/>
      <c r="LPN7" s="80"/>
      <c r="LPO7" s="80"/>
      <c r="LPP7" s="80"/>
      <c r="LPQ7" s="80"/>
      <c r="LPR7" s="80"/>
      <c r="LPS7" s="80"/>
      <c r="LPT7" s="80"/>
      <c r="LPU7" s="80"/>
      <c r="LPV7" s="80"/>
      <c r="LPW7" s="80"/>
      <c r="LPX7" s="80"/>
      <c r="LPY7" s="80"/>
      <c r="LPZ7" s="80"/>
      <c r="LQA7" s="80"/>
      <c r="LQB7" s="80"/>
      <c r="LQC7" s="80"/>
      <c r="LQD7" s="80"/>
      <c r="LQE7" s="80"/>
      <c r="LQF7" s="80"/>
      <c r="LQG7" s="80"/>
      <c r="LQH7" s="80"/>
      <c r="LQI7" s="80"/>
      <c r="LQJ7" s="80"/>
      <c r="LQK7" s="80"/>
      <c r="LQL7" s="80"/>
      <c r="LQM7" s="80"/>
      <c r="LQN7" s="80"/>
      <c r="LQO7" s="80"/>
      <c r="LQP7" s="80"/>
      <c r="LQQ7" s="80"/>
      <c r="LQR7" s="80"/>
      <c r="LQS7" s="80"/>
      <c r="LQT7" s="80"/>
      <c r="LQU7" s="80"/>
      <c r="LQV7" s="80"/>
      <c r="LQW7" s="80"/>
      <c r="LQX7" s="80"/>
      <c r="LQY7" s="80"/>
      <c r="LQZ7" s="80"/>
      <c r="LRA7" s="80"/>
      <c r="LRB7" s="80"/>
      <c r="LRC7" s="80"/>
      <c r="LRD7" s="80"/>
      <c r="LRE7" s="80"/>
      <c r="LRF7" s="80"/>
      <c r="LRG7" s="80"/>
      <c r="LRH7" s="80"/>
      <c r="LRI7" s="80"/>
      <c r="LRJ7" s="80"/>
      <c r="LRK7" s="80"/>
      <c r="LRL7" s="80"/>
      <c r="LRM7" s="80"/>
      <c r="LRN7" s="80"/>
      <c r="LRO7" s="80"/>
      <c r="LRP7" s="80"/>
      <c r="LRQ7" s="80"/>
      <c r="LRR7" s="80"/>
      <c r="LRS7" s="80"/>
      <c r="LRT7" s="80"/>
      <c r="LRU7" s="80"/>
      <c r="LRV7" s="80"/>
      <c r="LRW7" s="80"/>
      <c r="LRX7" s="80"/>
      <c r="LRY7" s="80"/>
      <c r="LRZ7" s="80"/>
      <c r="LSA7" s="80"/>
      <c r="LSB7" s="80"/>
      <c r="LSC7" s="80"/>
      <c r="LSD7" s="80"/>
      <c r="LSE7" s="80"/>
      <c r="LSF7" s="80"/>
      <c r="LSG7" s="80"/>
      <c r="LSH7" s="80"/>
      <c r="LSI7" s="80"/>
      <c r="LSJ7" s="80"/>
      <c r="LSK7" s="80"/>
      <c r="LSL7" s="80"/>
      <c r="LSM7" s="80"/>
      <c r="LSN7" s="80"/>
      <c r="LSO7" s="80"/>
      <c r="LSP7" s="80"/>
      <c r="LSQ7" s="80"/>
      <c r="LSR7" s="80"/>
      <c r="LSS7" s="80"/>
      <c r="LST7" s="80"/>
      <c r="LSU7" s="80"/>
      <c r="LSV7" s="80"/>
      <c r="LSW7" s="80"/>
      <c r="LSX7" s="80"/>
      <c r="LSY7" s="80"/>
      <c r="LSZ7" s="80"/>
      <c r="LTA7" s="80"/>
      <c r="LTB7" s="80"/>
      <c r="LTC7" s="80"/>
      <c r="LTD7" s="80"/>
      <c r="LTE7" s="80"/>
      <c r="LTF7" s="80"/>
      <c r="LTG7" s="80"/>
      <c r="LTH7" s="80"/>
      <c r="LTI7" s="80"/>
      <c r="LTJ7" s="80"/>
      <c r="LTK7" s="80"/>
      <c r="LTL7" s="80"/>
      <c r="LTM7" s="80"/>
      <c r="LTN7" s="80"/>
      <c r="LTO7" s="80"/>
      <c r="LTP7" s="80"/>
      <c r="LTQ7" s="80"/>
      <c r="LTR7" s="80"/>
      <c r="LTS7" s="80"/>
      <c r="LTT7" s="80"/>
      <c r="LTU7" s="80"/>
      <c r="LTV7" s="80"/>
      <c r="LTW7" s="80"/>
      <c r="LTX7" s="80"/>
      <c r="LTY7" s="80"/>
      <c r="LTZ7" s="80"/>
      <c r="LUA7" s="80"/>
      <c r="LUB7" s="80"/>
      <c r="LUC7" s="80"/>
      <c r="LUD7" s="80"/>
      <c r="LUE7" s="80"/>
      <c r="LUF7" s="80"/>
      <c r="LUG7" s="80"/>
      <c r="LUH7" s="80"/>
      <c r="LUI7" s="80"/>
      <c r="LUJ7" s="80"/>
      <c r="LUK7" s="80"/>
      <c r="LUL7" s="80"/>
      <c r="LUM7" s="80"/>
      <c r="LUN7" s="80"/>
      <c r="LUO7" s="80"/>
      <c r="LUP7" s="80"/>
      <c r="LUQ7" s="80"/>
      <c r="LUR7" s="80"/>
      <c r="LUS7" s="80"/>
      <c r="LUT7" s="80"/>
      <c r="LUU7" s="80"/>
      <c r="LUV7" s="80"/>
      <c r="LUW7" s="80"/>
      <c r="LUX7" s="80"/>
      <c r="LUY7" s="80"/>
      <c r="LUZ7" s="80"/>
      <c r="LVA7" s="80"/>
      <c r="LVB7" s="80"/>
      <c r="LVC7" s="80"/>
      <c r="LVD7" s="80"/>
      <c r="LVE7" s="80"/>
      <c r="LVF7" s="80"/>
      <c r="LVG7" s="80"/>
      <c r="LVH7" s="80"/>
      <c r="LVI7" s="80"/>
      <c r="LVJ7" s="80"/>
      <c r="LVK7" s="80"/>
      <c r="LVL7" s="80"/>
      <c r="LVM7" s="80"/>
      <c r="LVN7" s="80"/>
      <c r="LVO7" s="80"/>
      <c r="LVP7" s="80"/>
      <c r="LVQ7" s="80"/>
      <c r="LVR7" s="80"/>
      <c r="LVS7" s="80"/>
      <c r="LVT7" s="80"/>
      <c r="LVU7" s="80"/>
      <c r="LVV7" s="80"/>
      <c r="LVW7" s="80"/>
      <c r="LVX7" s="80"/>
      <c r="LVY7" s="80"/>
      <c r="LVZ7" s="80"/>
      <c r="LWA7" s="80"/>
      <c r="LWB7" s="80"/>
      <c r="LWC7" s="80"/>
      <c r="LWD7" s="80"/>
      <c r="LWE7" s="80"/>
      <c r="LWF7" s="80"/>
      <c r="LWG7" s="80"/>
      <c r="LWH7" s="80"/>
      <c r="LWI7" s="80"/>
      <c r="LWJ7" s="80"/>
      <c r="LWK7" s="80"/>
      <c r="LWL7" s="80"/>
      <c r="LWM7" s="80"/>
      <c r="LWN7" s="80"/>
      <c r="LWO7" s="80"/>
      <c r="LWP7" s="80"/>
      <c r="LWQ7" s="80"/>
      <c r="LWR7" s="80"/>
      <c r="LWS7" s="80"/>
      <c r="LWT7" s="80"/>
      <c r="LWU7" s="80"/>
      <c r="LWV7" s="80"/>
      <c r="LWW7" s="80"/>
      <c r="LWX7" s="80"/>
      <c r="LWY7" s="80"/>
      <c r="LWZ7" s="80"/>
      <c r="LXA7" s="80"/>
      <c r="LXB7" s="80"/>
      <c r="LXC7" s="80"/>
      <c r="LXD7" s="80"/>
      <c r="LXE7" s="80"/>
      <c r="LXF7" s="80"/>
      <c r="LXG7" s="80"/>
      <c r="LXH7" s="80"/>
      <c r="LXI7" s="80"/>
      <c r="LXJ7" s="80"/>
      <c r="LXK7" s="80"/>
      <c r="LXL7" s="80"/>
      <c r="LXM7" s="80"/>
      <c r="LXN7" s="80"/>
      <c r="LXO7" s="80"/>
      <c r="LXP7" s="80"/>
      <c r="LXQ7" s="80"/>
      <c r="LXR7" s="80"/>
      <c r="LXS7" s="80"/>
      <c r="LXT7" s="80"/>
      <c r="LXU7" s="80"/>
      <c r="LXV7" s="80"/>
      <c r="LXW7" s="80"/>
      <c r="LXX7" s="80"/>
      <c r="LXY7" s="80"/>
      <c r="LXZ7" s="80"/>
      <c r="LYA7" s="80"/>
      <c r="LYB7" s="80"/>
      <c r="LYC7" s="80"/>
      <c r="LYD7" s="80"/>
      <c r="LYE7" s="80"/>
      <c r="LYF7" s="80"/>
      <c r="LYG7" s="80"/>
      <c r="LYH7" s="80"/>
      <c r="LYI7" s="80"/>
      <c r="LYJ7" s="80"/>
      <c r="LYK7" s="80"/>
      <c r="LYL7" s="80"/>
      <c r="LYM7" s="80"/>
      <c r="LYN7" s="80"/>
      <c r="LYO7" s="80"/>
      <c r="LYP7" s="80"/>
      <c r="LYQ7" s="80"/>
      <c r="LYR7" s="80"/>
      <c r="LYS7" s="80"/>
      <c r="LYT7" s="80"/>
      <c r="LYU7" s="80"/>
      <c r="LYV7" s="80"/>
      <c r="LYW7" s="80"/>
      <c r="LYX7" s="80"/>
      <c r="LYY7" s="80"/>
      <c r="LYZ7" s="80"/>
      <c r="LZA7" s="80"/>
      <c r="LZB7" s="80"/>
      <c r="LZC7" s="80"/>
      <c r="LZD7" s="80"/>
      <c r="LZE7" s="80"/>
      <c r="LZF7" s="80"/>
      <c r="LZG7" s="80"/>
      <c r="LZH7" s="80"/>
      <c r="LZI7" s="80"/>
      <c r="LZJ7" s="80"/>
      <c r="LZK7" s="80"/>
      <c r="LZL7" s="80"/>
      <c r="LZM7" s="80"/>
      <c r="LZN7" s="80"/>
      <c r="LZO7" s="80"/>
      <c r="LZP7" s="80"/>
      <c r="LZQ7" s="80"/>
      <c r="LZR7" s="80"/>
      <c r="LZS7" s="80"/>
      <c r="LZT7" s="80"/>
      <c r="LZU7" s="80"/>
      <c r="LZV7" s="80"/>
      <c r="LZW7" s="80"/>
      <c r="LZX7" s="80"/>
      <c r="LZY7" s="80"/>
      <c r="LZZ7" s="80"/>
      <c r="MAA7" s="80"/>
      <c r="MAB7" s="80"/>
      <c r="MAC7" s="80"/>
      <c r="MAD7" s="80"/>
      <c r="MAE7" s="80"/>
      <c r="MAF7" s="80"/>
      <c r="MAG7" s="80"/>
      <c r="MAH7" s="80"/>
      <c r="MAI7" s="80"/>
      <c r="MAJ7" s="80"/>
      <c r="MAK7" s="80"/>
      <c r="MAL7" s="80"/>
      <c r="MAM7" s="80"/>
      <c r="MAN7" s="80"/>
      <c r="MAO7" s="80"/>
      <c r="MAP7" s="80"/>
      <c r="MAQ7" s="80"/>
      <c r="MAR7" s="80"/>
      <c r="MAS7" s="80"/>
      <c r="MAT7" s="80"/>
      <c r="MAU7" s="80"/>
      <c r="MAV7" s="80"/>
      <c r="MAW7" s="80"/>
      <c r="MAX7" s="80"/>
      <c r="MAY7" s="80"/>
      <c r="MAZ7" s="80"/>
      <c r="MBA7" s="80"/>
      <c r="MBB7" s="80"/>
      <c r="MBC7" s="80"/>
      <c r="MBD7" s="80"/>
      <c r="MBE7" s="80"/>
      <c r="MBF7" s="80"/>
      <c r="MBG7" s="80"/>
      <c r="MBH7" s="80"/>
      <c r="MBI7" s="80"/>
      <c r="MBJ7" s="80"/>
      <c r="MBK7" s="80"/>
      <c r="MBL7" s="80"/>
      <c r="MBM7" s="80"/>
      <c r="MBN7" s="80"/>
      <c r="MBO7" s="80"/>
      <c r="MBP7" s="80"/>
      <c r="MBQ7" s="80"/>
      <c r="MBR7" s="80"/>
      <c r="MBS7" s="80"/>
      <c r="MBT7" s="80"/>
      <c r="MBU7" s="80"/>
      <c r="MBV7" s="80"/>
      <c r="MBW7" s="80"/>
      <c r="MBX7" s="80"/>
      <c r="MBY7" s="80"/>
      <c r="MBZ7" s="80"/>
      <c r="MCA7" s="80"/>
      <c r="MCB7" s="80"/>
      <c r="MCC7" s="80"/>
      <c r="MCD7" s="80"/>
      <c r="MCE7" s="80"/>
      <c r="MCF7" s="80"/>
      <c r="MCG7" s="80"/>
      <c r="MCH7" s="80"/>
      <c r="MCI7" s="80"/>
      <c r="MCJ7" s="80"/>
      <c r="MCK7" s="80"/>
      <c r="MCL7" s="80"/>
      <c r="MCM7" s="80"/>
      <c r="MCN7" s="80"/>
      <c r="MCO7" s="80"/>
      <c r="MCP7" s="80"/>
      <c r="MCQ7" s="80"/>
      <c r="MCR7" s="80"/>
      <c r="MCS7" s="80"/>
      <c r="MCT7" s="80"/>
      <c r="MCU7" s="80"/>
      <c r="MCV7" s="80"/>
      <c r="MCW7" s="80"/>
      <c r="MCX7" s="80"/>
      <c r="MCY7" s="80"/>
      <c r="MCZ7" s="80"/>
      <c r="MDA7" s="80"/>
      <c r="MDB7" s="80"/>
      <c r="MDC7" s="80"/>
      <c r="MDD7" s="80"/>
      <c r="MDE7" s="80"/>
      <c r="MDF7" s="80"/>
      <c r="MDG7" s="80"/>
      <c r="MDH7" s="80"/>
      <c r="MDI7" s="80"/>
      <c r="MDJ7" s="80"/>
      <c r="MDK7" s="80"/>
      <c r="MDL7" s="80"/>
      <c r="MDM7" s="80"/>
      <c r="MDN7" s="80"/>
      <c r="MDO7" s="80"/>
      <c r="MDP7" s="80"/>
      <c r="MDQ7" s="80"/>
      <c r="MDR7" s="80"/>
      <c r="MDS7" s="80"/>
      <c r="MDT7" s="80"/>
      <c r="MDU7" s="80"/>
      <c r="MDV7" s="80"/>
      <c r="MDW7" s="80"/>
      <c r="MDX7" s="80"/>
      <c r="MDY7" s="80"/>
      <c r="MDZ7" s="80"/>
      <c r="MEA7" s="80"/>
      <c r="MEB7" s="80"/>
      <c r="MEC7" s="80"/>
      <c r="MED7" s="80"/>
      <c r="MEE7" s="80"/>
      <c r="MEF7" s="80"/>
      <c r="MEG7" s="80"/>
      <c r="MEH7" s="80"/>
      <c r="MEI7" s="80"/>
      <c r="MEJ7" s="80"/>
      <c r="MEK7" s="80"/>
      <c r="MEL7" s="80"/>
      <c r="MEM7" s="80"/>
      <c r="MEN7" s="80"/>
      <c r="MEO7" s="80"/>
      <c r="MEP7" s="80"/>
      <c r="MEQ7" s="80"/>
      <c r="MER7" s="80"/>
      <c r="MES7" s="80"/>
      <c r="MET7" s="80"/>
      <c r="MEU7" s="80"/>
      <c r="MEV7" s="80"/>
      <c r="MEW7" s="80"/>
      <c r="MEX7" s="80"/>
      <c r="MEY7" s="80"/>
      <c r="MEZ7" s="80"/>
      <c r="MFA7" s="80"/>
      <c r="MFB7" s="80"/>
      <c r="MFC7" s="80"/>
      <c r="MFD7" s="80"/>
      <c r="MFE7" s="80"/>
      <c r="MFF7" s="80"/>
      <c r="MFG7" s="80"/>
      <c r="MFH7" s="80"/>
      <c r="MFI7" s="80"/>
      <c r="MFJ7" s="80"/>
      <c r="MFK7" s="80"/>
      <c r="MFL7" s="80"/>
      <c r="MFM7" s="80"/>
      <c r="MFN7" s="80"/>
      <c r="MFO7" s="80"/>
      <c r="MFP7" s="80"/>
      <c r="MFQ7" s="80"/>
      <c r="MFR7" s="80"/>
      <c r="MFS7" s="80"/>
      <c r="MFT7" s="80"/>
      <c r="MFU7" s="80"/>
      <c r="MFV7" s="80"/>
      <c r="MFW7" s="80"/>
      <c r="MFX7" s="80"/>
      <c r="MFY7" s="80"/>
      <c r="MFZ7" s="80"/>
      <c r="MGA7" s="80"/>
      <c r="MGB7" s="80"/>
      <c r="MGC7" s="80"/>
      <c r="MGD7" s="80"/>
      <c r="MGE7" s="80"/>
      <c r="MGF7" s="80"/>
      <c r="MGG7" s="80"/>
      <c r="MGH7" s="80"/>
      <c r="MGI7" s="80"/>
      <c r="MGJ7" s="80"/>
      <c r="MGK7" s="80"/>
      <c r="MGL7" s="80"/>
      <c r="MGM7" s="80"/>
      <c r="MGN7" s="80"/>
      <c r="MGO7" s="80"/>
      <c r="MGP7" s="80"/>
      <c r="MGQ7" s="80"/>
      <c r="MGR7" s="80"/>
      <c r="MGS7" s="80"/>
      <c r="MGT7" s="80"/>
      <c r="MGU7" s="80"/>
      <c r="MGV7" s="80"/>
      <c r="MGW7" s="80"/>
      <c r="MGX7" s="80"/>
      <c r="MGY7" s="80"/>
      <c r="MGZ7" s="80"/>
      <c r="MHA7" s="80"/>
      <c r="MHB7" s="80"/>
      <c r="MHC7" s="80"/>
      <c r="MHD7" s="80"/>
      <c r="MHE7" s="80"/>
      <c r="MHF7" s="80"/>
      <c r="MHG7" s="80"/>
      <c r="MHH7" s="80"/>
      <c r="MHI7" s="80"/>
      <c r="MHJ7" s="80"/>
      <c r="MHK7" s="80"/>
      <c r="MHL7" s="80"/>
      <c r="MHM7" s="80"/>
      <c r="MHN7" s="80"/>
      <c r="MHO7" s="80"/>
      <c r="MHP7" s="80"/>
      <c r="MHQ7" s="80"/>
      <c r="MHR7" s="80"/>
      <c r="MHS7" s="80"/>
      <c r="MHT7" s="80"/>
      <c r="MHU7" s="80"/>
      <c r="MHV7" s="80"/>
      <c r="MHW7" s="80"/>
      <c r="MHX7" s="80"/>
      <c r="MHY7" s="80"/>
      <c r="MHZ7" s="80"/>
      <c r="MIA7" s="80"/>
      <c r="MIB7" s="80"/>
      <c r="MIC7" s="80"/>
      <c r="MID7" s="80"/>
      <c r="MIE7" s="80"/>
      <c r="MIF7" s="80"/>
      <c r="MIG7" s="80"/>
      <c r="MIH7" s="80"/>
      <c r="MII7" s="80"/>
      <c r="MIJ7" s="80"/>
      <c r="MIK7" s="80"/>
      <c r="MIL7" s="80"/>
      <c r="MIM7" s="80"/>
      <c r="MIN7" s="80"/>
      <c r="MIO7" s="80"/>
      <c r="MIP7" s="80"/>
      <c r="MIQ7" s="80"/>
      <c r="MIR7" s="80"/>
      <c r="MIS7" s="80"/>
      <c r="MIT7" s="80"/>
      <c r="MIU7" s="80"/>
      <c r="MIV7" s="80"/>
      <c r="MIW7" s="80"/>
      <c r="MIX7" s="80"/>
      <c r="MIY7" s="80"/>
      <c r="MIZ7" s="80"/>
      <c r="MJA7" s="80"/>
      <c r="MJB7" s="80"/>
      <c r="MJC7" s="80"/>
      <c r="MJD7" s="80"/>
      <c r="MJE7" s="80"/>
      <c r="MJF7" s="80"/>
      <c r="MJG7" s="80"/>
      <c r="MJH7" s="80"/>
      <c r="MJI7" s="80"/>
      <c r="MJJ7" s="80"/>
      <c r="MJK7" s="80"/>
      <c r="MJL7" s="80"/>
      <c r="MJM7" s="80"/>
      <c r="MJN7" s="80"/>
      <c r="MJO7" s="80"/>
      <c r="MJP7" s="80"/>
      <c r="MJQ7" s="80"/>
      <c r="MJR7" s="80"/>
      <c r="MJS7" s="80"/>
      <c r="MJT7" s="80"/>
      <c r="MJU7" s="80"/>
      <c r="MJV7" s="80"/>
      <c r="MJW7" s="80"/>
      <c r="MJX7" s="80"/>
      <c r="MJY7" s="80"/>
      <c r="MJZ7" s="80"/>
      <c r="MKA7" s="80"/>
      <c r="MKB7" s="80"/>
      <c r="MKC7" s="80"/>
      <c r="MKD7" s="80"/>
      <c r="MKE7" s="80"/>
      <c r="MKF7" s="80"/>
      <c r="MKG7" s="80"/>
      <c r="MKH7" s="80"/>
      <c r="MKI7" s="80"/>
      <c r="MKJ7" s="80"/>
      <c r="MKK7" s="80"/>
      <c r="MKL7" s="80"/>
      <c r="MKM7" s="80"/>
      <c r="MKN7" s="80"/>
      <c r="MKO7" s="80"/>
      <c r="MKP7" s="80"/>
      <c r="MKQ7" s="80"/>
      <c r="MKR7" s="80"/>
      <c r="MKS7" s="80"/>
      <c r="MKT7" s="80"/>
      <c r="MKU7" s="80"/>
      <c r="MKV7" s="80"/>
      <c r="MKW7" s="80"/>
      <c r="MKX7" s="80"/>
      <c r="MKY7" s="80"/>
      <c r="MKZ7" s="80"/>
      <c r="MLA7" s="80"/>
      <c r="MLB7" s="80"/>
      <c r="MLC7" s="80"/>
      <c r="MLD7" s="80"/>
      <c r="MLE7" s="80"/>
      <c r="MLF7" s="80"/>
      <c r="MLG7" s="80"/>
      <c r="MLH7" s="80"/>
      <c r="MLI7" s="80"/>
      <c r="MLJ7" s="80"/>
      <c r="MLK7" s="80"/>
      <c r="MLL7" s="80"/>
      <c r="MLM7" s="80"/>
      <c r="MLN7" s="80"/>
      <c r="MLO7" s="80"/>
      <c r="MLP7" s="80"/>
      <c r="MLQ7" s="80"/>
      <c r="MLR7" s="80"/>
      <c r="MLS7" s="80"/>
      <c r="MLT7" s="80"/>
      <c r="MLU7" s="80"/>
      <c r="MLV7" s="80"/>
      <c r="MLW7" s="80"/>
      <c r="MLX7" s="80"/>
      <c r="MLY7" s="80"/>
      <c r="MLZ7" s="80"/>
      <c r="MMA7" s="80"/>
      <c r="MMB7" s="80"/>
      <c r="MMC7" s="80"/>
      <c r="MMD7" s="80"/>
      <c r="MME7" s="80"/>
      <c r="MMF7" s="80"/>
      <c r="MMG7" s="80"/>
      <c r="MMH7" s="80"/>
      <c r="MMI7" s="80"/>
      <c r="MMJ7" s="80"/>
      <c r="MMK7" s="80"/>
      <c r="MML7" s="80"/>
      <c r="MMM7" s="80"/>
      <c r="MMN7" s="80"/>
      <c r="MMO7" s="80"/>
      <c r="MMP7" s="80"/>
      <c r="MMQ7" s="80"/>
      <c r="MMR7" s="80"/>
      <c r="MMS7" s="80"/>
      <c r="MMT7" s="80"/>
      <c r="MMU7" s="80"/>
      <c r="MMV7" s="80"/>
      <c r="MMW7" s="80"/>
      <c r="MMX7" s="80"/>
      <c r="MMY7" s="80"/>
      <c r="MMZ7" s="80"/>
      <c r="MNA7" s="80"/>
      <c r="MNB7" s="80"/>
      <c r="MNC7" s="80"/>
      <c r="MND7" s="80"/>
      <c r="MNE7" s="80"/>
      <c r="MNF7" s="80"/>
      <c r="MNG7" s="80"/>
      <c r="MNH7" s="80"/>
      <c r="MNI7" s="80"/>
      <c r="MNJ7" s="80"/>
      <c r="MNK7" s="80"/>
      <c r="MNL7" s="80"/>
      <c r="MNM7" s="80"/>
      <c r="MNN7" s="80"/>
      <c r="MNO7" s="80"/>
      <c r="MNP7" s="80"/>
      <c r="MNQ7" s="80"/>
      <c r="MNR7" s="80"/>
      <c r="MNS7" s="80"/>
      <c r="MNT7" s="80"/>
      <c r="MNU7" s="80"/>
      <c r="MNV7" s="80"/>
      <c r="MNW7" s="80"/>
      <c r="MNX7" s="80"/>
      <c r="MNY7" s="80"/>
      <c r="MNZ7" s="80"/>
      <c r="MOA7" s="80"/>
      <c r="MOB7" s="80"/>
      <c r="MOC7" s="80"/>
      <c r="MOD7" s="80"/>
      <c r="MOE7" s="80"/>
      <c r="MOF7" s="80"/>
      <c r="MOG7" s="80"/>
      <c r="MOH7" s="80"/>
      <c r="MOI7" s="80"/>
      <c r="MOJ7" s="80"/>
      <c r="MOK7" s="80"/>
      <c r="MOL7" s="80"/>
      <c r="MOM7" s="80"/>
      <c r="MON7" s="80"/>
      <c r="MOO7" s="80"/>
      <c r="MOP7" s="80"/>
      <c r="MOQ7" s="80"/>
      <c r="MOR7" s="80"/>
      <c r="MOS7" s="80"/>
      <c r="MOT7" s="80"/>
      <c r="MOU7" s="80"/>
      <c r="MOV7" s="80"/>
      <c r="MOW7" s="80"/>
      <c r="MOX7" s="80"/>
      <c r="MOY7" s="80"/>
      <c r="MOZ7" s="80"/>
      <c r="MPA7" s="80"/>
      <c r="MPB7" s="80"/>
      <c r="MPC7" s="80"/>
      <c r="MPD7" s="80"/>
      <c r="MPE7" s="80"/>
      <c r="MPF7" s="80"/>
      <c r="MPG7" s="80"/>
      <c r="MPH7" s="80"/>
      <c r="MPI7" s="80"/>
      <c r="MPJ7" s="80"/>
      <c r="MPK7" s="80"/>
      <c r="MPL7" s="80"/>
      <c r="MPM7" s="80"/>
      <c r="MPN7" s="80"/>
      <c r="MPO7" s="80"/>
      <c r="MPP7" s="80"/>
      <c r="MPQ7" s="80"/>
      <c r="MPR7" s="80"/>
      <c r="MPS7" s="80"/>
      <c r="MPT7" s="80"/>
      <c r="MPU7" s="80"/>
      <c r="MPV7" s="80"/>
      <c r="MPW7" s="80"/>
      <c r="MPX7" s="80"/>
      <c r="MPY7" s="80"/>
      <c r="MPZ7" s="80"/>
      <c r="MQA7" s="80"/>
      <c r="MQB7" s="80"/>
      <c r="MQC7" s="80"/>
      <c r="MQD7" s="80"/>
      <c r="MQE7" s="80"/>
      <c r="MQF7" s="80"/>
      <c r="MQG7" s="80"/>
      <c r="MQH7" s="80"/>
      <c r="MQI7" s="80"/>
      <c r="MQJ7" s="80"/>
      <c r="MQK7" s="80"/>
      <c r="MQL7" s="80"/>
      <c r="MQM7" s="80"/>
      <c r="MQN7" s="80"/>
      <c r="MQO7" s="80"/>
      <c r="MQP7" s="80"/>
      <c r="MQQ7" s="80"/>
      <c r="MQR7" s="80"/>
      <c r="MQS7" s="80"/>
      <c r="MQT7" s="80"/>
      <c r="MQU7" s="80"/>
      <c r="MQV7" s="80"/>
      <c r="MQW7" s="80"/>
      <c r="MQX7" s="80"/>
      <c r="MQY7" s="80"/>
      <c r="MQZ7" s="80"/>
      <c r="MRA7" s="80"/>
      <c r="MRB7" s="80"/>
      <c r="MRC7" s="80"/>
      <c r="MRD7" s="80"/>
      <c r="MRE7" s="80"/>
      <c r="MRF7" s="80"/>
      <c r="MRG7" s="80"/>
      <c r="MRH7" s="80"/>
      <c r="MRI7" s="80"/>
      <c r="MRJ7" s="80"/>
      <c r="MRK7" s="80"/>
      <c r="MRL7" s="80"/>
      <c r="MRM7" s="80"/>
      <c r="MRN7" s="80"/>
      <c r="MRO7" s="80"/>
      <c r="MRP7" s="80"/>
      <c r="MRQ7" s="80"/>
      <c r="MRR7" s="80"/>
      <c r="MRS7" s="80"/>
      <c r="MRT7" s="80"/>
      <c r="MRU7" s="80"/>
      <c r="MRV7" s="80"/>
      <c r="MRW7" s="80"/>
      <c r="MRX7" s="80"/>
      <c r="MRY7" s="80"/>
      <c r="MRZ7" s="80"/>
      <c r="MSA7" s="80"/>
      <c r="MSB7" s="80"/>
      <c r="MSC7" s="80"/>
      <c r="MSD7" s="80"/>
      <c r="MSE7" s="80"/>
      <c r="MSF7" s="80"/>
      <c r="MSG7" s="80"/>
      <c r="MSH7" s="80"/>
      <c r="MSI7" s="80"/>
      <c r="MSJ7" s="80"/>
      <c r="MSK7" s="80"/>
      <c r="MSL7" s="80"/>
      <c r="MSM7" s="80"/>
      <c r="MSN7" s="80"/>
      <c r="MSO7" s="80"/>
      <c r="MSP7" s="80"/>
      <c r="MSQ7" s="80"/>
      <c r="MSR7" s="80"/>
      <c r="MSS7" s="80"/>
      <c r="MST7" s="80"/>
      <c r="MSU7" s="80"/>
      <c r="MSV7" s="80"/>
      <c r="MSW7" s="80"/>
      <c r="MSX7" s="80"/>
      <c r="MSY7" s="80"/>
      <c r="MSZ7" s="80"/>
      <c r="MTA7" s="80"/>
      <c r="MTB7" s="80"/>
      <c r="MTC7" s="80"/>
      <c r="MTD7" s="80"/>
      <c r="MTE7" s="80"/>
      <c r="MTF7" s="80"/>
      <c r="MTG7" s="80"/>
      <c r="MTH7" s="80"/>
      <c r="MTI7" s="80"/>
      <c r="MTJ7" s="80"/>
      <c r="MTK7" s="80"/>
      <c r="MTL7" s="80"/>
      <c r="MTM7" s="80"/>
      <c r="MTN7" s="80"/>
      <c r="MTO7" s="80"/>
      <c r="MTP7" s="80"/>
      <c r="MTQ7" s="80"/>
      <c r="MTR7" s="80"/>
      <c r="MTS7" s="80"/>
      <c r="MTT7" s="80"/>
      <c r="MTU7" s="80"/>
      <c r="MTV7" s="80"/>
      <c r="MTW7" s="80"/>
      <c r="MTX7" s="80"/>
      <c r="MTY7" s="80"/>
      <c r="MTZ7" s="80"/>
      <c r="MUA7" s="80"/>
      <c r="MUB7" s="80"/>
      <c r="MUC7" s="80"/>
      <c r="MUD7" s="80"/>
      <c r="MUE7" s="80"/>
      <c r="MUF7" s="80"/>
      <c r="MUG7" s="80"/>
      <c r="MUH7" s="80"/>
      <c r="MUI7" s="80"/>
      <c r="MUJ7" s="80"/>
      <c r="MUK7" s="80"/>
      <c r="MUL7" s="80"/>
      <c r="MUM7" s="80"/>
      <c r="MUN7" s="80"/>
      <c r="MUO7" s="80"/>
      <c r="MUP7" s="80"/>
      <c r="MUQ7" s="80"/>
      <c r="MUR7" s="80"/>
      <c r="MUS7" s="80"/>
      <c r="MUT7" s="80"/>
      <c r="MUU7" s="80"/>
      <c r="MUV7" s="80"/>
      <c r="MUW7" s="80"/>
      <c r="MUX7" s="80"/>
      <c r="MUY7" s="80"/>
      <c r="MUZ7" s="80"/>
      <c r="MVA7" s="80"/>
      <c r="MVB7" s="80"/>
      <c r="MVC7" s="80"/>
      <c r="MVD7" s="80"/>
      <c r="MVE7" s="80"/>
      <c r="MVF7" s="80"/>
      <c r="MVG7" s="80"/>
      <c r="MVH7" s="80"/>
      <c r="MVI7" s="80"/>
      <c r="MVJ7" s="80"/>
      <c r="MVK7" s="80"/>
      <c r="MVL7" s="80"/>
      <c r="MVM7" s="80"/>
      <c r="MVN7" s="80"/>
      <c r="MVO7" s="80"/>
      <c r="MVP7" s="80"/>
      <c r="MVQ7" s="80"/>
      <c r="MVR7" s="80"/>
      <c r="MVS7" s="80"/>
      <c r="MVT7" s="80"/>
      <c r="MVU7" s="80"/>
      <c r="MVV7" s="80"/>
      <c r="MVW7" s="80"/>
      <c r="MVX7" s="80"/>
      <c r="MVY7" s="80"/>
      <c r="MVZ7" s="80"/>
      <c r="MWA7" s="80"/>
      <c r="MWB7" s="80"/>
      <c r="MWC7" s="80"/>
      <c r="MWD7" s="80"/>
      <c r="MWE7" s="80"/>
      <c r="MWF7" s="80"/>
      <c r="MWG7" s="80"/>
      <c r="MWH7" s="80"/>
      <c r="MWI7" s="80"/>
      <c r="MWJ7" s="80"/>
      <c r="MWK7" s="80"/>
      <c r="MWL7" s="80"/>
      <c r="MWM7" s="80"/>
      <c r="MWN7" s="80"/>
      <c r="MWO7" s="80"/>
      <c r="MWP7" s="80"/>
      <c r="MWQ7" s="80"/>
      <c r="MWR7" s="80"/>
      <c r="MWS7" s="80"/>
      <c r="MWT7" s="80"/>
      <c r="MWU7" s="80"/>
      <c r="MWV7" s="80"/>
      <c r="MWW7" s="80"/>
      <c r="MWX7" s="80"/>
      <c r="MWY7" s="80"/>
      <c r="MWZ7" s="80"/>
      <c r="MXA7" s="80"/>
      <c r="MXB7" s="80"/>
      <c r="MXC7" s="80"/>
      <c r="MXD7" s="80"/>
      <c r="MXE7" s="80"/>
      <c r="MXF7" s="80"/>
      <c r="MXG7" s="80"/>
      <c r="MXH7" s="80"/>
      <c r="MXI7" s="80"/>
      <c r="MXJ7" s="80"/>
      <c r="MXK7" s="80"/>
      <c r="MXL7" s="80"/>
      <c r="MXM7" s="80"/>
      <c r="MXN7" s="80"/>
      <c r="MXO7" s="80"/>
      <c r="MXP7" s="80"/>
      <c r="MXQ7" s="80"/>
      <c r="MXR7" s="80"/>
      <c r="MXS7" s="80"/>
      <c r="MXT7" s="80"/>
      <c r="MXU7" s="80"/>
      <c r="MXV7" s="80"/>
      <c r="MXW7" s="80"/>
      <c r="MXX7" s="80"/>
      <c r="MXY7" s="80"/>
      <c r="MXZ7" s="80"/>
      <c r="MYA7" s="80"/>
      <c r="MYB7" s="80"/>
      <c r="MYC7" s="80"/>
      <c r="MYD7" s="80"/>
      <c r="MYE7" s="80"/>
      <c r="MYF7" s="80"/>
      <c r="MYG7" s="80"/>
      <c r="MYH7" s="80"/>
      <c r="MYI7" s="80"/>
      <c r="MYJ7" s="80"/>
      <c r="MYK7" s="80"/>
      <c r="MYL7" s="80"/>
      <c r="MYM7" s="80"/>
      <c r="MYN7" s="80"/>
      <c r="MYO7" s="80"/>
      <c r="MYP7" s="80"/>
      <c r="MYQ7" s="80"/>
      <c r="MYR7" s="80"/>
      <c r="MYS7" s="80"/>
      <c r="MYT7" s="80"/>
      <c r="MYU7" s="80"/>
      <c r="MYV7" s="80"/>
      <c r="MYW7" s="80"/>
      <c r="MYX7" s="80"/>
      <c r="MYY7" s="80"/>
      <c r="MYZ7" s="80"/>
      <c r="MZA7" s="80"/>
      <c r="MZB7" s="80"/>
      <c r="MZC7" s="80"/>
      <c r="MZD7" s="80"/>
      <c r="MZE7" s="80"/>
      <c r="MZF7" s="80"/>
      <c r="MZG7" s="80"/>
      <c r="MZH7" s="80"/>
      <c r="MZI7" s="80"/>
      <c r="MZJ7" s="80"/>
      <c r="MZK7" s="80"/>
      <c r="MZL7" s="80"/>
      <c r="MZM7" s="80"/>
      <c r="MZN7" s="80"/>
      <c r="MZO7" s="80"/>
      <c r="MZP7" s="80"/>
      <c r="MZQ7" s="80"/>
      <c r="MZR7" s="80"/>
      <c r="MZS7" s="80"/>
      <c r="MZT7" s="80"/>
      <c r="MZU7" s="80"/>
      <c r="MZV7" s="80"/>
      <c r="MZW7" s="80"/>
      <c r="MZX7" s="80"/>
      <c r="MZY7" s="80"/>
      <c r="MZZ7" s="80"/>
      <c r="NAA7" s="80"/>
      <c r="NAB7" s="80"/>
      <c r="NAC7" s="80"/>
      <c r="NAD7" s="80"/>
      <c r="NAE7" s="80"/>
      <c r="NAF7" s="80"/>
      <c r="NAG7" s="80"/>
      <c r="NAH7" s="80"/>
      <c r="NAI7" s="80"/>
      <c r="NAJ7" s="80"/>
      <c r="NAK7" s="80"/>
      <c r="NAL7" s="80"/>
      <c r="NAM7" s="80"/>
      <c r="NAN7" s="80"/>
      <c r="NAO7" s="80"/>
      <c r="NAP7" s="80"/>
      <c r="NAQ7" s="80"/>
      <c r="NAR7" s="80"/>
      <c r="NAS7" s="80"/>
      <c r="NAT7" s="80"/>
      <c r="NAU7" s="80"/>
      <c r="NAV7" s="80"/>
      <c r="NAW7" s="80"/>
      <c r="NAX7" s="80"/>
      <c r="NAY7" s="80"/>
      <c r="NAZ7" s="80"/>
      <c r="NBA7" s="80"/>
      <c r="NBB7" s="80"/>
      <c r="NBC7" s="80"/>
      <c r="NBD7" s="80"/>
      <c r="NBE7" s="80"/>
      <c r="NBF7" s="80"/>
      <c r="NBG7" s="80"/>
      <c r="NBH7" s="80"/>
      <c r="NBI7" s="80"/>
      <c r="NBJ7" s="80"/>
      <c r="NBK7" s="80"/>
      <c r="NBL7" s="80"/>
      <c r="NBM7" s="80"/>
      <c r="NBN7" s="80"/>
      <c r="NBO7" s="80"/>
      <c r="NBP7" s="80"/>
      <c r="NBQ7" s="80"/>
      <c r="NBR7" s="80"/>
      <c r="NBS7" s="80"/>
      <c r="NBT7" s="80"/>
      <c r="NBU7" s="80"/>
      <c r="NBV7" s="80"/>
      <c r="NBW7" s="80"/>
      <c r="NBX7" s="80"/>
      <c r="NBY7" s="80"/>
      <c r="NBZ7" s="80"/>
      <c r="NCA7" s="80"/>
      <c r="NCB7" s="80"/>
      <c r="NCC7" s="80"/>
      <c r="NCD7" s="80"/>
      <c r="NCE7" s="80"/>
      <c r="NCF7" s="80"/>
      <c r="NCG7" s="80"/>
      <c r="NCH7" s="80"/>
      <c r="NCI7" s="80"/>
      <c r="NCJ7" s="80"/>
      <c r="NCK7" s="80"/>
      <c r="NCL7" s="80"/>
      <c r="NCM7" s="80"/>
      <c r="NCN7" s="80"/>
      <c r="NCO7" s="80"/>
      <c r="NCP7" s="80"/>
      <c r="NCQ7" s="80"/>
      <c r="NCR7" s="80"/>
      <c r="NCS7" s="80"/>
      <c r="NCT7" s="80"/>
      <c r="NCU7" s="80"/>
      <c r="NCV7" s="80"/>
      <c r="NCW7" s="80"/>
      <c r="NCX7" s="80"/>
      <c r="NCY7" s="80"/>
      <c r="NCZ7" s="80"/>
      <c r="NDA7" s="80"/>
      <c r="NDB7" s="80"/>
      <c r="NDC7" s="80"/>
      <c r="NDD7" s="80"/>
      <c r="NDE7" s="80"/>
      <c r="NDF7" s="80"/>
      <c r="NDG7" s="80"/>
      <c r="NDH7" s="80"/>
      <c r="NDI7" s="80"/>
      <c r="NDJ7" s="80"/>
      <c r="NDK7" s="80"/>
      <c r="NDL7" s="80"/>
      <c r="NDM7" s="80"/>
      <c r="NDN7" s="80"/>
      <c r="NDO7" s="80"/>
      <c r="NDP7" s="80"/>
      <c r="NDQ7" s="80"/>
      <c r="NDR7" s="80"/>
      <c r="NDS7" s="80"/>
      <c r="NDT7" s="80"/>
      <c r="NDU7" s="80"/>
      <c r="NDV7" s="80"/>
      <c r="NDW7" s="80"/>
      <c r="NDX7" s="80"/>
      <c r="NDY7" s="80"/>
      <c r="NDZ7" s="80"/>
      <c r="NEA7" s="80"/>
      <c r="NEB7" s="80"/>
      <c r="NEC7" s="80"/>
      <c r="NED7" s="80"/>
      <c r="NEE7" s="80"/>
      <c r="NEF7" s="80"/>
      <c r="NEG7" s="80"/>
      <c r="NEH7" s="80"/>
      <c r="NEI7" s="80"/>
      <c r="NEJ7" s="80"/>
      <c r="NEK7" s="80"/>
      <c r="NEL7" s="80"/>
      <c r="NEM7" s="80"/>
      <c r="NEN7" s="80"/>
      <c r="NEO7" s="80"/>
      <c r="NEP7" s="80"/>
      <c r="NEQ7" s="80"/>
      <c r="NER7" s="80"/>
      <c r="NES7" s="80"/>
      <c r="NET7" s="80"/>
      <c r="NEU7" s="80"/>
      <c r="NEV7" s="80"/>
      <c r="NEW7" s="80"/>
      <c r="NEX7" s="80"/>
      <c r="NEY7" s="80"/>
      <c r="NEZ7" s="80"/>
      <c r="NFA7" s="80"/>
      <c r="NFB7" s="80"/>
      <c r="NFC7" s="80"/>
      <c r="NFD7" s="80"/>
      <c r="NFE7" s="80"/>
      <c r="NFF7" s="80"/>
      <c r="NFG7" s="80"/>
      <c r="NFH7" s="80"/>
      <c r="NFI7" s="80"/>
      <c r="NFJ7" s="80"/>
      <c r="NFK7" s="80"/>
      <c r="NFL7" s="80"/>
      <c r="NFM7" s="80"/>
      <c r="NFN7" s="80"/>
      <c r="NFO7" s="80"/>
      <c r="NFP7" s="80"/>
      <c r="NFQ7" s="80"/>
      <c r="NFR7" s="80"/>
      <c r="NFS7" s="80"/>
      <c r="NFT7" s="80"/>
      <c r="NFU7" s="80"/>
      <c r="NFV7" s="80"/>
      <c r="NFW7" s="80"/>
      <c r="NFX7" s="80"/>
      <c r="NFY7" s="80"/>
      <c r="NFZ7" s="80"/>
      <c r="NGA7" s="80"/>
      <c r="NGB7" s="80"/>
      <c r="NGC7" s="80"/>
      <c r="NGD7" s="80"/>
      <c r="NGE7" s="80"/>
      <c r="NGF7" s="80"/>
      <c r="NGG7" s="80"/>
      <c r="NGH7" s="80"/>
      <c r="NGI7" s="80"/>
      <c r="NGJ7" s="80"/>
      <c r="NGK7" s="80"/>
      <c r="NGL7" s="80"/>
      <c r="NGM7" s="80"/>
      <c r="NGN7" s="80"/>
      <c r="NGO7" s="80"/>
      <c r="NGP7" s="80"/>
      <c r="NGQ7" s="80"/>
      <c r="NGR7" s="80"/>
      <c r="NGS7" s="80"/>
      <c r="NGT7" s="80"/>
      <c r="NGU7" s="80"/>
      <c r="NGV7" s="80"/>
      <c r="NGW7" s="80"/>
      <c r="NGX7" s="80"/>
      <c r="NGY7" s="80"/>
      <c r="NGZ7" s="80"/>
      <c r="NHA7" s="80"/>
      <c r="NHB7" s="80"/>
      <c r="NHC7" s="80"/>
      <c r="NHD7" s="80"/>
      <c r="NHE7" s="80"/>
      <c r="NHF7" s="80"/>
      <c r="NHG7" s="80"/>
      <c r="NHH7" s="80"/>
      <c r="NHI7" s="80"/>
      <c r="NHJ7" s="80"/>
      <c r="NHK7" s="80"/>
      <c r="NHL7" s="80"/>
      <c r="NHM7" s="80"/>
      <c r="NHN7" s="80"/>
      <c r="NHO7" s="80"/>
      <c r="NHP7" s="80"/>
      <c r="NHQ7" s="80"/>
      <c r="NHR7" s="80"/>
      <c r="NHS7" s="80"/>
      <c r="NHT7" s="80"/>
      <c r="NHU7" s="80"/>
      <c r="NHV7" s="80"/>
      <c r="NHW7" s="80"/>
      <c r="NHX7" s="80"/>
      <c r="NHY7" s="80"/>
      <c r="NHZ7" s="80"/>
      <c r="NIA7" s="80"/>
      <c r="NIB7" s="80"/>
      <c r="NIC7" s="80"/>
      <c r="NID7" s="80"/>
      <c r="NIE7" s="80"/>
      <c r="NIF7" s="80"/>
      <c r="NIG7" s="80"/>
      <c r="NIH7" s="80"/>
      <c r="NII7" s="80"/>
      <c r="NIJ7" s="80"/>
      <c r="NIK7" s="80"/>
      <c r="NIL7" s="80"/>
      <c r="NIM7" s="80"/>
      <c r="NIN7" s="80"/>
      <c r="NIO7" s="80"/>
      <c r="NIP7" s="80"/>
      <c r="NIQ7" s="80"/>
      <c r="NIR7" s="80"/>
      <c r="NIS7" s="80"/>
      <c r="NIT7" s="80"/>
      <c r="NIU7" s="80"/>
      <c r="NIV7" s="80"/>
      <c r="NIW7" s="80"/>
      <c r="NIX7" s="80"/>
      <c r="NIY7" s="80"/>
      <c r="NIZ7" s="80"/>
      <c r="NJA7" s="80"/>
      <c r="NJB7" s="80"/>
      <c r="NJC7" s="80"/>
      <c r="NJD7" s="80"/>
      <c r="NJE7" s="80"/>
      <c r="NJF7" s="80"/>
      <c r="NJG7" s="80"/>
      <c r="NJH7" s="80"/>
      <c r="NJI7" s="80"/>
      <c r="NJJ7" s="80"/>
      <c r="NJK7" s="80"/>
      <c r="NJL7" s="80"/>
      <c r="NJM7" s="80"/>
      <c r="NJN7" s="80"/>
      <c r="NJO7" s="80"/>
      <c r="NJP7" s="80"/>
      <c r="NJQ7" s="80"/>
      <c r="NJR7" s="80"/>
      <c r="NJS7" s="80"/>
      <c r="NJT7" s="80"/>
      <c r="NJU7" s="80"/>
      <c r="NJV7" s="80"/>
      <c r="NJW7" s="80"/>
      <c r="NJX7" s="80"/>
      <c r="NJY7" s="80"/>
      <c r="NJZ7" s="80"/>
      <c r="NKA7" s="80"/>
      <c r="NKB7" s="80"/>
      <c r="NKC7" s="80"/>
      <c r="NKD7" s="80"/>
      <c r="NKE7" s="80"/>
      <c r="NKF7" s="80"/>
      <c r="NKG7" s="80"/>
      <c r="NKH7" s="80"/>
      <c r="NKI7" s="80"/>
      <c r="NKJ7" s="80"/>
      <c r="NKK7" s="80"/>
      <c r="NKL7" s="80"/>
      <c r="NKM7" s="80"/>
      <c r="NKN7" s="80"/>
      <c r="NKO7" s="80"/>
      <c r="NKP7" s="80"/>
      <c r="NKQ7" s="80"/>
      <c r="NKR7" s="80"/>
      <c r="NKS7" s="80"/>
      <c r="NKT7" s="80"/>
      <c r="NKU7" s="80"/>
      <c r="NKV7" s="80"/>
      <c r="NKW7" s="80"/>
      <c r="NKX7" s="80"/>
      <c r="NKY7" s="80"/>
      <c r="NKZ7" s="80"/>
      <c r="NLA7" s="80"/>
      <c r="NLB7" s="80"/>
      <c r="NLC7" s="80"/>
      <c r="NLD7" s="80"/>
      <c r="NLE7" s="80"/>
      <c r="NLF7" s="80"/>
      <c r="NLG7" s="80"/>
      <c r="NLH7" s="80"/>
      <c r="NLI7" s="80"/>
      <c r="NLJ7" s="80"/>
      <c r="NLK7" s="80"/>
      <c r="NLL7" s="80"/>
      <c r="NLM7" s="80"/>
      <c r="NLN7" s="80"/>
      <c r="NLO7" s="80"/>
      <c r="NLP7" s="80"/>
      <c r="NLQ7" s="80"/>
      <c r="NLR7" s="80"/>
      <c r="NLS7" s="80"/>
      <c r="NLT7" s="80"/>
      <c r="NLU7" s="80"/>
      <c r="NLV7" s="80"/>
      <c r="NLW7" s="80"/>
      <c r="NLX7" s="80"/>
      <c r="NLY7" s="80"/>
      <c r="NLZ7" s="80"/>
      <c r="NMA7" s="80"/>
      <c r="NMB7" s="80"/>
      <c r="NMC7" s="80"/>
      <c r="NMD7" s="80"/>
      <c r="NME7" s="80"/>
      <c r="NMF7" s="80"/>
      <c r="NMG7" s="80"/>
      <c r="NMH7" s="80"/>
      <c r="NMI7" s="80"/>
      <c r="NMJ7" s="80"/>
      <c r="NMK7" s="80"/>
      <c r="NML7" s="80"/>
      <c r="NMM7" s="80"/>
      <c r="NMN7" s="80"/>
      <c r="NMO7" s="80"/>
      <c r="NMP7" s="80"/>
      <c r="NMQ7" s="80"/>
      <c r="NMR7" s="80"/>
      <c r="NMS7" s="80"/>
      <c r="NMT7" s="80"/>
      <c r="NMU7" s="80"/>
      <c r="NMV7" s="80"/>
      <c r="NMW7" s="80"/>
      <c r="NMX7" s="80"/>
      <c r="NMY7" s="80"/>
      <c r="NMZ7" s="80"/>
      <c r="NNA7" s="80"/>
      <c r="NNB7" s="80"/>
      <c r="NNC7" s="80"/>
      <c r="NND7" s="80"/>
      <c r="NNE7" s="80"/>
      <c r="NNF7" s="80"/>
      <c r="NNG7" s="80"/>
      <c r="NNH7" s="80"/>
      <c r="NNI7" s="80"/>
      <c r="NNJ7" s="80"/>
      <c r="NNK7" s="80"/>
      <c r="NNL7" s="80"/>
      <c r="NNM7" s="80"/>
      <c r="NNN7" s="80"/>
      <c r="NNO7" s="80"/>
      <c r="NNP7" s="80"/>
      <c r="NNQ7" s="80"/>
      <c r="NNR7" s="80"/>
      <c r="NNS7" s="80"/>
      <c r="NNT7" s="80"/>
      <c r="NNU7" s="80"/>
      <c r="NNV7" s="80"/>
      <c r="NNW7" s="80"/>
      <c r="NNX7" s="80"/>
      <c r="NNY7" s="80"/>
      <c r="NNZ7" s="80"/>
      <c r="NOA7" s="80"/>
      <c r="NOB7" s="80"/>
      <c r="NOC7" s="80"/>
      <c r="NOD7" s="80"/>
      <c r="NOE7" s="80"/>
      <c r="NOF7" s="80"/>
      <c r="NOG7" s="80"/>
      <c r="NOH7" s="80"/>
      <c r="NOI7" s="80"/>
      <c r="NOJ7" s="80"/>
      <c r="NOK7" s="80"/>
      <c r="NOL7" s="80"/>
      <c r="NOM7" s="80"/>
      <c r="NON7" s="80"/>
      <c r="NOO7" s="80"/>
      <c r="NOP7" s="80"/>
      <c r="NOQ7" s="80"/>
      <c r="NOR7" s="80"/>
      <c r="NOS7" s="80"/>
      <c r="NOT7" s="80"/>
      <c r="NOU7" s="80"/>
      <c r="NOV7" s="80"/>
      <c r="NOW7" s="80"/>
      <c r="NOX7" s="80"/>
      <c r="NOY7" s="80"/>
      <c r="NOZ7" s="80"/>
      <c r="NPA7" s="80"/>
      <c r="NPB7" s="80"/>
      <c r="NPC7" s="80"/>
      <c r="NPD7" s="80"/>
      <c r="NPE7" s="80"/>
      <c r="NPF7" s="80"/>
      <c r="NPG7" s="80"/>
      <c r="NPH7" s="80"/>
      <c r="NPI7" s="80"/>
      <c r="NPJ7" s="80"/>
      <c r="NPK7" s="80"/>
      <c r="NPL7" s="80"/>
      <c r="NPM7" s="80"/>
      <c r="NPN7" s="80"/>
      <c r="NPO7" s="80"/>
      <c r="NPP7" s="80"/>
      <c r="NPQ7" s="80"/>
      <c r="NPR7" s="80"/>
      <c r="NPS7" s="80"/>
      <c r="NPT7" s="80"/>
      <c r="NPU7" s="80"/>
      <c r="NPV7" s="80"/>
      <c r="NPW7" s="80"/>
      <c r="NPX7" s="80"/>
      <c r="NPY7" s="80"/>
      <c r="NPZ7" s="80"/>
      <c r="NQA7" s="80"/>
      <c r="NQB7" s="80"/>
      <c r="NQC7" s="80"/>
      <c r="NQD7" s="80"/>
      <c r="NQE7" s="80"/>
      <c r="NQF7" s="80"/>
      <c r="NQG7" s="80"/>
      <c r="NQH7" s="80"/>
      <c r="NQI7" s="80"/>
      <c r="NQJ7" s="80"/>
      <c r="NQK7" s="80"/>
      <c r="NQL7" s="80"/>
      <c r="NQM7" s="80"/>
      <c r="NQN7" s="80"/>
      <c r="NQO7" s="80"/>
      <c r="NQP7" s="80"/>
      <c r="NQQ7" s="80"/>
      <c r="NQR7" s="80"/>
      <c r="NQS7" s="80"/>
      <c r="NQT7" s="80"/>
      <c r="NQU7" s="80"/>
      <c r="NQV7" s="80"/>
      <c r="NQW7" s="80"/>
      <c r="NQX7" s="80"/>
      <c r="NQY7" s="80"/>
      <c r="NQZ7" s="80"/>
      <c r="NRA7" s="80"/>
      <c r="NRB7" s="80"/>
      <c r="NRC7" s="80"/>
      <c r="NRD7" s="80"/>
      <c r="NRE7" s="80"/>
      <c r="NRF7" s="80"/>
      <c r="NRG7" s="80"/>
      <c r="NRH7" s="80"/>
      <c r="NRI7" s="80"/>
      <c r="NRJ7" s="80"/>
      <c r="NRK7" s="80"/>
      <c r="NRL7" s="80"/>
      <c r="NRM7" s="80"/>
      <c r="NRN7" s="80"/>
      <c r="NRO7" s="80"/>
      <c r="NRP7" s="80"/>
      <c r="NRQ7" s="80"/>
      <c r="NRR7" s="80"/>
      <c r="NRS7" s="80"/>
      <c r="NRT7" s="80"/>
      <c r="NRU7" s="80"/>
      <c r="NRV7" s="80"/>
      <c r="NRW7" s="80"/>
      <c r="NRX7" s="80"/>
      <c r="NRY7" s="80"/>
      <c r="NRZ7" s="80"/>
      <c r="NSA7" s="80"/>
      <c r="NSB7" s="80"/>
      <c r="NSC7" s="80"/>
      <c r="NSD7" s="80"/>
      <c r="NSE7" s="80"/>
      <c r="NSF7" s="80"/>
      <c r="NSG7" s="80"/>
      <c r="NSH7" s="80"/>
      <c r="NSI7" s="80"/>
      <c r="NSJ7" s="80"/>
      <c r="NSK7" s="80"/>
      <c r="NSL7" s="80"/>
      <c r="NSM7" s="80"/>
      <c r="NSN7" s="80"/>
      <c r="NSO7" s="80"/>
      <c r="NSP7" s="80"/>
      <c r="NSQ7" s="80"/>
      <c r="NSR7" s="80"/>
      <c r="NSS7" s="80"/>
      <c r="NST7" s="80"/>
      <c r="NSU7" s="80"/>
      <c r="NSV7" s="80"/>
      <c r="NSW7" s="80"/>
      <c r="NSX7" s="80"/>
      <c r="NSY7" s="80"/>
      <c r="NSZ7" s="80"/>
      <c r="NTA7" s="80"/>
      <c r="NTB7" s="80"/>
      <c r="NTC7" s="80"/>
      <c r="NTD7" s="80"/>
      <c r="NTE7" s="80"/>
      <c r="NTF7" s="80"/>
      <c r="NTG7" s="80"/>
      <c r="NTH7" s="80"/>
      <c r="NTI7" s="80"/>
      <c r="NTJ7" s="80"/>
      <c r="NTK7" s="80"/>
      <c r="NTL7" s="80"/>
      <c r="NTM7" s="80"/>
      <c r="NTN7" s="80"/>
      <c r="NTO7" s="80"/>
      <c r="NTP7" s="80"/>
      <c r="NTQ7" s="80"/>
      <c r="NTR7" s="80"/>
      <c r="NTS7" s="80"/>
      <c r="NTT7" s="80"/>
      <c r="NTU7" s="80"/>
      <c r="NTV7" s="80"/>
      <c r="NTW7" s="80"/>
      <c r="NTX7" s="80"/>
      <c r="NTY7" s="80"/>
      <c r="NTZ7" s="80"/>
      <c r="NUA7" s="80"/>
      <c r="NUB7" s="80"/>
      <c r="NUC7" s="80"/>
      <c r="NUD7" s="80"/>
      <c r="NUE7" s="80"/>
      <c r="NUF7" s="80"/>
      <c r="NUG7" s="80"/>
      <c r="NUH7" s="80"/>
      <c r="NUI7" s="80"/>
      <c r="NUJ7" s="80"/>
      <c r="NUK7" s="80"/>
      <c r="NUL7" s="80"/>
      <c r="NUM7" s="80"/>
      <c r="NUN7" s="80"/>
      <c r="NUO7" s="80"/>
      <c r="NUP7" s="80"/>
      <c r="NUQ7" s="80"/>
      <c r="NUR7" s="80"/>
      <c r="NUS7" s="80"/>
      <c r="NUT7" s="80"/>
      <c r="NUU7" s="80"/>
      <c r="NUV7" s="80"/>
      <c r="NUW7" s="80"/>
      <c r="NUX7" s="80"/>
      <c r="NUY7" s="80"/>
      <c r="NUZ7" s="80"/>
      <c r="NVA7" s="80"/>
      <c r="NVB7" s="80"/>
      <c r="NVC7" s="80"/>
      <c r="NVD7" s="80"/>
      <c r="NVE7" s="80"/>
      <c r="NVF7" s="80"/>
      <c r="NVG7" s="80"/>
      <c r="NVH7" s="80"/>
      <c r="NVI7" s="80"/>
      <c r="NVJ7" s="80"/>
      <c r="NVK7" s="80"/>
      <c r="NVL7" s="80"/>
      <c r="NVM7" s="80"/>
      <c r="NVN7" s="80"/>
      <c r="NVO7" s="80"/>
      <c r="NVP7" s="80"/>
      <c r="NVQ7" s="80"/>
      <c r="NVR7" s="80"/>
      <c r="NVS7" s="80"/>
      <c r="NVT7" s="80"/>
      <c r="NVU7" s="80"/>
      <c r="NVV7" s="80"/>
      <c r="NVW7" s="80"/>
      <c r="NVX7" s="80"/>
      <c r="NVY7" s="80"/>
      <c r="NVZ7" s="80"/>
      <c r="NWA7" s="80"/>
      <c r="NWB7" s="80"/>
      <c r="NWC7" s="80"/>
      <c r="NWD7" s="80"/>
      <c r="NWE7" s="80"/>
      <c r="NWF7" s="80"/>
      <c r="NWG7" s="80"/>
      <c r="NWH7" s="80"/>
      <c r="NWI7" s="80"/>
      <c r="NWJ7" s="80"/>
      <c r="NWK7" s="80"/>
      <c r="NWL7" s="80"/>
      <c r="NWM7" s="80"/>
      <c r="NWN7" s="80"/>
      <c r="NWO7" s="80"/>
      <c r="NWP7" s="80"/>
      <c r="NWQ7" s="80"/>
      <c r="NWR7" s="80"/>
      <c r="NWS7" s="80"/>
      <c r="NWT7" s="80"/>
      <c r="NWU7" s="80"/>
      <c r="NWV7" s="80"/>
      <c r="NWW7" s="80"/>
      <c r="NWX7" s="80"/>
      <c r="NWY7" s="80"/>
      <c r="NWZ7" s="80"/>
      <c r="NXA7" s="80"/>
      <c r="NXB7" s="80"/>
      <c r="NXC7" s="80"/>
      <c r="NXD7" s="80"/>
      <c r="NXE7" s="80"/>
      <c r="NXF7" s="80"/>
      <c r="NXG7" s="80"/>
      <c r="NXH7" s="80"/>
      <c r="NXI7" s="80"/>
      <c r="NXJ7" s="80"/>
      <c r="NXK7" s="80"/>
      <c r="NXL7" s="80"/>
      <c r="NXM7" s="80"/>
      <c r="NXN7" s="80"/>
      <c r="NXO7" s="80"/>
      <c r="NXP7" s="80"/>
      <c r="NXQ7" s="80"/>
      <c r="NXR7" s="80"/>
      <c r="NXS7" s="80"/>
      <c r="NXT7" s="80"/>
      <c r="NXU7" s="80"/>
      <c r="NXV7" s="80"/>
      <c r="NXW7" s="80"/>
      <c r="NXX7" s="80"/>
      <c r="NXY7" s="80"/>
      <c r="NXZ7" s="80"/>
      <c r="NYA7" s="80"/>
      <c r="NYB7" s="80"/>
      <c r="NYC7" s="80"/>
      <c r="NYD7" s="80"/>
      <c r="NYE7" s="80"/>
      <c r="NYF7" s="80"/>
      <c r="NYG7" s="80"/>
      <c r="NYH7" s="80"/>
      <c r="NYI7" s="80"/>
      <c r="NYJ7" s="80"/>
      <c r="NYK7" s="80"/>
      <c r="NYL7" s="80"/>
      <c r="NYM7" s="80"/>
      <c r="NYN7" s="80"/>
      <c r="NYO7" s="80"/>
      <c r="NYP7" s="80"/>
      <c r="NYQ7" s="80"/>
      <c r="NYR7" s="80"/>
      <c r="NYS7" s="80"/>
      <c r="NYT7" s="80"/>
      <c r="NYU7" s="80"/>
      <c r="NYV7" s="80"/>
      <c r="NYW7" s="80"/>
      <c r="NYX7" s="80"/>
      <c r="NYY7" s="80"/>
      <c r="NYZ7" s="80"/>
      <c r="NZA7" s="80"/>
      <c r="NZB7" s="80"/>
      <c r="NZC7" s="80"/>
      <c r="NZD7" s="80"/>
      <c r="NZE7" s="80"/>
      <c r="NZF7" s="80"/>
      <c r="NZG7" s="80"/>
      <c r="NZH7" s="80"/>
      <c r="NZI7" s="80"/>
      <c r="NZJ7" s="80"/>
      <c r="NZK7" s="80"/>
      <c r="NZL7" s="80"/>
      <c r="NZM7" s="80"/>
      <c r="NZN7" s="80"/>
      <c r="NZO7" s="80"/>
      <c r="NZP7" s="80"/>
      <c r="NZQ7" s="80"/>
      <c r="NZR7" s="80"/>
      <c r="NZS7" s="80"/>
      <c r="NZT7" s="80"/>
      <c r="NZU7" s="80"/>
      <c r="NZV7" s="80"/>
      <c r="NZW7" s="80"/>
      <c r="NZX7" s="80"/>
      <c r="NZY7" s="80"/>
      <c r="NZZ7" s="80"/>
      <c r="OAA7" s="80"/>
      <c r="OAB7" s="80"/>
      <c r="OAC7" s="80"/>
      <c r="OAD7" s="80"/>
      <c r="OAE7" s="80"/>
      <c r="OAF7" s="80"/>
      <c r="OAG7" s="80"/>
      <c r="OAH7" s="80"/>
      <c r="OAI7" s="80"/>
      <c r="OAJ7" s="80"/>
      <c r="OAK7" s="80"/>
      <c r="OAL7" s="80"/>
      <c r="OAM7" s="80"/>
      <c r="OAN7" s="80"/>
      <c r="OAO7" s="80"/>
      <c r="OAP7" s="80"/>
      <c r="OAQ7" s="80"/>
      <c r="OAR7" s="80"/>
      <c r="OAS7" s="80"/>
      <c r="OAT7" s="80"/>
      <c r="OAU7" s="80"/>
      <c r="OAV7" s="80"/>
      <c r="OAW7" s="80"/>
      <c r="OAX7" s="80"/>
      <c r="OAY7" s="80"/>
      <c r="OAZ7" s="80"/>
      <c r="OBA7" s="80"/>
      <c r="OBB7" s="80"/>
      <c r="OBC7" s="80"/>
      <c r="OBD7" s="80"/>
      <c r="OBE7" s="80"/>
      <c r="OBF7" s="80"/>
      <c r="OBG7" s="80"/>
      <c r="OBH7" s="80"/>
      <c r="OBI7" s="80"/>
      <c r="OBJ7" s="80"/>
      <c r="OBK7" s="80"/>
      <c r="OBL7" s="80"/>
      <c r="OBM7" s="80"/>
      <c r="OBN7" s="80"/>
      <c r="OBO7" s="80"/>
      <c r="OBP7" s="80"/>
      <c r="OBQ7" s="80"/>
      <c r="OBR7" s="80"/>
      <c r="OBS7" s="80"/>
      <c r="OBT7" s="80"/>
      <c r="OBU7" s="80"/>
      <c r="OBV7" s="80"/>
      <c r="OBW7" s="80"/>
      <c r="OBX7" s="80"/>
      <c r="OBY7" s="80"/>
      <c r="OBZ7" s="80"/>
      <c r="OCA7" s="80"/>
      <c r="OCB7" s="80"/>
      <c r="OCC7" s="80"/>
      <c r="OCD7" s="80"/>
      <c r="OCE7" s="80"/>
      <c r="OCF7" s="80"/>
      <c r="OCG7" s="80"/>
      <c r="OCH7" s="80"/>
      <c r="OCI7" s="80"/>
      <c r="OCJ7" s="80"/>
      <c r="OCK7" s="80"/>
      <c r="OCL7" s="80"/>
      <c r="OCM7" s="80"/>
      <c r="OCN7" s="80"/>
      <c r="OCO7" s="80"/>
      <c r="OCP7" s="80"/>
      <c r="OCQ7" s="80"/>
      <c r="OCR7" s="80"/>
      <c r="OCS7" s="80"/>
      <c r="OCT7" s="80"/>
      <c r="OCU7" s="80"/>
      <c r="OCV7" s="80"/>
      <c r="OCW7" s="80"/>
      <c r="OCX7" s="80"/>
      <c r="OCY7" s="80"/>
      <c r="OCZ7" s="80"/>
      <c r="ODA7" s="80"/>
      <c r="ODB7" s="80"/>
      <c r="ODC7" s="80"/>
      <c r="ODD7" s="80"/>
      <c r="ODE7" s="80"/>
      <c r="ODF7" s="80"/>
      <c r="ODG7" s="80"/>
      <c r="ODH7" s="80"/>
      <c r="ODI7" s="80"/>
      <c r="ODJ7" s="80"/>
      <c r="ODK7" s="80"/>
      <c r="ODL7" s="80"/>
      <c r="ODM7" s="80"/>
      <c r="ODN7" s="80"/>
      <c r="ODO7" s="80"/>
      <c r="ODP7" s="80"/>
      <c r="ODQ7" s="80"/>
      <c r="ODR7" s="80"/>
      <c r="ODS7" s="80"/>
      <c r="ODT7" s="80"/>
      <c r="ODU7" s="80"/>
      <c r="ODV7" s="80"/>
      <c r="ODW7" s="80"/>
      <c r="ODX7" s="80"/>
      <c r="ODY7" s="80"/>
      <c r="ODZ7" s="80"/>
      <c r="OEA7" s="80"/>
      <c r="OEB7" s="80"/>
      <c r="OEC7" s="80"/>
      <c r="OED7" s="80"/>
      <c r="OEE7" s="80"/>
      <c r="OEF7" s="80"/>
      <c r="OEG7" s="80"/>
      <c r="OEH7" s="80"/>
      <c r="OEI7" s="80"/>
      <c r="OEJ7" s="80"/>
      <c r="OEK7" s="80"/>
      <c r="OEL7" s="80"/>
      <c r="OEM7" s="80"/>
      <c r="OEN7" s="80"/>
      <c r="OEO7" s="80"/>
      <c r="OEP7" s="80"/>
      <c r="OEQ7" s="80"/>
      <c r="OER7" s="80"/>
      <c r="OES7" s="80"/>
      <c r="OET7" s="80"/>
      <c r="OEU7" s="80"/>
      <c r="OEV7" s="80"/>
      <c r="OEW7" s="80"/>
      <c r="OEX7" s="80"/>
      <c r="OEY7" s="80"/>
      <c r="OEZ7" s="80"/>
      <c r="OFA7" s="80"/>
      <c r="OFB7" s="80"/>
      <c r="OFC7" s="80"/>
      <c r="OFD7" s="80"/>
      <c r="OFE7" s="80"/>
      <c r="OFF7" s="80"/>
      <c r="OFG7" s="80"/>
      <c r="OFH7" s="80"/>
      <c r="OFI7" s="80"/>
      <c r="OFJ7" s="80"/>
      <c r="OFK7" s="80"/>
      <c r="OFL7" s="80"/>
      <c r="OFM7" s="80"/>
      <c r="OFN7" s="80"/>
      <c r="OFO7" s="80"/>
      <c r="OFP7" s="80"/>
      <c r="OFQ7" s="80"/>
      <c r="OFR7" s="80"/>
      <c r="OFS7" s="80"/>
      <c r="OFT7" s="80"/>
      <c r="OFU7" s="80"/>
      <c r="OFV7" s="80"/>
      <c r="OFW7" s="80"/>
      <c r="OFX7" s="80"/>
      <c r="OFY7" s="80"/>
      <c r="OFZ7" s="80"/>
      <c r="OGA7" s="80"/>
      <c r="OGB7" s="80"/>
      <c r="OGC7" s="80"/>
      <c r="OGD7" s="80"/>
      <c r="OGE7" s="80"/>
      <c r="OGF7" s="80"/>
      <c r="OGG7" s="80"/>
      <c r="OGH7" s="80"/>
      <c r="OGI7" s="80"/>
      <c r="OGJ7" s="80"/>
      <c r="OGK7" s="80"/>
      <c r="OGL7" s="80"/>
      <c r="OGM7" s="80"/>
      <c r="OGN7" s="80"/>
      <c r="OGO7" s="80"/>
      <c r="OGP7" s="80"/>
      <c r="OGQ7" s="80"/>
      <c r="OGR7" s="80"/>
      <c r="OGS7" s="80"/>
      <c r="OGT7" s="80"/>
      <c r="OGU7" s="80"/>
      <c r="OGV7" s="80"/>
      <c r="OGW7" s="80"/>
      <c r="OGX7" s="80"/>
      <c r="OGY7" s="80"/>
      <c r="OGZ7" s="80"/>
      <c r="OHA7" s="80"/>
      <c r="OHB7" s="80"/>
      <c r="OHC7" s="80"/>
      <c r="OHD7" s="80"/>
      <c r="OHE7" s="80"/>
      <c r="OHF7" s="80"/>
      <c r="OHG7" s="80"/>
      <c r="OHH7" s="80"/>
      <c r="OHI7" s="80"/>
      <c r="OHJ7" s="80"/>
      <c r="OHK7" s="80"/>
      <c r="OHL7" s="80"/>
      <c r="OHM7" s="80"/>
      <c r="OHN7" s="80"/>
      <c r="OHO7" s="80"/>
      <c r="OHP7" s="80"/>
      <c r="OHQ7" s="80"/>
      <c r="OHR7" s="80"/>
      <c r="OHS7" s="80"/>
      <c r="OHT7" s="80"/>
      <c r="OHU7" s="80"/>
      <c r="OHV7" s="80"/>
      <c r="OHW7" s="80"/>
      <c r="OHX7" s="80"/>
      <c r="OHY7" s="80"/>
      <c r="OHZ7" s="80"/>
      <c r="OIA7" s="80"/>
      <c r="OIB7" s="80"/>
      <c r="OIC7" s="80"/>
      <c r="OID7" s="80"/>
      <c r="OIE7" s="80"/>
      <c r="OIF7" s="80"/>
      <c r="OIG7" s="80"/>
      <c r="OIH7" s="80"/>
      <c r="OII7" s="80"/>
      <c r="OIJ7" s="80"/>
      <c r="OIK7" s="80"/>
      <c r="OIL7" s="80"/>
      <c r="OIM7" s="80"/>
      <c r="OIN7" s="80"/>
      <c r="OIO7" s="80"/>
      <c r="OIP7" s="80"/>
      <c r="OIQ7" s="80"/>
      <c r="OIR7" s="80"/>
      <c r="OIS7" s="80"/>
      <c r="OIT7" s="80"/>
      <c r="OIU7" s="80"/>
      <c r="OIV7" s="80"/>
      <c r="OIW7" s="80"/>
      <c r="OIX7" s="80"/>
      <c r="OIY7" s="80"/>
      <c r="OIZ7" s="80"/>
      <c r="OJA7" s="80"/>
      <c r="OJB7" s="80"/>
      <c r="OJC7" s="80"/>
      <c r="OJD7" s="80"/>
      <c r="OJE7" s="80"/>
      <c r="OJF7" s="80"/>
      <c r="OJG7" s="80"/>
      <c r="OJH7" s="80"/>
      <c r="OJI7" s="80"/>
      <c r="OJJ7" s="80"/>
      <c r="OJK7" s="80"/>
      <c r="OJL7" s="80"/>
      <c r="OJM7" s="80"/>
      <c r="OJN7" s="80"/>
      <c r="OJO7" s="80"/>
      <c r="OJP7" s="80"/>
      <c r="OJQ7" s="80"/>
      <c r="OJR7" s="80"/>
      <c r="OJS7" s="80"/>
      <c r="OJT7" s="80"/>
      <c r="OJU7" s="80"/>
      <c r="OJV7" s="80"/>
      <c r="OJW7" s="80"/>
      <c r="OJX7" s="80"/>
      <c r="OJY7" s="80"/>
      <c r="OJZ7" s="80"/>
      <c r="OKA7" s="80"/>
      <c r="OKB7" s="80"/>
      <c r="OKC7" s="80"/>
      <c r="OKD7" s="80"/>
      <c r="OKE7" s="80"/>
      <c r="OKF7" s="80"/>
      <c r="OKG7" s="80"/>
      <c r="OKH7" s="80"/>
      <c r="OKI7" s="80"/>
      <c r="OKJ7" s="80"/>
      <c r="OKK7" s="80"/>
      <c r="OKL7" s="80"/>
      <c r="OKM7" s="80"/>
      <c r="OKN7" s="80"/>
      <c r="OKO7" s="80"/>
      <c r="OKP7" s="80"/>
      <c r="OKQ7" s="80"/>
      <c r="OKR7" s="80"/>
      <c r="OKS7" s="80"/>
      <c r="OKT7" s="80"/>
      <c r="OKU7" s="80"/>
      <c r="OKV7" s="80"/>
      <c r="OKW7" s="80"/>
      <c r="OKX7" s="80"/>
      <c r="OKY7" s="80"/>
      <c r="OKZ7" s="80"/>
      <c r="OLA7" s="80"/>
      <c r="OLB7" s="80"/>
      <c r="OLC7" s="80"/>
      <c r="OLD7" s="80"/>
      <c r="OLE7" s="80"/>
      <c r="OLF7" s="80"/>
      <c r="OLG7" s="80"/>
      <c r="OLH7" s="80"/>
      <c r="OLI7" s="80"/>
      <c r="OLJ7" s="80"/>
      <c r="OLK7" s="80"/>
      <c r="OLL7" s="80"/>
      <c r="OLM7" s="80"/>
      <c r="OLN7" s="80"/>
      <c r="OLO7" s="80"/>
      <c r="OLP7" s="80"/>
      <c r="OLQ7" s="80"/>
      <c r="OLR7" s="80"/>
      <c r="OLS7" s="80"/>
      <c r="OLT7" s="80"/>
      <c r="OLU7" s="80"/>
      <c r="OLV7" s="80"/>
      <c r="OLW7" s="80"/>
      <c r="OLX7" s="80"/>
      <c r="OLY7" s="80"/>
      <c r="OLZ7" s="80"/>
      <c r="OMA7" s="80"/>
      <c r="OMB7" s="80"/>
      <c r="OMC7" s="80"/>
      <c r="OMD7" s="80"/>
      <c r="OME7" s="80"/>
      <c r="OMF7" s="80"/>
      <c r="OMG7" s="80"/>
      <c r="OMH7" s="80"/>
      <c r="OMI7" s="80"/>
      <c r="OMJ7" s="80"/>
      <c r="OMK7" s="80"/>
      <c r="OML7" s="80"/>
      <c r="OMM7" s="80"/>
      <c r="OMN7" s="80"/>
      <c r="OMO7" s="80"/>
      <c r="OMP7" s="80"/>
      <c r="OMQ7" s="80"/>
      <c r="OMR7" s="80"/>
      <c r="OMS7" s="80"/>
      <c r="OMT7" s="80"/>
      <c r="OMU7" s="80"/>
      <c r="OMV7" s="80"/>
      <c r="OMW7" s="80"/>
      <c r="OMX7" s="80"/>
      <c r="OMY7" s="80"/>
      <c r="OMZ7" s="80"/>
      <c r="ONA7" s="80"/>
      <c r="ONB7" s="80"/>
      <c r="ONC7" s="80"/>
      <c r="OND7" s="80"/>
      <c r="ONE7" s="80"/>
      <c r="ONF7" s="80"/>
      <c r="ONG7" s="80"/>
      <c r="ONH7" s="80"/>
      <c r="ONI7" s="80"/>
      <c r="ONJ7" s="80"/>
      <c r="ONK7" s="80"/>
      <c r="ONL7" s="80"/>
      <c r="ONM7" s="80"/>
      <c r="ONN7" s="80"/>
      <c r="ONO7" s="80"/>
      <c r="ONP7" s="80"/>
      <c r="ONQ7" s="80"/>
      <c r="ONR7" s="80"/>
      <c r="ONS7" s="80"/>
      <c r="ONT7" s="80"/>
      <c r="ONU7" s="80"/>
      <c r="ONV7" s="80"/>
      <c r="ONW7" s="80"/>
      <c r="ONX7" s="80"/>
      <c r="ONY7" s="80"/>
      <c r="ONZ7" s="80"/>
      <c r="OOA7" s="80"/>
      <c r="OOB7" s="80"/>
      <c r="OOC7" s="80"/>
      <c r="OOD7" s="80"/>
      <c r="OOE7" s="80"/>
      <c r="OOF7" s="80"/>
      <c r="OOG7" s="80"/>
      <c r="OOH7" s="80"/>
      <c r="OOI7" s="80"/>
      <c r="OOJ7" s="80"/>
      <c r="OOK7" s="80"/>
      <c r="OOL7" s="80"/>
      <c r="OOM7" s="80"/>
      <c r="OON7" s="80"/>
      <c r="OOO7" s="80"/>
      <c r="OOP7" s="80"/>
      <c r="OOQ7" s="80"/>
      <c r="OOR7" s="80"/>
      <c r="OOS7" s="80"/>
      <c r="OOT7" s="80"/>
      <c r="OOU7" s="80"/>
      <c r="OOV7" s="80"/>
      <c r="OOW7" s="80"/>
      <c r="OOX7" s="80"/>
      <c r="OOY7" s="80"/>
      <c r="OOZ7" s="80"/>
      <c r="OPA7" s="80"/>
      <c r="OPB7" s="80"/>
      <c r="OPC7" s="80"/>
      <c r="OPD7" s="80"/>
      <c r="OPE7" s="80"/>
      <c r="OPF7" s="80"/>
      <c r="OPG7" s="80"/>
      <c r="OPH7" s="80"/>
      <c r="OPI7" s="80"/>
      <c r="OPJ7" s="80"/>
      <c r="OPK7" s="80"/>
      <c r="OPL7" s="80"/>
      <c r="OPM7" s="80"/>
      <c r="OPN7" s="80"/>
      <c r="OPO7" s="80"/>
      <c r="OPP7" s="80"/>
      <c r="OPQ7" s="80"/>
      <c r="OPR7" s="80"/>
      <c r="OPS7" s="80"/>
      <c r="OPT7" s="80"/>
      <c r="OPU7" s="80"/>
      <c r="OPV7" s="80"/>
      <c r="OPW7" s="80"/>
      <c r="OPX7" s="80"/>
      <c r="OPY7" s="80"/>
      <c r="OPZ7" s="80"/>
      <c r="OQA7" s="80"/>
      <c r="OQB7" s="80"/>
      <c r="OQC7" s="80"/>
      <c r="OQD7" s="80"/>
      <c r="OQE7" s="80"/>
      <c r="OQF7" s="80"/>
      <c r="OQG7" s="80"/>
      <c r="OQH7" s="80"/>
      <c r="OQI7" s="80"/>
      <c r="OQJ7" s="80"/>
      <c r="OQK7" s="80"/>
      <c r="OQL7" s="80"/>
      <c r="OQM7" s="80"/>
      <c r="OQN7" s="80"/>
      <c r="OQO7" s="80"/>
      <c r="OQP7" s="80"/>
      <c r="OQQ7" s="80"/>
      <c r="OQR7" s="80"/>
      <c r="OQS7" s="80"/>
      <c r="OQT7" s="80"/>
      <c r="OQU7" s="80"/>
      <c r="OQV7" s="80"/>
      <c r="OQW7" s="80"/>
      <c r="OQX7" s="80"/>
      <c r="OQY7" s="80"/>
      <c r="OQZ7" s="80"/>
      <c r="ORA7" s="80"/>
      <c r="ORB7" s="80"/>
      <c r="ORC7" s="80"/>
      <c r="ORD7" s="80"/>
      <c r="ORE7" s="80"/>
      <c r="ORF7" s="80"/>
      <c r="ORG7" s="80"/>
      <c r="ORH7" s="80"/>
      <c r="ORI7" s="80"/>
      <c r="ORJ7" s="80"/>
      <c r="ORK7" s="80"/>
      <c r="ORL7" s="80"/>
      <c r="ORM7" s="80"/>
      <c r="ORN7" s="80"/>
      <c r="ORO7" s="80"/>
      <c r="ORP7" s="80"/>
      <c r="ORQ7" s="80"/>
      <c r="ORR7" s="80"/>
      <c r="ORS7" s="80"/>
      <c r="ORT7" s="80"/>
      <c r="ORU7" s="80"/>
      <c r="ORV7" s="80"/>
      <c r="ORW7" s="80"/>
      <c r="ORX7" s="80"/>
      <c r="ORY7" s="80"/>
      <c r="ORZ7" s="80"/>
      <c r="OSA7" s="80"/>
      <c r="OSB7" s="80"/>
      <c r="OSC7" s="80"/>
      <c r="OSD7" s="80"/>
      <c r="OSE7" s="80"/>
      <c r="OSF7" s="80"/>
      <c r="OSG7" s="80"/>
      <c r="OSH7" s="80"/>
      <c r="OSI7" s="80"/>
      <c r="OSJ7" s="80"/>
      <c r="OSK7" s="80"/>
      <c r="OSL7" s="80"/>
      <c r="OSM7" s="80"/>
      <c r="OSN7" s="80"/>
      <c r="OSO7" s="80"/>
      <c r="OSP7" s="80"/>
      <c r="OSQ7" s="80"/>
      <c r="OSR7" s="80"/>
      <c r="OSS7" s="80"/>
      <c r="OST7" s="80"/>
      <c r="OSU7" s="80"/>
      <c r="OSV7" s="80"/>
      <c r="OSW7" s="80"/>
      <c r="OSX7" s="80"/>
      <c r="OSY7" s="80"/>
      <c r="OSZ7" s="80"/>
      <c r="OTA7" s="80"/>
      <c r="OTB7" s="80"/>
      <c r="OTC7" s="80"/>
      <c r="OTD7" s="80"/>
      <c r="OTE7" s="80"/>
      <c r="OTF7" s="80"/>
      <c r="OTG7" s="80"/>
      <c r="OTH7" s="80"/>
      <c r="OTI7" s="80"/>
      <c r="OTJ7" s="80"/>
      <c r="OTK7" s="80"/>
      <c r="OTL7" s="80"/>
      <c r="OTM7" s="80"/>
      <c r="OTN7" s="80"/>
      <c r="OTO7" s="80"/>
      <c r="OTP7" s="80"/>
      <c r="OTQ7" s="80"/>
      <c r="OTR7" s="80"/>
      <c r="OTS7" s="80"/>
      <c r="OTT7" s="80"/>
      <c r="OTU7" s="80"/>
      <c r="OTV7" s="80"/>
      <c r="OTW7" s="80"/>
      <c r="OTX7" s="80"/>
      <c r="OTY7" s="80"/>
      <c r="OTZ7" s="80"/>
      <c r="OUA7" s="80"/>
      <c r="OUB7" s="80"/>
      <c r="OUC7" s="80"/>
      <c r="OUD7" s="80"/>
      <c r="OUE7" s="80"/>
      <c r="OUF7" s="80"/>
      <c r="OUG7" s="80"/>
      <c r="OUH7" s="80"/>
      <c r="OUI7" s="80"/>
      <c r="OUJ7" s="80"/>
      <c r="OUK7" s="80"/>
      <c r="OUL7" s="80"/>
      <c r="OUM7" s="80"/>
      <c r="OUN7" s="80"/>
      <c r="OUO7" s="80"/>
      <c r="OUP7" s="80"/>
      <c r="OUQ7" s="80"/>
      <c r="OUR7" s="80"/>
      <c r="OUS7" s="80"/>
      <c r="OUT7" s="80"/>
      <c r="OUU7" s="80"/>
      <c r="OUV7" s="80"/>
      <c r="OUW7" s="80"/>
      <c r="OUX7" s="80"/>
      <c r="OUY7" s="80"/>
      <c r="OUZ7" s="80"/>
      <c r="OVA7" s="80"/>
      <c r="OVB7" s="80"/>
      <c r="OVC7" s="80"/>
      <c r="OVD7" s="80"/>
      <c r="OVE7" s="80"/>
      <c r="OVF7" s="80"/>
      <c r="OVG7" s="80"/>
      <c r="OVH7" s="80"/>
      <c r="OVI7" s="80"/>
      <c r="OVJ7" s="80"/>
      <c r="OVK7" s="80"/>
      <c r="OVL7" s="80"/>
      <c r="OVM7" s="80"/>
      <c r="OVN7" s="80"/>
      <c r="OVO7" s="80"/>
      <c r="OVP7" s="80"/>
      <c r="OVQ7" s="80"/>
      <c r="OVR7" s="80"/>
      <c r="OVS7" s="80"/>
      <c r="OVT7" s="80"/>
      <c r="OVU7" s="80"/>
      <c r="OVV7" s="80"/>
      <c r="OVW7" s="80"/>
      <c r="OVX7" s="80"/>
      <c r="OVY7" s="80"/>
      <c r="OVZ7" s="80"/>
      <c r="OWA7" s="80"/>
      <c r="OWB7" s="80"/>
      <c r="OWC7" s="80"/>
      <c r="OWD7" s="80"/>
      <c r="OWE7" s="80"/>
      <c r="OWF7" s="80"/>
      <c r="OWG7" s="80"/>
      <c r="OWH7" s="80"/>
      <c r="OWI7" s="80"/>
      <c r="OWJ7" s="80"/>
      <c r="OWK7" s="80"/>
      <c r="OWL7" s="80"/>
      <c r="OWM7" s="80"/>
      <c r="OWN7" s="80"/>
      <c r="OWO7" s="80"/>
      <c r="OWP7" s="80"/>
      <c r="OWQ7" s="80"/>
      <c r="OWR7" s="80"/>
      <c r="OWS7" s="80"/>
      <c r="OWT7" s="80"/>
      <c r="OWU7" s="80"/>
      <c r="OWV7" s="80"/>
      <c r="OWW7" s="80"/>
      <c r="OWX7" s="80"/>
      <c r="OWY7" s="80"/>
      <c r="OWZ7" s="80"/>
      <c r="OXA7" s="80"/>
      <c r="OXB7" s="80"/>
      <c r="OXC7" s="80"/>
      <c r="OXD7" s="80"/>
      <c r="OXE7" s="80"/>
      <c r="OXF7" s="80"/>
      <c r="OXG7" s="80"/>
      <c r="OXH7" s="80"/>
      <c r="OXI7" s="80"/>
      <c r="OXJ7" s="80"/>
      <c r="OXK7" s="80"/>
      <c r="OXL7" s="80"/>
      <c r="OXM7" s="80"/>
      <c r="OXN7" s="80"/>
      <c r="OXO7" s="80"/>
      <c r="OXP7" s="80"/>
      <c r="OXQ7" s="80"/>
      <c r="OXR7" s="80"/>
      <c r="OXS7" s="80"/>
      <c r="OXT7" s="80"/>
      <c r="OXU7" s="80"/>
      <c r="OXV7" s="80"/>
      <c r="OXW7" s="80"/>
      <c r="OXX7" s="80"/>
      <c r="OXY7" s="80"/>
      <c r="OXZ7" s="80"/>
      <c r="OYA7" s="80"/>
      <c r="OYB7" s="80"/>
      <c r="OYC7" s="80"/>
      <c r="OYD7" s="80"/>
      <c r="OYE7" s="80"/>
      <c r="OYF7" s="80"/>
      <c r="OYG7" s="80"/>
      <c r="OYH7" s="80"/>
      <c r="OYI7" s="80"/>
      <c r="OYJ7" s="80"/>
      <c r="OYK7" s="80"/>
      <c r="OYL7" s="80"/>
      <c r="OYM7" s="80"/>
      <c r="OYN7" s="80"/>
      <c r="OYO7" s="80"/>
      <c r="OYP7" s="80"/>
      <c r="OYQ7" s="80"/>
      <c r="OYR7" s="80"/>
      <c r="OYS7" s="80"/>
      <c r="OYT7" s="80"/>
      <c r="OYU7" s="80"/>
      <c r="OYV7" s="80"/>
      <c r="OYW7" s="80"/>
      <c r="OYX7" s="80"/>
      <c r="OYY7" s="80"/>
      <c r="OYZ7" s="80"/>
      <c r="OZA7" s="80"/>
      <c r="OZB7" s="80"/>
      <c r="OZC7" s="80"/>
      <c r="OZD7" s="80"/>
      <c r="OZE7" s="80"/>
      <c r="OZF7" s="80"/>
      <c r="OZG7" s="80"/>
      <c r="OZH7" s="80"/>
      <c r="OZI7" s="80"/>
      <c r="OZJ7" s="80"/>
      <c r="OZK7" s="80"/>
      <c r="OZL7" s="80"/>
      <c r="OZM7" s="80"/>
      <c r="OZN7" s="80"/>
      <c r="OZO7" s="80"/>
      <c r="OZP7" s="80"/>
      <c r="OZQ7" s="80"/>
      <c r="OZR7" s="80"/>
      <c r="OZS7" s="80"/>
      <c r="OZT7" s="80"/>
      <c r="OZU7" s="80"/>
      <c r="OZV7" s="80"/>
      <c r="OZW7" s="80"/>
      <c r="OZX7" s="80"/>
      <c r="OZY7" s="80"/>
      <c r="OZZ7" s="80"/>
      <c r="PAA7" s="80"/>
      <c r="PAB7" s="80"/>
      <c r="PAC7" s="80"/>
      <c r="PAD7" s="80"/>
      <c r="PAE7" s="80"/>
      <c r="PAF7" s="80"/>
      <c r="PAG7" s="80"/>
      <c r="PAH7" s="80"/>
      <c r="PAI7" s="80"/>
      <c r="PAJ7" s="80"/>
      <c r="PAK7" s="80"/>
      <c r="PAL7" s="80"/>
      <c r="PAM7" s="80"/>
      <c r="PAN7" s="80"/>
      <c r="PAO7" s="80"/>
      <c r="PAP7" s="80"/>
      <c r="PAQ7" s="80"/>
      <c r="PAR7" s="80"/>
      <c r="PAS7" s="80"/>
      <c r="PAT7" s="80"/>
      <c r="PAU7" s="80"/>
      <c r="PAV7" s="80"/>
      <c r="PAW7" s="80"/>
      <c r="PAX7" s="80"/>
      <c r="PAY7" s="80"/>
      <c r="PAZ7" s="80"/>
      <c r="PBA7" s="80"/>
      <c r="PBB7" s="80"/>
      <c r="PBC7" s="80"/>
      <c r="PBD7" s="80"/>
      <c r="PBE7" s="80"/>
      <c r="PBF7" s="80"/>
      <c r="PBG7" s="80"/>
      <c r="PBH7" s="80"/>
      <c r="PBI7" s="80"/>
      <c r="PBJ7" s="80"/>
      <c r="PBK7" s="80"/>
      <c r="PBL7" s="80"/>
      <c r="PBM7" s="80"/>
      <c r="PBN7" s="80"/>
      <c r="PBO7" s="80"/>
      <c r="PBP7" s="80"/>
      <c r="PBQ7" s="80"/>
      <c r="PBR7" s="80"/>
      <c r="PBS7" s="80"/>
      <c r="PBT7" s="80"/>
      <c r="PBU7" s="80"/>
      <c r="PBV7" s="80"/>
      <c r="PBW7" s="80"/>
      <c r="PBX7" s="80"/>
      <c r="PBY7" s="80"/>
      <c r="PBZ7" s="80"/>
      <c r="PCA7" s="80"/>
      <c r="PCB7" s="80"/>
      <c r="PCC7" s="80"/>
      <c r="PCD7" s="80"/>
      <c r="PCE7" s="80"/>
      <c r="PCF7" s="80"/>
      <c r="PCG7" s="80"/>
      <c r="PCH7" s="80"/>
      <c r="PCI7" s="80"/>
      <c r="PCJ7" s="80"/>
      <c r="PCK7" s="80"/>
      <c r="PCL7" s="80"/>
      <c r="PCM7" s="80"/>
      <c r="PCN7" s="80"/>
      <c r="PCO7" s="80"/>
      <c r="PCP7" s="80"/>
      <c r="PCQ7" s="80"/>
      <c r="PCR7" s="80"/>
      <c r="PCS7" s="80"/>
      <c r="PCT7" s="80"/>
      <c r="PCU7" s="80"/>
      <c r="PCV7" s="80"/>
      <c r="PCW7" s="80"/>
      <c r="PCX7" s="80"/>
      <c r="PCY7" s="80"/>
      <c r="PCZ7" s="80"/>
      <c r="PDA7" s="80"/>
      <c r="PDB7" s="80"/>
      <c r="PDC7" s="80"/>
      <c r="PDD7" s="80"/>
      <c r="PDE7" s="80"/>
      <c r="PDF7" s="80"/>
      <c r="PDG7" s="80"/>
      <c r="PDH7" s="80"/>
      <c r="PDI7" s="80"/>
      <c r="PDJ7" s="80"/>
      <c r="PDK7" s="80"/>
      <c r="PDL7" s="80"/>
      <c r="PDM7" s="80"/>
      <c r="PDN7" s="80"/>
      <c r="PDO7" s="80"/>
      <c r="PDP7" s="80"/>
      <c r="PDQ7" s="80"/>
      <c r="PDR7" s="80"/>
      <c r="PDS7" s="80"/>
      <c r="PDT7" s="80"/>
      <c r="PDU7" s="80"/>
      <c r="PDV7" s="80"/>
      <c r="PDW7" s="80"/>
      <c r="PDX7" s="80"/>
      <c r="PDY7" s="80"/>
      <c r="PDZ7" s="80"/>
      <c r="PEA7" s="80"/>
      <c r="PEB7" s="80"/>
      <c r="PEC7" s="80"/>
      <c r="PED7" s="80"/>
      <c r="PEE7" s="80"/>
      <c r="PEF7" s="80"/>
      <c r="PEG7" s="80"/>
      <c r="PEH7" s="80"/>
      <c r="PEI7" s="80"/>
      <c r="PEJ7" s="80"/>
      <c r="PEK7" s="80"/>
      <c r="PEL7" s="80"/>
      <c r="PEM7" s="80"/>
      <c r="PEN7" s="80"/>
      <c r="PEO7" s="80"/>
      <c r="PEP7" s="80"/>
      <c r="PEQ7" s="80"/>
      <c r="PER7" s="80"/>
      <c r="PES7" s="80"/>
      <c r="PET7" s="80"/>
      <c r="PEU7" s="80"/>
      <c r="PEV7" s="80"/>
      <c r="PEW7" s="80"/>
      <c r="PEX7" s="80"/>
      <c r="PEY7" s="80"/>
      <c r="PEZ7" s="80"/>
      <c r="PFA7" s="80"/>
      <c r="PFB7" s="80"/>
      <c r="PFC7" s="80"/>
      <c r="PFD7" s="80"/>
      <c r="PFE7" s="80"/>
      <c r="PFF7" s="80"/>
      <c r="PFG7" s="80"/>
      <c r="PFH7" s="80"/>
      <c r="PFI7" s="80"/>
      <c r="PFJ7" s="80"/>
      <c r="PFK7" s="80"/>
      <c r="PFL7" s="80"/>
      <c r="PFM7" s="80"/>
      <c r="PFN7" s="80"/>
      <c r="PFO7" s="80"/>
      <c r="PFP7" s="80"/>
      <c r="PFQ7" s="80"/>
      <c r="PFR7" s="80"/>
      <c r="PFS7" s="80"/>
      <c r="PFT7" s="80"/>
      <c r="PFU7" s="80"/>
      <c r="PFV7" s="80"/>
      <c r="PFW7" s="80"/>
      <c r="PFX7" s="80"/>
      <c r="PFY7" s="80"/>
      <c r="PFZ7" s="80"/>
      <c r="PGA7" s="80"/>
      <c r="PGB7" s="80"/>
      <c r="PGC7" s="80"/>
      <c r="PGD7" s="80"/>
      <c r="PGE7" s="80"/>
      <c r="PGF7" s="80"/>
      <c r="PGG7" s="80"/>
      <c r="PGH7" s="80"/>
      <c r="PGI7" s="80"/>
      <c r="PGJ7" s="80"/>
      <c r="PGK7" s="80"/>
      <c r="PGL7" s="80"/>
      <c r="PGM7" s="80"/>
      <c r="PGN7" s="80"/>
      <c r="PGO7" s="80"/>
      <c r="PGP7" s="80"/>
      <c r="PGQ7" s="80"/>
      <c r="PGR7" s="80"/>
      <c r="PGS7" s="80"/>
      <c r="PGT7" s="80"/>
      <c r="PGU7" s="80"/>
      <c r="PGV7" s="80"/>
      <c r="PGW7" s="80"/>
      <c r="PGX7" s="80"/>
      <c r="PGY7" s="80"/>
      <c r="PGZ7" s="80"/>
      <c r="PHA7" s="80"/>
      <c r="PHB7" s="80"/>
      <c r="PHC7" s="80"/>
      <c r="PHD7" s="80"/>
      <c r="PHE7" s="80"/>
      <c r="PHF7" s="80"/>
      <c r="PHG7" s="80"/>
      <c r="PHH7" s="80"/>
      <c r="PHI7" s="80"/>
      <c r="PHJ7" s="80"/>
      <c r="PHK7" s="80"/>
      <c r="PHL7" s="80"/>
      <c r="PHM7" s="80"/>
      <c r="PHN7" s="80"/>
      <c r="PHO7" s="80"/>
      <c r="PHP7" s="80"/>
      <c r="PHQ7" s="80"/>
      <c r="PHR7" s="80"/>
      <c r="PHS7" s="80"/>
      <c r="PHT7" s="80"/>
      <c r="PHU7" s="80"/>
      <c r="PHV7" s="80"/>
      <c r="PHW7" s="80"/>
      <c r="PHX7" s="80"/>
      <c r="PHY7" s="80"/>
      <c r="PHZ7" s="80"/>
      <c r="PIA7" s="80"/>
      <c r="PIB7" s="80"/>
      <c r="PIC7" s="80"/>
      <c r="PID7" s="80"/>
      <c r="PIE7" s="80"/>
      <c r="PIF7" s="80"/>
      <c r="PIG7" s="80"/>
      <c r="PIH7" s="80"/>
      <c r="PII7" s="80"/>
      <c r="PIJ7" s="80"/>
      <c r="PIK7" s="80"/>
      <c r="PIL7" s="80"/>
      <c r="PIM7" s="80"/>
      <c r="PIN7" s="80"/>
      <c r="PIO7" s="80"/>
      <c r="PIP7" s="80"/>
      <c r="PIQ7" s="80"/>
      <c r="PIR7" s="80"/>
      <c r="PIS7" s="80"/>
      <c r="PIT7" s="80"/>
      <c r="PIU7" s="80"/>
      <c r="PIV7" s="80"/>
      <c r="PIW7" s="80"/>
      <c r="PIX7" s="80"/>
      <c r="PIY7" s="80"/>
      <c r="PIZ7" s="80"/>
      <c r="PJA7" s="80"/>
      <c r="PJB7" s="80"/>
      <c r="PJC7" s="80"/>
      <c r="PJD7" s="80"/>
      <c r="PJE7" s="80"/>
      <c r="PJF7" s="80"/>
      <c r="PJG7" s="80"/>
      <c r="PJH7" s="80"/>
      <c r="PJI7" s="80"/>
      <c r="PJJ7" s="80"/>
      <c r="PJK7" s="80"/>
      <c r="PJL7" s="80"/>
      <c r="PJM7" s="80"/>
      <c r="PJN7" s="80"/>
      <c r="PJO7" s="80"/>
      <c r="PJP7" s="80"/>
      <c r="PJQ7" s="80"/>
      <c r="PJR7" s="80"/>
      <c r="PJS7" s="80"/>
      <c r="PJT7" s="80"/>
      <c r="PJU7" s="80"/>
      <c r="PJV7" s="80"/>
      <c r="PJW7" s="80"/>
      <c r="PJX7" s="80"/>
      <c r="PJY7" s="80"/>
      <c r="PJZ7" s="80"/>
      <c r="PKA7" s="80"/>
      <c r="PKB7" s="80"/>
      <c r="PKC7" s="80"/>
      <c r="PKD7" s="80"/>
      <c r="PKE7" s="80"/>
      <c r="PKF7" s="80"/>
      <c r="PKG7" s="80"/>
      <c r="PKH7" s="80"/>
      <c r="PKI7" s="80"/>
      <c r="PKJ7" s="80"/>
      <c r="PKK7" s="80"/>
      <c r="PKL7" s="80"/>
      <c r="PKM7" s="80"/>
      <c r="PKN7" s="80"/>
      <c r="PKO7" s="80"/>
      <c r="PKP7" s="80"/>
      <c r="PKQ7" s="80"/>
      <c r="PKR7" s="80"/>
      <c r="PKS7" s="80"/>
      <c r="PKT7" s="80"/>
      <c r="PKU7" s="80"/>
      <c r="PKV7" s="80"/>
      <c r="PKW7" s="80"/>
      <c r="PKX7" s="80"/>
      <c r="PKY7" s="80"/>
      <c r="PKZ7" s="80"/>
      <c r="PLA7" s="80"/>
      <c r="PLB7" s="80"/>
      <c r="PLC7" s="80"/>
      <c r="PLD7" s="80"/>
      <c r="PLE7" s="80"/>
      <c r="PLF7" s="80"/>
      <c r="PLG7" s="80"/>
      <c r="PLH7" s="80"/>
      <c r="PLI7" s="80"/>
      <c r="PLJ7" s="80"/>
      <c r="PLK7" s="80"/>
      <c r="PLL7" s="80"/>
      <c r="PLM7" s="80"/>
      <c r="PLN7" s="80"/>
      <c r="PLO7" s="80"/>
      <c r="PLP7" s="80"/>
      <c r="PLQ7" s="80"/>
      <c r="PLR7" s="80"/>
      <c r="PLS7" s="80"/>
      <c r="PLT7" s="80"/>
      <c r="PLU7" s="80"/>
      <c r="PLV7" s="80"/>
      <c r="PLW7" s="80"/>
      <c r="PLX7" s="80"/>
      <c r="PLY7" s="80"/>
      <c r="PLZ7" s="80"/>
      <c r="PMA7" s="80"/>
      <c r="PMB7" s="80"/>
      <c r="PMC7" s="80"/>
      <c r="PMD7" s="80"/>
      <c r="PME7" s="80"/>
      <c r="PMF7" s="80"/>
      <c r="PMG7" s="80"/>
      <c r="PMH7" s="80"/>
      <c r="PMI7" s="80"/>
      <c r="PMJ7" s="80"/>
      <c r="PMK7" s="80"/>
      <c r="PML7" s="80"/>
      <c r="PMM7" s="80"/>
      <c r="PMN7" s="80"/>
      <c r="PMO7" s="80"/>
      <c r="PMP7" s="80"/>
      <c r="PMQ7" s="80"/>
      <c r="PMR7" s="80"/>
      <c r="PMS7" s="80"/>
      <c r="PMT7" s="80"/>
      <c r="PMU7" s="80"/>
      <c r="PMV7" s="80"/>
      <c r="PMW7" s="80"/>
      <c r="PMX7" s="80"/>
      <c r="PMY7" s="80"/>
      <c r="PMZ7" s="80"/>
      <c r="PNA7" s="80"/>
      <c r="PNB7" s="80"/>
      <c r="PNC7" s="80"/>
      <c r="PND7" s="80"/>
      <c r="PNE7" s="80"/>
      <c r="PNF7" s="80"/>
      <c r="PNG7" s="80"/>
      <c r="PNH7" s="80"/>
      <c r="PNI7" s="80"/>
      <c r="PNJ7" s="80"/>
      <c r="PNK7" s="80"/>
      <c r="PNL7" s="80"/>
      <c r="PNM7" s="80"/>
      <c r="PNN7" s="80"/>
      <c r="PNO7" s="80"/>
      <c r="PNP7" s="80"/>
      <c r="PNQ7" s="80"/>
      <c r="PNR7" s="80"/>
      <c r="PNS7" s="80"/>
      <c r="PNT7" s="80"/>
      <c r="PNU7" s="80"/>
      <c r="PNV7" s="80"/>
      <c r="PNW7" s="80"/>
      <c r="PNX7" s="80"/>
      <c r="PNY7" s="80"/>
      <c r="PNZ7" s="80"/>
      <c r="POA7" s="80"/>
      <c r="POB7" s="80"/>
      <c r="POC7" s="80"/>
      <c r="POD7" s="80"/>
      <c r="POE7" s="80"/>
      <c r="POF7" s="80"/>
      <c r="POG7" s="80"/>
      <c r="POH7" s="80"/>
      <c r="POI7" s="80"/>
      <c r="POJ7" s="80"/>
      <c r="POK7" s="80"/>
      <c r="POL7" s="80"/>
      <c r="POM7" s="80"/>
      <c r="PON7" s="80"/>
      <c r="POO7" s="80"/>
      <c r="POP7" s="80"/>
      <c r="POQ7" s="80"/>
      <c r="POR7" s="80"/>
      <c r="POS7" s="80"/>
      <c r="POT7" s="80"/>
      <c r="POU7" s="80"/>
      <c r="POV7" s="80"/>
      <c r="POW7" s="80"/>
      <c r="POX7" s="80"/>
      <c r="POY7" s="80"/>
      <c r="POZ7" s="80"/>
      <c r="PPA7" s="80"/>
      <c r="PPB7" s="80"/>
      <c r="PPC7" s="80"/>
      <c r="PPD7" s="80"/>
      <c r="PPE7" s="80"/>
      <c r="PPF7" s="80"/>
      <c r="PPG7" s="80"/>
      <c r="PPH7" s="80"/>
      <c r="PPI7" s="80"/>
      <c r="PPJ7" s="80"/>
      <c r="PPK7" s="80"/>
      <c r="PPL7" s="80"/>
      <c r="PPM7" s="80"/>
      <c r="PPN7" s="80"/>
      <c r="PPO7" s="80"/>
      <c r="PPP7" s="80"/>
      <c r="PPQ7" s="80"/>
      <c r="PPR7" s="80"/>
      <c r="PPS7" s="80"/>
      <c r="PPT7" s="80"/>
      <c r="PPU7" s="80"/>
      <c r="PPV7" s="80"/>
      <c r="PPW7" s="80"/>
      <c r="PPX7" s="80"/>
      <c r="PPY7" s="80"/>
      <c r="PPZ7" s="80"/>
      <c r="PQA7" s="80"/>
      <c r="PQB7" s="80"/>
      <c r="PQC7" s="80"/>
      <c r="PQD7" s="80"/>
      <c r="PQE7" s="80"/>
      <c r="PQF7" s="80"/>
      <c r="PQG7" s="80"/>
      <c r="PQH7" s="80"/>
      <c r="PQI7" s="80"/>
      <c r="PQJ7" s="80"/>
      <c r="PQK7" s="80"/>
      <c r="PQL7" s="80"/>
      <c r="PQM7" s="80"/>
      <c r="PQN7" s="80"/>
      <c r="PQO7" s="80"/>
      <c r="PQP7" s="80"/>
      <c r="PQQ7" s="80"/>
      <c r="PQR7" s="80"/>
      <c r="PQS7" s="80"/>
      <c r="PQT7" s="80"/>
      <c r="PQU7" s="80"/>
      <c r="PQV7" s="80"/>
      <c r="PQW7" s="80"/>
      <c r="PQX7" s="80"/>
      <c r="PQY7" s="80"/>
      <c r="PQZ7" s="80"/>
      <c r="PRA7" s="80"/>
      <c r="PRB7" s="80"/>
      <c r="PRC7" s="80"/>
      <c r="PRD7" s="80"/>
      <c r="PRE7" s="80"/>
      <c r="PRF7" s="80"/>
      <c r="PRG7" s="80"/>
      <c r="PRH7" s="80"/>
      <c r="PRI7" s="80"/>
      <c r="PRJ7" s="80"/>
      <c r="PRK7" s="80"/>
      <c r="PRL7" s="80"/>
      <c r="PRM7" s="80"/>
      <c r="PRN7" s="80"/>
      <c r="PRO7" s="80"/>
      <c r="PRP7" s="80"/>
      <c r="PRQ7" s="80"/>
      <c r="PRR7" s="80"/>
      <c r="PRS7" s="80"/>
      <c r="PRT7" s="80"/>
      <c r="PRU7" s="80"/>
      <c r="PRV7" s="80"/>
      <c r="PRW7" s="80"/>
      <c r="PRX7" s="80"/>
      <c r="PRY7" s="80"/>
      <c r="PRZ7" s="80"/>
      <c r="PSA7" s="80"/>
      <c r="PSB7" s="80"/>
      <c r="PSC7" s="80"/>
      <c r="PSD7" s="80"/>
      <c r="PSE7" s="80"/>
      <c r="PSF7" s="80"/>
      <c r="PSG7" s="80"/>
      <c r="PSH7" s="80"/>
      <c r="PSI7" s="80"/>
      <c r="PSJ7" s="80"/>
      <c r="PSK7" s="80"/>
      <c r="PSL7" s="80"/>
      <c r="PSM7" s="80"/>
      <c r="PSN7" s="80"/>
      <c r="PSO7" s="80"/>
      <c r="PSP7" s="80"/>
      <c r="PSQ7" s="80"/>
      <c r="PSR7" s="80"/>
      <c r="PSS7" s="80"/>
      <c r="PST7" s="80"/>
      <c r="PSU7" s="80"/>
      <c r="PSV7" s="80"/>
      <c r="PSW7" s="80"/>
      <c r="PSX7" s="80"/>
      <c r="PSY7" s="80"/>
      <c r="PSZ7" s="80"/>
      <c r="PTA7" s="80"/>
      <c r="PTB7" s="80"/>
      <c r="PTC7" s="80"/>
      <c r="PTD7" s="80"/>
      <c r="PTE7" s="80"/>
      <c r="PTF7" s="80"/>
      <c r="PTG7" s="80"/>
      <c r="PTH7" s="80"/>
      <c r="PTI7" s="80"/>
      <c r="PTJ7" s="80"/>
      <c r="PTK7" s="80"/>
      <c r="PTL7" s="80"/>
      <c r="PTM7" s="80"/>
      <c r="PTN7" s="80"/>
      <c r="PTO7" s="80"/>
      <c r="PTP7" s="80"/>
      <c r="PTQ7" s="80"/>
      <c r="PTR7" s="80"/>
      <c r="PTS7" s="80"/>
      <c r="PTT7" s="80"/>
      <c r="PTU7" s="80"/>
      <c r="PTV7" s="80"/>
      <c r="PTW7" s="80"/>
      <c r="PTX7" s="80"/>
      <c r="PTY7" s="80"/>
      <c r="PTZ7" s="80"/>
      <c r="PUA7" s="80"/>
      <c r="PUB7" s="80"/>
      <c r="PUC7" s="80"/>
      <c r="PUD7" s="80"/>
      <c r="PUE7" s="80"/>
      <c r="PUF7" s="80"/>
      <c r="PUG7" s="80"/>
      <c r="PUH7" s="80"/>
      <c r="PUI7" s="80"/>
      <c r="PUJ7" s="80"/>
      <c r="PUK7" s="80"/>
      <c r="PUL7" s="80"/>
      <c r="PUM7" s="80"/>
      <c r="PUN7" s="80"/>
      <c r="PUO7" s="80"/>
      <c r="PUP7" s="80"/>
      <c r="PUQ7" s="80"/>
      <c r="PUR7" s="80"/>
      <c r="PUS7" s="80"/>
      <c r="PUT7" s="80"/>
      <c r="PUU7" s="80"/>
      <c r="PUV7" s="80"/>
      <c r="PUW7" s="80"/>
      <c r="PUX7" s="80"/>
      <c r="PUY7" s="80"/>
      <c r="PUZ7" s="80"/>
      <c r="PVA7" s="80"/>
      <c r="PVB7" s="80"/>
      <c r="PVC7" s="80"/>
      <c r="PVD7" s="80"/>
      <c r="PVE7" s="80"/>
      <c r="PVF7" s="80"/>
      <c r="PVG7" s="80"/>
      <c r="PVH7" s="80"/>
      <c r="PVI7" s="80"/>
      <c r="PVJ7" s="80"/>
      <c r="PVK7" s="80"/>
      <c r="PVL7" s="80"/>
      <c r="PVM7" s="80"/>
      <c r="PVN7" s="80"/>
      <c r="PVO7" s="80"/>
      <c r="PVP7" s="80"/>
      <c r="PVQ7" s="80"/>
      <c r="PVR7" s="80"/>
      <c r="PVS7" s="80"/>
      <c r="PVT7" s="80"/>
      <c r="PVU7" s="80"/>
      <c r="PVV7" s="80"/>
      <c r="PVW7" s="80"/>
      <c r="PVX7" s="80"/>
      <c r="PVY7" s="80"/>
      <c r="PVZ7" s="80"/>
      <c r="PWA7" s="80"/>
      <c r="PWB7" s="80"/>
      <c r="PWC7" s="80"/>
      <c r="PWD7" s="80"/>
      <c r="PWE7" s="80"/>
      <c r="PWF7" s="80"/>
      <c r="PWG7" s="80"/>
      <c r="PWH7" s="80"/>
      <c r="PWI7" s="80"/>
      <c r="PWJ7" s="80"/>
      <c r="PWK7" s="80"/>
      <c r="PWL7" s="80"/>
      <c r="PWM7" s="80"/>
      <c r="PWN7" s="80"/>
      <c r="PWO7" s="80"/>
      <c r="PWP7" s="80"/>
      <c r="PWQ7" s="80"/>
      <c r="PWR7" s="80"/>
      <c r="PWS7" s="80"/>
      <c r="PWT7" s="80"/>
      <c r="PWU7" s="80"/>
      <c r="PWV7" s="80"/>
      <c r="PWW7" s="80"/>
      <c r="PWX7" s="80"/>
      <c r="PWY7" s="80"/>
      <c r="PWZ7" s="80"/>
      <c r="PXA7" s="80"/>
      <c r="PXB7" s="80"/>
      <c r="PXC7" s="80"/>
      <c r="PXD7" s="80"/>
      <c r="PXE7" s="80"/>
      <c r="PXF7" s="80"/>
      <c r="PXG7" s="80"/>
      <c r="PXH7" s="80"/>
      <c r="PXI7" s="80"/>
      <c r="PXJ7" s="80"/>
      <c r="PXK7" s="80"/>
      <c r="PXL7" s="80"/>
      <c r="PXM7" s="80"/>
      <c r="PXN7" s="80"/>
      <c r="PXO7" s="80"/>
      <c r="PXP7" s="80"/>
      <c r="PXQ7" s="80"/>
      <c r="PXR7" s="80"/>
      <c r="PXS7" s="80"/>
      <c r="PXT7" s="80"/>
      <c r="PXU7" s="80"/>
      <c r="PXV7" s="80"/>
      <c r="PXW7" s="80"/>
      <c r="PXX7" s="80"/>
      <c r="PXY7" s="80"/>
      <c r="PXZ7" s="80"/>
      <c r="PYA7" s="80"/>
      <c r="PYB7" s="80"/>
      <c r="PYC7" s="80"/>
      <c r="PYD7" s="80"/>
      <c r="PYE7" s="80"/>
      <c r="PYF7" s="80"/>
      <c r="PYG7" s="80"/>
      <c r="PYH7" s="80"/>
      <c r="PYI7" s="80"/>
      <c r="PYJ7" s="80"/>
      <c r="PYK7" s="80"/>
      <c r="PYL7" s="80"/>
      <c r="PYM7" s="80"/>
      <c r="PYN7" s="80"/>
      <c r="PYO7" s="80"/>
      <c r="PYP7" s="80"/>
      <c r="PYQ7" s="80"/>
      <c r="PYR7" s="80"/>
      <c r="PYS7" s="80"/>
      <c r="PYT7" s="80"/>
      <c r="PYU7" s="80"/>
      <c r="PYV7" s="80"/>
      <c r="PYW7" s="80"/>
      <c r="PYX7" s="80"/>
      <c r="PYY7" s="80"/>
      <c r="PYZ7" s="80"/>
      <c r="PZA7" s="80"/>
      <c r="PZB7" s="80"/>
      <c r="PZC7" s="80"/>
      <c r="PZD7" s="80"/>
      <c r="PZE7" s="80"/>
      <c r="PZF7" s="80"/>
      <c r="PZG7" s="80"/>
      <c r="PZH7" s="80"/>
      <c r="PZI7" s="80"/>
      <c r="PZJ7" s="80"/>
      <c r="PZK7" s="80"/>
      <c r="PZL7" s="80"/>
      <c r="PZM7" s="80"/>
      <c r="PZN7" s="80"/>
      <c r="PZO7" s="80"/>
      <c r="PZP7" s="80"/>
      <c r="PZQ7" s="80"/>
      <c r="PZR7" s="80"/>
      <c r="PZS7" s="80"/>
      <c r="PZT7" s="80"/>
      <c r="PZU7" s="80"/>
      <c r="PZV7" s="80"/>
      <c r="PZW7" s="80"/>
      <c r="PZX7" s="80"/>
      <c r="PZY7" s="80"/>
      <c r="PZZ7" s="80"/>
      <c r="QAA7" s="80"/>
      <c r="QAB7" s="80"/>
      <c r="QAC7" s="80"/>
      <c r="QAD7" s="80"/>
      <c r="QAE7" s="80"/>
      <c r="QAF7" s="80"/>
      <c r="QAG7" s="80"/>
      <c r="QAH7" s="80"/>
      <c r="QAI7" s="80"/>
      <c r="QAJ7" s="80"/>
      <c r="QAK7" s="80"/>
      <c r="QAL7" s="80"/>
      <c r="QAM7" s="80"/>
      <c r="QAN7" s="80"/>
      <c r="QAO7" s="80"/>
      <c r="QAP7" s="80"/>
      <c r="QAQ7" s="80"/>
      <c r="QAR7" s="80"/>
      <c r="QAS7" s="80"/>
      <c r="QAT7" s="80"/>
      <c r="QAU7" s="80"/>
      <c r="QAV7" s="80"/>
      <c r="QAW7" s="80"/>
      <c r="QAX7" s="80"/>
      <c r="QAY7" s="80"/>
      <c r="QAZ7" s="80"/>
      <c r="QBA7" s="80"/>
      <c r="QBB7" s="80"/>
      <c r="QBC7" s="80"/>
      <c r="QBD7" s="80"/>
      <c r="QBE7" s="80"/>
      <c r="QBF7" s="80"/>
      <c r="QBG7" s="80"/>
      <c r="QBH7" s="80"/>
      <c r="QBI7" s="80"/>
      <c r="QBJ7" s="80"/>
      <c r="QBK7" s="80"/>
      <c r="QBL7" s="80"/>
      <c r="QBM7" s="80"/>
      <c r="QBN7" s="80"/>
      <c r="QBO7" s="80"/>
      <c r="QBP7" s="80"/>
      <c r="QBQ7" s="80"/>
      <c r="QBR7" s="80"/>
      <c r="QBS7" s="80"/>
      <c r="QBT7" s="80"/>
      <c r="QBU7" s="80"/>
      <c r="QBV7" s="80"/>
      <c r="QBW7" s="80"/>
      <c r="QBX7" s="80"/>
      <c r="QBY7" s="80"/>
      <c r="QBZ7" s="80"/>
      <c r="QCA7" s="80"/>
      <c r="QCB7" s="80"/>
      <c r="QCC7" s="80"/>
      <c r="QCD7" s="80"/>
      <c r="QCE7" s="80"/>
      <c r="QCF7" s="80"/>
      <c r="QCG7" s="80"/>
      <c r="QCH7" s="80"/>
      <c r="QCI7" s="80"/>
      <c r="QCJ7" s="80"/>
      <c r="QCK7" s="80"/>
      <c r="QCL7" s="80"/>
      <c r="QCM7" s="80"/>
      <c r="QCN7" s="80"/>
      <c r="QCO7" s="80"/>
      <c r="QCP7" s="80"/>
      <c r="QCQ7" s="80"/>
      <c r="QCR7" s="80"/>
      <c r="QCS7" s="80"/>
      <c r="QCT7" s="80"/>
      <c r="QCU7" s="80"/>
      <c r="QCV7" s="80"/>
      <c r="QCW7" s="80"/>
      <c r="QCX7" s="80"/>
      <c r="QCY7" s="80"/>
      <c r="QCZ7" s="80"/>
      <c r="QDA7" s="80"/>
      <c r="QDB7" s="80"/>
      <c r="QDC7" s="80"/>
      <c r="QDD7" s="80"/>
      <c r="QDE7" s="80"/>
      <c r="QDF7" s="80"/>
      <c r="QDG7" s="80"/>
      <c r="QDH7" s="80"/>
      <c r="QDI7" s="80"/>
      <c r="QDJ7" s="80"/>
      <c r="QDK7" s="80"/>
      <c r="QDL7" s="80"/>
      <c r="QDM7" s="80"/>
      <c r="QDN7" s="80"/>
      <c r="QDO7" s="80"/>
      <c r="QDP7" s="80"/>
      <c r="QDQ7" s="80"/>
      <c r="QDR7" s="80"/>
      <c r="QDS7" s="80"/>
      <c r="QDT7" s="80"/>
      <c r="QDU7" s="80"/>
      <c r="QDV7" s="80"/>
      <c r="QDW7" s="80"/>
      <c r="QDX7" s="80"/>
      <c r="QDY7" s="80"/>
      <c r="QDZ7" s="80"/>
      <c r="QEA7" s="80"/>
      <c r="QEB7" s="80"/>
      <c r="QEC7" s="80"/>
      <c r="QED7" s="80"/>
      <c r="QEE7" s="80"/>
      <c r="QEF7" s="80"/>
      <c r="QEG7" s="80"/>
      <c r="QEH7" s="80"/>
      <c r="QEI7" s="80"/>
      <c r="QEJ7" s="80"/>
      <c r="QEK7" s="80"/>
      <c r="QEL7" s="80"/>
      <c r="QEM7" s="80"/>
      <c r="QEN7" s="80"/>
      <c r="QEO7" s="80"/>
      <c r="QEP7" s="80"/>
      <c r="QEQ7" s="80"/>
      <c r="QER7" s="80"/>
      <c r="QES7" s="80"/>
      <c r="QET7" s="80"/>
      <c r="QEU7" s="80"/>
      <c r="QEV7" s="80"/>
      <c r="QEW7" s="80"/>
      <c r="QEX7" s="80"/>
      <c r="QEY7" s="80"/>
      <c r="QEZ7" s="80"/>
      <c r="QFA7" s="80"/>
      <c r="QFB7" s="80"/>
      <c r="QFC7" s="80"/>
      <c r="QFD7" s="80"/>
      <c r="QFE7" s="80"/>
      <c r="QFF7" s="80"/>
      <c r="QFG7" s="80"/>
      <c r="QFH7" s="80"/>
      <c r="QFI7" s="80"/>
      <c r="QFJ7" s="80"/>
      <c r="QFK7" s="80"/>
      <c r="QFL7" s="80"/>
      <c r="QFM7" s="80"/>
      <c r="QFN7" s="80"/>
      <c r="QFO7" s="80"/>
      <c r="QFP7" s="80"/>
      <c r="QFQ7" s="80"/>
      <c r="QFR7" s="80"/>
      <c r="QFS7" s="80"/>
      <c r="QFT7" s="80"/>
      <c r="QFU7" s="80"/>
      <c r="QFV7" s="80"/>
      <c r="QFW7" s="80"/>
      <c r="QFX7" s="80"/>
      <c r="QFY7" s="80"/>
      <c r="QFZ7" s="80"/>
      <c r="QGA7" s="80"/>
      <c r="QGB7" s="80"/>
      <c r="QGC7" s="80"/>
      <c r="QGD7" s="80"/>
      <c r="QGE7" s="80"/>
      <c r="QGF7" s="80"/>
      <c r="QGG7" s="80"/>
      <c r="QGH7" s="80"/>
      <c r="QGI7" s="80"/>
      <c r="QGJ7" s="80"/>
      <c r="QGK7" s="80"/>
      <c r="QGL7" s="80"/>
      <c r="QGM7" s="80"/>
      <c r="QGN7" s="80"/>
      <c r="QGO7" s="80"/>
      <c r="QGP7" s="80"/>
      <c r="QGQ7" s="80"/>
      <c r="QGR7" s="80"/>
      <c r="QGS7" s="80"/>
      <c r="QGT7" s="80"/>
      <c r="QGU7" s="80"/>
      <c r="QGV7" s="80"/>
      <c r="QGW7" s="80"/>
      <c r="QGX7" s="80"/>
      <c r="QGY7" s="80"/>
      <c r="QGZ7" s="80"/>
      <c r="QHA7" s="80"/>
      <c r="QHB7" s="80"/>
      <c r="QHC7" s="80"/>
      <c r="QHD7" s="80"/>
      <c r="QHE7" s="80"/>
      <c r="QHF7" s="80"/>
      <c r="QHG7" s="80"/>
      <c r="QHH7" s="80"/>
      <c r="QHI7" s="80"/>
      <c r="QHJ7" s="80"/>
      <c r="QHK7" s="80"/>
      <c r="QHL7" s="80"/>
      <c r="QHM7" s="80"/>
      <c r="QHN7" s="80"/>
      <c r="QHO7" s="80"/>
      <c r="QHP7" s="80"/>
      <c r="QHQ7" s="80"/>
      <c r="QHR7" s="80"/>
      <c r="QHS7" s="80"/>
      <c r="QHT7" s="80"/>
      <c r="QHU7" s="80"/>
      <c r="QHV7" s="80"/>
      <c r="QHW7" s="80"/>
      <c r="QHX7" s="80"/>
      <c r="QHY7" s="80"/>
      <c r="QHZ7" s="80"/>
      <c r="QIA7" s="80"/>
      <c r="QIB7" s="80"/>
      <c r="QIC7" s="80"/>
      <c r="QID7" s="80"/>
      <c r="QIE7" s="80"/>
      <c r="QIF7" s="80"/>
      <c r="QIG7" s="80"/>
      <c r="QIH7" s="80"/>
      <c r="QII7" s="80"/>
      <c r="QIJ7" s="80"/>
      <c r="QIK7" s="80"/>
      <c r="QIL7" s="80"/>
      <c r="QIM7" s="80"/>
      <c r="QIN7" s="80"/>
      <c r="QIO7" s="80"/>
      <c r="QIP7" s="80"/>
      <c r="QIQ7" s="80"/>
      <c r="QIR7" s="80"/>
      <c r="QIS7" s="80"/>
      <c r="QIT7" s="80"/>
      <c r="QIU7" s="80"/>
      <c r="QIV7" s="80"/>
      <c r="QIW7" s="80"/>
      <c r="QIX7" s="80"/>
      <c r="QIY7" s="80"/>
      <c r="QIZ7" s="80"/>
      <c r="QJA7" s="80"/>
      <c r="QJB7" s="80"/>
      <c r="QJC7" s="80"/>
      <c r="QJD7" s="80"/>
      <c r="QJE7" s="80"/>
      <c r="QJF7" s="80"/>
      <c r="QJG7" s="80"/>
      <c r="QJH7" s="80"/>
      <c r="QJI7" s="80"/>
      <c r="QJJ7" s="80"/>
      <c r="QJK7" s="80"/>
      <c r="QJL7" s="80"/>
      <c r="QJM7" s="80"/>
      <c r="QJN7" s="80"/>
      <c r="QJO7" s="80"/>
      <c r="QJP7" s="80"/>
      <c r="QJQ7" s="80"/>
      <c r="QJR7" s="80"/>
      <c r="QJS7" s="80"/>
      <c r="QJT7" s="80"/>
      <c r="QJU7" s="80"/>
      <c r="QJV7" s="80"/>
      <c r="QJW7" s="80"/>
      <c r="QJX7" s="80"/>
      <c r="QJY7" s="80"/>
      <c r="QJZ7" s="80"/>
      <c r="QKA7" s="80"/>
      <c r="QKB7" s="80"/>
      <c r="QKC7" s="80"/>
      <c r="QKD7" s="80"/>
      <c r="QKE7" s="80"/>
      <c r="QKF7" s="80"/>
      <c r="QKG7" s="80"/>
      <c r="QKH7" s="80"/>
      <c r="QKI7" s="80"/>
      <c r="QKJ7" s="80"/>
      <c r="QKK7" s="80"/>
      <c r="QKL7" s="80"/>
      <c r="QKM7" s="80"/>
      <c r="QKN7" s="80"/>
      <c r="QKO7" s="80"/>
      <c r="QKP7" s="80"/>
      <c r="QKQ7" s="80"/>
      <c r="QKR7" s="80"/>
      <c r="QKS7" s="80"/>
      <c r="QKT7" s="80"/>
      <c r="QKU7" s="80"/>
      <c r="QKV7" s="80"/>
      <c r="QKW7" s="80"/>
      <c r="QKX7" s="80"/>
      <c r="QKY7" s="80"/>
      <c r="QKZ7" s="80"/>
      <c r="QLA7" s="80"/>
      <c r="QLB7" s="80"/>
      <c r="QLC7" s="80"/>
      <c r="QLD7" s="80"/>
      <c r="QLE7" s="80"/>
      <c r="QLF7" s="80"/>
      <c r="QLG7" s="80"/>
      <c r="QLH7" s="80"/>
      <c r="QLI7" s="80"/>
      <c r="QLJ7" s="80"/>
      <c r="QLK7" s="80"/>
      <c r="QLL7" s="80"/>
      <c r="QLM7" s="80"/>
      <c r="QLN7" s="80"/>
      <c r="QLO7" s="80"/>
      <c r="QLP7" s="80"/>
      <c r="QLQ7" s="80"/>
      <c r="QLR7" s="80"/>
      <c r="QLS7" s="80"/>
      <c r="QLT7" s="80"/>
      <c r="QLU7" s="80"/>
      <c r="QLV7" s="80"/>
      <c r="QLW7" s="80"/>
      <c r="QLX7" s="80"/>
      <c r="QLY7" s="80"/>
      <c r="QLZ7" s="80"/>
      <c r="QMA7" s="80"/>
      <c r="QMB7" s="80"/>
      <c r="QMC7" s="80"/>
      <c r="QMD7" s="80"/>
      <c r="QME7" s="80"/>
      <c r="QMF7" s="80"/>
      <c r="QMG7" s="80"/>
      <c r="QMH7" s="80"/>
      <c r="QMI7" s="80"/>
      <c r="QMJ7" s="80"/>
      <c r="QMK7" s="80"/>
      <c r="QML7" s="80"/>
      <c r="QMM7" s="80"/>
      <c r="QMN7" s="80"/>
      <c r="QMO7" s="80"/>
      <c r="QMP7" s="80"/>
      <c r="QMQ7" s="80"/>
      <c r="QMR7" s="80"/>
      <c r="QMS7" s="80"/>
      <c r="QMT7" s="80"/>
      <c r="QMU7" s="80"/>
      <c r="QMV7" s="80"/>
      <c r="QMW7" s="80"/>
      <c r="QMX7" s="80"/>
      <c r="QMY7" s="80"/>
      <c r="QMZ7" s="80"/>
      <c r="QNA7" s="80"/>
      <c r="QNB7" s="80"/>
      <c r="QNC7" s="80"/>
      <c r="QND7" s="80"/>
      <c r="QNE7" s="80"/>
      <c r="QNF7" s="80"/>
      <c r="QNG7" s="80"/>
      <c r="QNH7" s="80"/>
      <c r="QNI7" s="80"/>
      <c r="QNJ7" s="80"/>
      <c r="QNK7" s="80"/>
      <c r="QNL7" s="80"/>
      <c r="QNM7" s="80"/>
      <c r="QNN7" s="80"/>
      <c r="QNO7" s="80"/>
      <c r="QNP7" s="80"/>
      <c r="QNQ7" s="80"/>
      <c r="QNR7" s="80"/>
      <c r="QNS7" s="80"/>
      <c r="QNT7" s="80"/>
      <c r="QNU7" s="80"/>
      <c r="QNV7" s="80"/>
      <c r="QNW7" s="80"/>
      <c r="QNX7" s="80"/>
      <c r="QNY7" s="80"/>
      <c r="QNZ7" s="80"/>
      <c r="QOA7" s="80"/>
      <c r="QOB7" s="80"/>
      <c r="QOC7" s="80"/>
      <c r="QOD7" s="80"/>
      <c r="QOE7" s="80"/>
      <c r="QOF7" s="80"/>
      <c r="QOG7" s="80"/>
      <c r="QOH7" s="80"/>
      <c r="QOI7" s="80"/>
      <c r="QOJ7" s="80"/>
      <c r="QOK7" s="80"/>
      <c r="QOL7" s="80"/>
      <c r="QOM7" s="80"/>
      <c r="QON7" s="80"/>
      <c r="QOO7" s="80"/>
      <c r="QOP7" s="80"/>
      <c r="QOQ7" s="80"/>
      <c r="QOR7" s="80"/>
      <c r="QOS7" s="80"/>
      <c r="QOT7" s="80"/>
      <c r="QOU7" s="80"/>
      <c r="QOV7" s="80"/>
      <c r="QOW7" s="80"/>
      <c r="QOX7" s="80"/>
      <c r="QOY7" s="80"/>
      <c r="QOZ7" s="80"/>
      <c r="QPA7" s="80"/>
      <c r="QPB7" s="80"/>
      <c r="QPC7" s="80"/>
      <c r="QPD7" s="80"/>
      <c r="QPE7" s="80"/>
      <c r="QPF7" s="80"/>
      <c r="QPG7" s="80"/>
      <c r="QPH7" s="80"/>
      <c r="QPI7" s="80"/>
      <c r="QPJ7" s="80"/>
      <c r="QPK7" s="80"/>
      <c r="QPL7" s="80"/>
      <c r="QPM7" s="80"/>
      <c r="QPN7" s="80"/>
      <c r="QPO7" s="80"/>
      <c r="QPP7" s="80"/>
      <c r="QPQ7" s="80"/>
      <c r="QPR7" s="80"/>
      <c r="QPS7" s="80"/>
      <c r="QPT7" s="80"/>
      <c r="QPU7" s="80"/>
      <c r="QPV7" s="80"/>
      <c r="QPW7" s="80"/>
      <c r="QPX7" s="80"/>
      <c r="QPY7" s="80"/>
      <c r="QPZ7" s="80"/>
      <c r="QQA7" s="80"/>
      <c r="QQB7" s="80"/>
      <c r="QQC7" s="80"/>
      <c r="QQD7" s="80"/>
      <c r="QQE7" s="80"/>
      <c r="QQF7" s="80"/>
      <c r="QQG7" s="80"/>
      <c r="QQH7" s="80"/>
      <c r="QQI7" s="80"/>
      <c r="QQJ7" s="80"/>
      <c r="QQK7" s="80"/>
      <c r="QQL7" s="80"/>
      <c r="QQM7" s="80"/>
      <c r="QQN7" s="80"/>
      <c r="QQO7" s="80"/>
      <c r="QQP7" s="80"/>
      <c r="QQQ7" s="80"/>
      <c r="QQR7" s="80"/>
      <c r="QQS7" s="80"/>
      <c r="QQT7" s="80"/>
      <c r="QQU7" s="80"/>
      <c r="QQV7" s="80"/>
      <c r="QQW7" s="80"/>
      <c r="QQX7" s="80"/>
      <c r="QQY7" s="80"/>
      <c r="QQZ7" s="80"/>
      <c r="QRA7" s="80"/>
      <c r="QRB7" s="80"/>
      <c r="QRC7" s="80"/>
      <c r="QRD7" s="80"/>
      <c r="QRE7" s="80"/>
      <c r="QRF7" s="80"/>
      <c r="QRG7" s="80"/>
      <c r="QRH7" s="80"/>
      <c r="QRI7" s="80"/>
      <c r="QRJ7" s="80"/>
      <c r="QRK7" s="80"/>
      <c r="QRL7" s="80"/>
      <c r="QRM7" s="80"/>
      <c r="QRN7" s="80"/>
      <c r="QRO7" s="80"/>
      <c r="QRP7" s="80"/>
      <c r="QRQ7" s="80"/>
      <c r="QRR7" s="80"/>
      <c r="QRS7" s="80"/>
      <c r="QRT7" s="80"/>
      <c r="QRU7" s="80"/>
      <c r="QRV7" s="80"/>
      <c r="QRW7" s="80"/>
      <c r="QRX7" s="80"/>
      <c r="QRY7" s="80"/>
      <c r="QRZ7" s="80"/>
      <c r="QSA7" s="80"/>
      <c r="QSB7" s="80"/>
      <c r="QSC7" s="80"/>
      <c r="QSD7" s="80"/>
      <c r="QSE7" s="80"/>
      <c r="QSF7" s="80"/>
      <c r="QSG7" s="80"/>
      <c r="QSH7" s="80"/>
      <c r="QSI7" s="80"/>
      <c r="QSJ7" s="80"/>
      <c r="QSK7" s="80"/>
      <c r="QSL7" s="80"/>
      <c r="QSM7" s="80"/>
      <c r="QSN7" s="80"/>
      <c r="QSO7" s="80"/>
      <c r="QSP7" s="80"/>
      <c r="QSQ7" s="80"/>
      <c r="QSR7" s="80"/>
      <c r="QSS7" s="80"/>
      <c r="QST7" s="80"/>
      <c r="QSU7" s="80"/>
      <c r="QSV7" s="80"/>
      <c r="QSW7" s="80"/>
      <c r="QSX7" s="80"/>
      <c r="QSY7" s="80"/>
      <c r="QSZ7" s="80"/>
      <c r="QTA7" s="80"/>
      <c r="QTB7" s="80"/>
      <c r="QTC7" s="80"/>
      <c r="QTD7" s="80"/>
      <c r="QTE7" s="80"/>
      <c r="QTF7" s="80"/>
      <c r="QTG7" s="80"/>
      <c r="QTH7" s="80"/>
      <c r="QTI7" s="80"/>
      <c r="QTJ7" s="80"/>
      <c r="QTK7" s="80"/>
      <c r="QTL7" s="80"/>
      <c r="QTM7" s="80"/>
      <c r="QTN7" s="80"/>
      <c r="QTO7" s="80"/>
      <c r="QTP7" s="80"/>
      <c r="QTQ7" s="80"/>
      <c r="QTR7" s="80"/>
      <c r="QTS7" s="80"/>
      <c r="QTT7" s="80"/>
      <c r="QTU7" s="80"/>
      <c r="QTV7" s="80"/>
      <c r="QTW7" s="80"/>
      <c r="QTX7" s="80"/>
      <c r="QTY7" s="80"/>
      <c r="QTZ7" s="80"/>
      <c r="QUA7" s="80"/>
      <c r="QUB7" s="80"/>
      <c r="QUC7" s="80"/>
      <c r="QUD7" s="80"/>
      <c r="QUE7" s="80"/>
      <c r="QUF7" s="80"/>
      <c r="QUG7" s="80"/>
      <c r="QUH7" s="80"/>
      <c r="QUI7" s="80"/>
      <c r="QUJ7" s="80"/>
      <c r="QUK7" s="80"/>
      <c r="QUL7" s="80"/>
      <c r="QUM7" s="80"/>
      <c r="QUN7" s="80"/>
      <c r="QUO7" s="80"/>
      <c r="QUP7" s="80"/>
      <c r="QUQ7" s="80"/>
      <c r="QUR7" s="80"/>
      <c r="QUS7" s="80"/>
      <c r="QUT7" s="80"/>
      <c r="QUU7" s="80"/>
      <c r="QUV7" s="80"/>
      <c r="QUW7" s="80"/>
      <c r="QUX7" s="80"/>
      <c r="QUY7" s="80"/>
      <c r="QUZ7" s="80"/>
      <c r="QVA7" s="80"/>
      <c r="QVB7" s="80"/>
      <c r="QVC7" s="80"/>
      <c r="QVD7" s="80"/>
      <c r="QVE7" s="80"/>
      <c r="QVF7" s="80"/>
      <c r="QVG7" s="80"/>
      <c r="QVH7" s="80"/>
      <c r="QVI7" s="80"/>
      <c r="QVJ7" s="80"/>
      <c r="QVK7" s="80"/>
      <c r="QVL7" s="80"/>
      <c r="QVM7" s="80"/>
      <c r="QVN7" s="80"/>
      <c r="QVO7" s="80"/>
      <c r="QVP7" s="80"/>
      <c r="QVQ7" s="80"/>
      <c r="QVR7" s="80"/>
      <c r="QVS7" s="80"/>
      <c r="QVT7" s="80"/>
      <c r="QVU7" s="80"/>
      <c r="QVV7" s="80"/>
      <c r="QVW7" s="80"/>
      <c r="QVX7" s="80"/>
      <c r="QVY7" s="80"/>
      <c r="QVZ7" s="80"/>
      <c r="QWA7" s="80"/>
      <c r="QWB7" s="80"/>
      <c r="QWC7" s="80"/>
      <c r="QWD7" s="80"/>
      <c r="QWE7" s="80"/>
      <c r="QWF7" s="80"/>
      <c r="QWG7" s="80"/>
      <c r="QWH7" s="80"/>
      <c r="QWI7" s="80"/>
      <c r="QWJ7" s="80"/>
      <c r="QWK7" s="80"/>
      <c r="QWL7" s="80"/>
      <c r="QWM7" s="80"/>
      <c r="QWN7" s="80"/>
      <c r="QWO7" s="80"/>
      <c r="QWP7" s="80"/>
      <c r="QWQ7" s="80"/>
      <c r="QWR7" s="80"/>
      <c r="QWS7" s="80"/>
      <c r="QWT7" s="80"/>
      <c r="QWU7" s="80"/>
      <c r="QWV7" s="80"/>
      <c r="QWW7" s="80"/>
      <c r="QWX7" s="80"/>
      <c r="QWY7" s="80"/>
      <c r="QWZ7" s="80"/>
      <c r="QXA7" s="80"/>
      <c r="QXB7" s="80"/>
      <c r="QXC7" s="80"/>
      <c r="QXD7" s="80"/>
      <c r="QXE7" s="80"/>
      <c r="QXF7" s="80"/>
      <c r="QXG7" s="80"/>
      <c r="QXH7" s="80"/>
      <c r="QXI7" s="80"/>
      <c r="QXJ7" s="80"/>
      <c r="QXK7" s="80"/>
      <c r="QXL7" s="80"/>
      <c r="QXM7" s="80"/>
      <c r="QXN7" s="80"/>
      <c r="QXO7" s="80"/>
      <c r="QXP7" s="80"/>
      <c r="QXQ7" s="80"/>
      <c r="QXR7" s="80"/>
      <c r="QXS7" s="80"/>
      <c r="QXT7" s="80"/>
      <c r="QXU7" s="80"/>
      <c r="QXV7" s="80"/>
      <c r="QXW7" s="80"/>
      <c r="QXX7" s="80"/>
      <c r="QXY7" s="80"/>
      <c r="QXZ7" s="80"/>
      <c r="QYA7" s="80"/>
      <c r="QYB7" s="80"/>
      <c r="QYC7" s="80"/>
      <c r="QYD7" s="80"/>
      <c r="QYE7" s="80"/>
      <c r="QYF7" s="80"/>
      <c r="QYG7" s="80"/>
      <c r="QYH7" s="80"/>
      <c r="QYI7" s="80"/>
      <c r="QYJ7" s="80"/>
      <c r="QYK7" s="80"/>
      <c r="QYL7" s="80"/>
      <c r="QYM7" s="80"/>
      <c r="QYN7" s="80"/>
      <c r="QYO7" s="80"/>
      <c r="QYP7" s="80"/>
      <c r="QYQ7" s="80"/>
      <c r="QYR7" s="80"/>
      <c r="QYS7" s="80"/>
      <c r="QYT7" s="80"/>
      <c r="QYU7" s="80"/>
      <c r="QYV7" s="80"/>
      <c r="QYW7" s="80"/>
      <c r="QYX7" s="80"/>
      <c r="QYY7" s="80"/>
      <c r="QYZ7" s="80"/>
      <c r="QZA7" s="80"/>
      <c r="QZB7" s="80"/>
      <c r="QZC7" s="80"/>
      <c r="QZD7" s="80"/>
      <c r="QZE7" s="80"/>
      <c r="QZF7" s="80"/>
      <c r="QZG7" s="80"/>
      <c r="QZH7" s="80"/>
      <c r="QZI7" s="80"/>
      <c r="QZJ7" s="80"/>
      <c r="QZK7" s="80"/>
      <c r="QZL7" s="80"/>
      <c r="QZM7" s="80"/>
      <c r="QZN7" s="80"/>
      <c r="QZO7" s="80"/>
      <c r="QZP7" s="80"/>
      <c r="QZQ7" s="80"/>
      <c r="QZR7" s="80"/>
      <c r="QZS7" s="80"/>
      <c r="QZT7" s="80"/>
      <c r="QZU7" s="80"/>
      <c r="QZV7" s="80"/>
      <c r="QZW7" s="80"/>
      <c r="QZX7" s="80"/>
      <c r="QZY7" s="80"/>
      <c r="QZZ7" s="80"/>
      <c r="RAA7" s="80"/>
      <c r="RAB7" s="80"/>
      <c r="RAC7" s="80"/>
      <c r="RAD7" s="80"/>
      <c r="RAE7" s="80"/>
      <c r="RAF7" s="80"/>
      <c r="RAG7" s="80"/>
      <c r="RAH7" s="80"/>
      <c r="RAI7" s="80"/>
      <c r="RAJ7" s="80"/>
      <c r="RAK7" s="80"/>
      <c r="RAL7" s="80"/>
      <c r="RAM7" s="80"/>
      <c r="RAN7" s="80"/>
      <c r="RAO7" s="80"/>
      <c r="RAP7" s="80"/>
      <c r="RAQ7" s="80"/>
      <c r="RAR7" s="80"/>
      <c r="RAS7" s="80"/>
      <c r="RAT7" s="80"/>
      <c r="RAU7" s="80"/>
      <c r="RAV7" s="80"/>
      <c r="RAW7" s="80"/>
      <c r="RAX7" s="80"/>
      <c r="RAY7" s="80"/>
      <c r="RAZ7" s="80"/>
      <c r="RBA7" s="80"/>
      <c r="RBB7" s="80"/>
      <c r="RBC7" s="80"/>
      <c r="RBD7" s="80"/>
      <c r="RBE7" s="80"/>
      <c r="RBF7" s="80"/>
      <c r="RBG7" s="80"/>
      <c r="RBH7" s="80"/>
      <c r="RBI7" s="80"/>
      <c r="RBJ7" s="80"/>
      <c r="RBK7" s="80"/>
      <c r="RBL7" s="80"/>
      <c r="RBM7" s="80"/>
      <c r="RBN7" s="80"/>
      <c r="RBO7" s="80"/>
      <c r="RBP7" s="80"/>
      <c r="RBQ7" s="80"/>
      <c r="RBR7" s="80"/>
      <c r="RBS7" s="80"/>
      <c r="RBT7" s="80"/>
      <c r="RBU7" s="80"/>
      <c r="RBV7" s="80"/>
      <c r="RBW7" s="80"/>
      <c r="RBX7" s="80"/>
      <c r="RBY7" s="80"/>
      <c r="RBZ7" s="80"/>
      <c r="RCA7" s="80"/>
      <c r="RCB7" s="80"/>
      <c r="RCC7" s="80"/>
      <c r="RCD7" s="80"/>
      <c r="RCE7" s="80"/>
      <c r="RCF7" s="80"/>
      <c r="RCG7" s="80"/>
      <c r="RCH7" s="80"/>
      <c r="RCI7" s="80"/>
      <c r="RCJ7" s="80"/>
      <c r="RCK7" s="80"/>
      <c r="RCL7" s="80"/>
      <c r="RCM7" s="80"/>
      <c r="RCN7" s="80"/>
      <c r="RCO7" s="80"/>
      <c r="RCP7" s="80"/>
      <c r="RCQ7" s="80"/>
      <c r="RCR7" s="80"/>
      <c r="RCS7" s="80"/>
      <c r="RCT7" s="80"/>
      <c r="RCU7" s="80"/>
      <c r="RCV7" s="80"/>
      <c r="RCW7" s="80"/>
      <c r="RCX7" s="80"/>
      <c r="RCY7" s="80"/>
      <c r="RCZ7" s="80"/>
      <c r="RDA7" s="80"/>
      <c r="RDB7" s="80"/>
      <c r="RDC7" s="80"/>
      <c r="RDD7" s="80"/>
      <c r="RDE7" s="80"/>
      <c r="RDF7" s="80"/>
      <c r="RDG7" s="80"/>
      <c r="RDH7" s="80"/>
      <c r="RDI7" s="80"/>
      <c r="RDJ7" s="80"/>
      <c r="RDK7" s="80"/>
      <c r="RDL7" s="80"/>
      <c r="RDM7" s="80"/>
      <c r="RDN7" s="80"/>
      <c r="RDO7" s="80"/>
      <c r="RDP7" s="80"/>
      <c r="RDQ7" s="80"/>
      <c r="RDR7" s="80"/>
      <c r="RDS7" s="80"/>
      <c r="RDT7" s="80"/>
      <c r="RDU7" s="80"/>
      <c r="RDV7" s="80"/>
      <c r="RDW7" s="80"/>
      <c r="RDX7" s="80"/>
      <c r="RDY7" s="80"/>
      <c r="RDZ7" s="80"/>
      <c r="REA7" s="80"/>
      <c r="REB7" s="80"/>
      <c r="REC7" s="80"/>
      <c r="RED7" s="80"/>
      <c r="REE7" s="80"/>
      <c r="REF7" s="80"/>
      <c r="REG7" s="80"/>
      <c r="REH7" s="80"/>
      <c r="REI7" s="80"/>
      <c r="REJ7" s="80"/>
      <c r="REK7" s="80"/>
      <c r="REL7" s="80"/>
      <c r="REM7" s="80"/>
      <c r="REN7" s="80"/>
      <c r="REO7" s="80"/>
      <c r="REP7" s="80"/>
      <c r="REQ7" s="80"/>
      <c r="RER7" s="80"/>
      <c r="RES7" s="80"/>
      <c r="RET7" s="80"/>
      <c r="REU7" s="80"/>
      <c r="REV7" s="80"/>
      <c r="REW7" s="80"/>
      <c r="REX7" s="80"/>
      <c r="REY7" s="80"/>
      <c r="REZ7" s="80"/>
      <c r="RFA7" s="80"/>
      <c r="RFB7" s="80"/>
      <c r="RFC7" s="80"/>
      <c r="RFD7" s="80"/>
      <c r="RFE7" s="80"/>
      <c r="RFF7" s="80"/>
      <c r="RFG7" s="80"/>
      <c r="RFH7" s="80"/>
      <c r="RFI7" s="80"/>
      <c r="RFJ7" s="80"/>
      <c r="RFK7" s="80"/>
      <c r="RFL7" s="80"/>
      <c r="RFM7" s="80"/>
      <c r="RFN7" s="80"/>
      <c r="RFO7" s="80"/>
      <c r="RFP7" s="80"/>
      <c r="RFQ7" s="80"/>
      <c r="RFR7" s="80"/>
      <c r="RFS7" s="80"/>
      <c r="RFT7" s="80"/>
      <c r="RFU7" s="80"/>
      <c r="RFV7" s="80"/>
      <c r="RFW7" s="80"/>
      <c r="RFX7" s="80"/>
      <c r="RFY7" s="80"/>
      <c r="RFZ7" s="80"/>
      <c r="RGA7" s="80"/>
      <c r="RGB7" s="80"/>
      <c r="RGC7" s="80"/>
      <c r="RGD7" s="80"/>
      <c r="RGE7" s="80"/>
      <c r="RGF7" s="80"/>
      <c r="RGG7" s="80"/>
      <c r="RGH7" s="80"/>
      <c r="RGI7" s="80"/>
      <c r="RGJ7" s="80"/>
      <c r="RGK7" s="80"/>
      <c r="RGL7" s="80"/>
      <c r="RGM7" s="80"/>
      <c r="RGN7" s="80"/>
      <c r="RGO7" s="80"/>
      <c r="RGP7" s="80"/>
      <c r="RGQ7" s="80"/>
      <c r="RGR7" s="80"/>
      <c r="RGS7" s="80"/>
      <c r="RGT7" s="80"/>
      <c r="RGU7" s="80"/>
      <c r="RGV7" s="80"/>
      <c r="RGW7" s="80"/>
      <c r="RGX7" s="80"/>
      <c r="RGY7" s="80"/>
      <c r="RGZ7" s="80"/>
      <c r="RHA7" s="80"/>
      <c r="RHB7" s="80"/>
      <c r="RHC7" s="80"/>
      <c r="RHD7" s="80"/>
      <c r="RHE7" s="80"/>
      <c r="RHF7" s="80"/>
      <c r="RHG7" s="80"/>
      <c r="RHH7" s="80"/>
      <c r="RHI7" s="80"/>
      <c r="RHJ7" s="80"/>
      <c r="RHK7" s="80"/>
      <c r="RHL7" s="80"/>
      <c r="RHM7" s="80"/>
      <c r="RHN7" s="80"/>
      <c r="RHO7" s="80"/>
      <c r="RHP7" s="80"/>
      <c r="RHQ7" s="80"/>
      <c r="RHR7" s="80"/>
      <c r="RHS7" s="80"/>
      <c r="RHT7" s="80"/>
      <c r="RHU7" s="80"/>
      <c r="RHV7" s="80"/>
      <c r="RHW7" s="80"/>
      <c r="RHX7" s="80"/>
      <c r="RHY7" s="80"/>
      <c r="RHZ7" s="80"/>
      <c r="RIA7" s="80"/>
      <c r="RIB7" s="80"/>
      <c r="RIC7" s="80"/>
      <c r="RID7" s="80"/>
      <c r="RIE7" s="80"/>
      <c r="RIF7" s="80"/>
      <c r="RIG7" s="80"/>
      <c r="RIH7" s="80"/>
      <c r="RII7" s="80"/>
      <c r="RIJ7" s="80"/>
      <c r="RIK7" s="80"/>
      <c r="RIL7" s="80"/>
      <c r="RIM7" s="80"/>
      <c r="RIN7" s="80"/>
      <c r="RIO7" s="80"/>
      <c r="RIP7" s="80"/>
      <c r="RIQ7" s="80"/>
      <c r="RIR7" s="80"/>
      <c r="RIS7" s="80"/>
      <c r="RIT7" s="80"/>
      <c r="RIU7" s="80"/>
      <c r="RIV7" s="80"/>
      <c r="RIW7" s="80"/>
      <c r="RIX7" s="80"/>
      <c r="RIY7" s="80"/>
      <c r="RIZ7" s="80"/>
      <c r="RJA7" s="80"/>
      <c r="RJB7" s="80"/>
      <c r="RJC7" s="80"/>
      <c r="RJD7" s="80"/>
      <c r="RJE7" s="80"/>
      <c r="RJF7" s="80"/>
      <c r="RJG7" s="80"/>
      <c r="RJH7" s="80"/>
      <c r="RJI7" s="80"/>
      <c r="RJJ7" s="80"/>
      <c r="RJK7" s="80"/>
      <c r="RJL7" s="80"/>
      <c r="RJM7" s="80"/>
      <c r="RJN7" s="80"/>
      <c r="RJO7" s="80"/>
      <c r="RJP7" s="80"/>
      <c r="RJQ7" s="80"/>
      <c r="RJR7" s="80"/>
      <c r="RJS7" s="80"/>
      <c r="RJT7" s="80"/>
      <c r="RJU7" s="80"/>
      <c r="RJV7" s="80"/>
      <c r="RJW7" s="80"/>
      <c r="RJX7" s="80"/>
      <c r="RJY7" s="80"/>
      <c r="RJZ7" s="80"/>
      <c r="RKA7" s="80"/>
      <c r="RKB7" s="80"/>
      <c r="RKC7" s="80"/>
      <c r="RKD7" s="80"/>
      <c r="RKE7" s="80"/>
      <c r="RKF7" s="80"/>
      <c r="RKG7" s="80"/>
      <c r="RKH7" s="80"/>
      <c r="RKI7" s="80"/>
      <c r="RKJ7" s="80"/>
      <c r="RKK7" s="80"/>
      <c r="RKL7" s="80"/>
      <c r="RKM7" s="80"/>
      <c r="RKN7" s="80"/>
      <c r="RKO7" s="80"/>
      <c r="RKP7" s="80"/>
      <c r="RKQ7" s="80"/>
      <c r="RKR7" s="80"/>
      <c r="RKS7" s="80"/>
      <c r="RKT7" s="80"/>
      <c r="RKU7" s="80"/>
      <c r="RKV7" s="80"/>
      <c r="RKW7" s="80"/>
      <c r="RKX7" s="80"/>
      <c r="RKY7" s="80"/>
      <c r="RKZ7" s="80"/>
      <c r="RLA7" s="80"/>
      <c r="RLB7" s="80"/>
      <c r="RLC7" s="80"/>
      <c r="RLD7" s="80"/>
      <c r="RLE7" s="80"/>
      <c r="RLF7" s="80"/>
      <c r="RLG7" s="80"/>
      <c r="RLH7" s="80"/>
      <c r="RLI7" s="80"/>
      <c r="RLJ7" s="80"/>
      <c r="RLK7" s="80"/>
      <c r="RLL7" s="80"/>
      <c r="RLM7" s="80"/>
      <c r="RLN7" s="80"/>
      <c r="RLO7" s="80"/>
      <c r="RLP7" s="80"/>
      <c r="RLQ7" s="80"/>
      <c r="RLR7" s="80"/>
      <c r="RLS7" s="80"/>
      <c r="RLT7" s="80"/>
      <c r="RLU7" s="80"/>
      <c r="RLV7" s="80"/>
      <c r="RLW7" s="80"/>
      <c r="RLX7" s="80"/>
      <c r="RLY7" s="80"/>
      <c r="RLZ7" s="80"/>
      <c r="RMA7" s="80"/>
      <c r="RMB7" s="80"/>
      <c r="RMC7" s="80"/>
      <c r="RMD7" s="80"/>
      <c r="RME7" s="80"/>
      <c r="RMF7" s="80"/>
      <c r="RMG7" s="80"/>
      <c r="RMH7" s="80"/>
      <c r="RMI7" s="80"/>
      <c r="RMJ7" s="80"/>
      <c r="RMK7" s="80"/>
      <c r="RML7" s="80"/>
      <c r="RMM7" s="80"/>
      <c r="RMN7" s="80"/>
      <c r="RMO7" s="80"/>
      <c r="RMP7" s="80"/>
      <c r="RMQ7" s="80"/>
      <c r="RMR7" s="80"/>
      <c r="RMS7" s="80"/>
      <c r="RMT7" s="80"/>
      <c r="RMU7" s="80"/>
      <c r="RMV7" s="80"/>
      <c r="RMW7" s="80"/>
      <c r="RMX7" s="80"/>
      <c r="RMY7" s="80"/>
      <c r="RMZ7" s="80"/>
      <c r="RNA7" s="80"/>
      <c r="RNB7" s="80"/>
      <c r="RNC7" s="80"/>
      <c r="RND7" s="80"/>
      <c r="RNE7" s="80"/>
      <c r="RNF7" s="80"/>
      <c r="RNG7" s="80"/>
      <c r="RNH7" s="80"/>
      <c r="RNI7" s="80"/>
      <c r="RNJ7" s="80"/>
      <c r="RNK7" s="80"/>
      <c r="RNL7" s="80"/>
      <c r="RNM7" s="80"/>
      <c r="RNN7" s="80"/>
      <c r="RNO7" s="80"/>
      <c r="RNP7" s="80"/>
      <c r="RNQ7" s="80"/>
      <c r="RNR7" s="80"/>
      <c r="RNS7" s="80"/>
      <c r="RNT7" s="80"/>
      <c r="RNU7" s="80"/>
      <c r="RNV7" s="80"/>
      <c r="RNW7" s="80"/>
      <c r="RNX7" s="80"/>
      <c r="RNY7" s="80"/>
      <c r="RNZ7" s="80"/>
      <c r="ROA7" s="80"/>
      <c r="ROB7" s="80"/>
      <c r="ROC7" s="80"/>
      <c r="ROD7" s="80"/>
      <c r="ROE7" s="80"/>
      <c r="ROF7" s="80"/>
      <c r="ROG7" s="80"/>
      <c r="ROH7" s="80"/>
      <c r="ROI7" s="80"/>
      <c r="ROJ7" s="80"/>
      <c r="ROK7" s="80"/>
      <c r="ROL7" s="80"/>
      <c r="ROM7" s="80"/>
      <c r="RON7" s="80"/>
      <c r="ROO7" s="80"/>
      <c r="ROP7" s="80"/>
      <c r="ROQ7" s="80"/>
      <c r="ROR7" s="80"/>
      <c r="ROS7" s="80"/>
      <c r="ROT7" s="80"/>
      <c r="ROU7" s="80"/>
      <c r="ROV7" s="80"/>
      <c r="ROW7" s="80"/>
      <c r="ROX7" s="80"/>
      <c r="ROY7" s="80"/>
      <c r="ROZ7" s="80"/>
      <c r="RPA7" s="80"/>
      <c r="RPB7" s="80"/>
      <c r="RPC7" s="80"/>
      <c r="RPD7" s="80"/>
      <c r="RPE7" s="80"/>
      <c r="RPF7" s="80"/>
      <c r="RPG7" s="80"/>
      <c r="RPH7" s="80"/>
      <c r="RPI7" s="80"/>
      <c r="RPJ7" s="80"/>
      <c r="RPK7" s="80"/>
      <c r="RPL7" s="80"/>
      <c r="RPM7" s="80"/>
      <c r="RPN7" s="80"/>
      <c r="RPO7" s="80"/>
      <c r="RPP7" s="80"/>
      <c r="RPQ7" s="80"/>
      <c r="RPR7" s="80"/>
      <c r="RPS7" s="80"/>
      <c r="RPT7" s="80"/>
      <c r="RPU7" s="80"/>
      <c r="RPV7" s="80"/>
      <c r="RPW7" s="80"/>
      <c r="RPX7" s="80"/>
      <c r="RPY7" s="80"/>
      <c r="RPZ7" s="80"/>
      <c r="RQA7" s="80"/>
      <c r="RQB7" s="80"/>
      <c r="RQC7" s="80"/>
      <c r="RQD7" s="80"/>
      <c r="RQE7" s="80"/>
      <c r="RQF7" s="80"/>
      <c r="RQG7" s="80"/>
      <c r="RQH7" s="80"/>
      <c r="RQI7" s="80"/>
      <c r="RQJ7" s="80"/>
      <c r="RQK7" s="80"/>
      <c r="RQL7" s="80"/>
      <c r="RQM7" s="80"/>
      <c r="RQN7" s="80"/>
      <c r="RQO7" s="80"/>
      <c r="RQP7" s="80"/>
      <c r="RQQ7" s="80"/>
      <c r="RQR7" s="80"/>
      <c r="RQS7" s="80"/>
      <c r="RQT7" s="80"/>
      <c r="RQU7" s="80"/>
      <c r="RQV7" s="80"/>
      <c r="RQW7" s="80"/>
      <c r="RQX7" s="80"/>
      <c r="RQY7" s="80"/>
      <c r="RQZ7" s="80"/>
      <c r="RRA7" s="80"/>
      <c r="RRB7" s="80"/>
      <c r="RRC7" s="80"/>
      <c r="RRD7" s="80"/>
      <c r="RRE7" s="80"/>
      <c r="RRF7" s="80"/>
      <c r="RRG7" s="80"/>
      <c r="RRH7" s="80"/>
      <c r="RRI7" s="80"/>
      <c r="RRJ7" s="80"/>
      <c r="RRK7" s="80"/>
      <c r="RRL7" s="80"/>
      <c r="RRM7" s="80"/>
      <c r="RRN7" s="80"/>
      <c r="RRO7" s="80"/>
      <c r="RRP7" s="80"/>
      <c r="RRQ7" s="80"/>
      <c r="RRR7" s="80"/>
      <c r="RRS7" s="80"/>
      <c r="RRT7" s="80"/>
      <c r="RRU7" s="80"/>
      <c r="RRV7" s="80"/>
      <c r="RRW7" s="80"/>
      <c r="RRX7" s="80"/>
      <c r="RRY7" s="80"/>
      <c r="RRZ7" s="80"/>
      <c r="RSA7" s="80"/>
      <c r="RSB7" s="80"/>
      <c r="RSC7" s="80"/>
      <c r="RSD7" s="80"/>
      <c r="RSE7" s="80"/>
      <c r="RSF7" s="80"/>
      <c r="RSG7" s="80"/>
      <c r="RSH7" s="80"/>
      <c r="RSI7" s="80"/>
      <c r="RSJ7" s="80"/>
      <c r="RSK7" s="80"/>
      <c r="RSL7" s="80"/>
      <c r="RSM7" s="80"/>
      <c r="RSN7" s="80"/>
      <c r="RSO7" s="80"/>
      <c r="RSP7" s="80"/>
      <c r="RSQ7" s="80"/>
      <c r="RSR7" s="80"/>
      <c r="RSS7" s="80"/>
      <c r="RST7" s="80"/>
      <c r="RSU7" s="80"/>
      <c r="RSV7" s="80"/>
      <c r="RSW7" s="80"/>
      <c r="RSX7" s="80"/>
      <c r="RSY7" s="80"/>
      <c r="RSZ7" s="80"/>
      <c r="RTA7" s="80"/>
      <c r="RTB7" s="80"/>
      <c r="RTC7" s="80"/>
      <c r="RTD7" s="80"/>
      <c r="RTE7" s="80"/>
      <c r="RTF7" s="80"/>
      <c r="RTG7" s="80"/>
      <c r="RTH7" s="80"/>
      <c r="RTI7" s="80"/>
      <c r="RTJ7" s="80"/>
      <c r="RTK7" s="80"/>
      <c r="RTL7" s="80"/>
      <c r="RTM7" s="80"/>
      <c r="RTN7" s="80"/>
      <c r="RTO7" s="80"/>
      <c r="RTP7" s="80"/>
      <c r="RTQ7" s="80"/>
      <c r="RTR7" s="80"/>
      <c r="RTS7" s="80"/>
      <c r="RTT7" s="80"/>
      <c r="RTU7" s="80"/>
      <c r="RTV7" s="80"/>
      <c r="RTW7" s="80"/>
      <c r="RTX7" s="80"/>
      <c r="RTY7" s="80"/>
      <c r="RTZ7" s="80"/>
      <c r="RUA7" s="80"/>
      <c r="RUB7" s="80"/>
      <c r="RUC7" s="80"/>
      <c r="RUD7" s="80"/>
      <c r="RUE7" s="80"/>
      <c r="RUF7" s="80"/>
      <c r="RUG7" s="80"/>
      <c r="RUH7" s="80"/>
      <c r="RUI7" s="80"/>
      <c r="RUJ7" s="80"/>
      <c r="RUK7" s="80"/>
      <c r="RUL7" s="80"/>
      <c r="RUM7" s="80"/>
      <c r="RUN7" s="80"/>
      <c r="RUO7" s="80"/>
      <c r="RUP7" s="80"/>
      <c r="RUQ7" s="80"/>
      <c r="RUR7" s="80"/>
      <c r="RUS7" s="80"/>
      <c r="RUT7" s="80"/>
      <c r="RUU7" s="80"/>
      <c r="RUV7" s="80"/>
      <c r="RUW7" s="80"/>
      <c r="RUX7" s="80"/>
      <c r="RUY7" s="80"/>
      <c r="RUZ7" s="80"/>
      <c r="RVA7" s="80"/>
      <c r="RVB7" s="80"/>
      <c r="RVC7" s="80"/>
      <c r="RVD7" s="80"/>
      <c r="RVE7" s="80"/>
      <c r="RVF7" s="80"/>
      <c r="RVG7" s="80"/>
      <c r="RVH7" s="80"/>
      <c r="RVI7" s="80"/>
      <c r="RVJ7" s="80"/>
      <c r="RVK7" s="80"/>
      <c r="RVL7" s="80"/>
      <c r="RVM7" s="80"/>
      <c r="RVN7" s="80"/>
      <c r="RVO7" s="80"/>
      <c r="RVP7" s="80"/>
      <c r="RVQ7" s="80"/>
      <c r="RVR7" s="80"/>
      <c r="RVS7" s="80"/>
      <c r="RVT7" s="80"/>
      <c r="RVU7" s="80"/>
      <c r="RVV7" s="80"/>
      <c r="RVW7" s="80"/>
      <c r="RVX7" s="80"/>
      <c r="RVY7" s="80"/>
      <c r="RVZ7" s="80"/>
      <c r="RWA7" s="80"/>
      <c r="RWB7" s="80"/>
      <c r="RWC7" s="80"/>
      <c r="RWD7" s="80"/>
      <c r="RWE7" s="80"/>
      <c r="RWF7" s="80"/>
      <c r="RWG7" s="80"/>
      <c r="RWH7" s="80"/>
      <c r="RWI7" s="80"/>
      <c r="RWJ7" s="80"/>
      <c r="RWK7" s="80"/>
      <c r="RWL7" s="80"/>
      <c r="RWM7" s="80"/>
      <c r="RWN7" s="80"/>
      <c r="RWO7" s="80"/>
      <c r="RWP7" s="80"/>
      <c r="RWQ7" s="80"/>
      <c r="RWR7" s="80"/>
      <c r="RWS7" s="80"/>
      <c r="RWT7" s="80"/>
      <c r="RWU7" s="80"/>
      <c r="RWV7" s="80"/>
      <c r="RWW7" s="80"/>
      <c r="RWX7" s="80"/>
      <c r="RWY7" s="80"/>
      <c r="RWZ7" s="80"/>
      <c r="RXA7" s="80"/>
      <c r="RXB7" s="80"/>
      <c r="RXC7" s="80"/>
      <c r="RXD7" s="80"/>
      <c r="RXE7" s="80"/>
      <c r="RXF7" s="80"/>
      <c r="RXG7" s="80"/>
      <c r="RXH7" s="80"/>
      <c r="RXI7" s="80"/>
      <c r="RXJ7" s="80"/>
      <c r="RXK7" s="80"/>
      <c r="RXL7" s="80"/>
      <c r="RXM7" s="80"/>
      <c r="RXN7" s="80"/>
      <c r="RXO7" s="80"/>
      <c r="RXP7" s="80"/>
      <c r="RXQ7" s="80"/>
      <c r="RXR7" s="80"/>
      <c r="RXS7" s="80"/>
      <c r="RXT7" s="80"/>
      <c r="RXU7" s="80"/>
      <c r="RXV7" s="80"/>
      <c r="RXW7" s="80"/>
      <c r="RXX7" s="80"/>
      <c r="RXY7" s="80"/>
      <c r="RXZ7" s="80"/>
      <c r="RYA7" s="80"/>
      <c r="RYB7" s="80"/>
      <c r="RYC7" s="80"/>
      <c r="RYD7" s="80"/>
      <c r="RYE7" s="80"/>
      <c r="RYF7" s="80"/>
      <c r="RYG7" s="80"/>
      <c r="RYH7" s="80"/>
      <c r="RYI7" s="80"/>
      <c r="RYJ7" s="80"/>
      <c r="RYK7" s="80"/>
      <c r="RYL7" s="80"/>
      <c r="RYM7" s="80"/>
      <c r="RYN7" s="80"/>
      <c r="RYO7" s="80"/>
      <c r="RYP7" s="80"/>
      <c r="RYQ7" s="80"/>
      <c r="RYR7" s="80"/>
      <c r="RYS7" s="80"/>
      <c r="RYT7" s="80"/>
      <c r="RYU7" s="80"/>
      <c r="RYV7" s="80"/>
      <c r="RYW7" s="80"/>
      <c r="RYX7" s="80"/>
      <c r="RYY7" s="80"/>
      <c r="RYZ7" s="80"/>
      <c r="RZA7" s="80"/>
      <c r="RZB7" s="80"/>
      <c r="RZC7" s="80"/>
      <c r="RZD7" s="80"/>
      <c r="RZE7" s="80"/>
      <c r="RZF7" s="80"/>
      <c r="RZG7" s="80"/>
      <c r="RZH7" s="80"/>
      <c r="RZI7" s="80"/>
      <c r="RZJ7" s="80"/>
      <c r="RZK7" s="80"/>
      <c r="RZL7" s="80"/>
      <c r="RZM7" s="80"/>
      <c r="RZN7" s="80"/>
      <c r="RZO7" s="80"/>
      <c r="RZP7" s="80"/>
      <c r="RZQ7" s="80"/>
      <c r="RZR7" s="80"/>
      <c r="RZS7" s="80"/>
      <c r="RZT7" s="80"/>
      <c r="RZU7" s="80"/>
      <c r="RZV7" s="80"/>
      <c r="RZW7" s="80"/>
      <c r="RZX7" s="80"/>
      <c r="RZY7" s="80"/>
      <c r="RZZ7" s="80"/>
      <c r="SAA7" s="80"/>
      <c r="SAB7" s="80"/>
      <c r="SAC7" s="80"/>
      <c r="SAD7" s="80"/>
      <c r="SAE7" s="80"/>
      <c r="SAF7" s="80"/>
      <c r="SAG7" s="80"/>
      <c r="SAH7" s="80"/>
      <c r="SAI7" s="80"/>
      <c r="SAJ7" s="80"/>
      <c r="SAK7" s="80"/>
      <c r="SAL7" s="80"/>
      <c r="SAM7" s="80"/>
      <c r="SAN7" s="80"/>
      <c r="SAO7" s="80"/>
      <c r="SAP7" s="80"/>
      <c r="SAQ7" s="80"/>
      <c r="SAR7" s="80"/>
      <c r="SAS7" s="80"/>
      <c r="SAT7" s="80"/>
      <c r="SAU7" s="80"/>
      <c r="SAV7" s="80"/>
      <c r="SAW7" s="80"/>
      <c r="SAX7" s="80"/>
      <c r="SAY7" s="80"/>
      <c r="SAZ7" s="80"/>
      <c r="SBA7" s="80"/>
      <c r="SBB7" s="80"/>
      <c r="SBC7" s="80"/>
      <c r="SBD7" s="80"/>
      <c r="SBE7" s="80"/>
      <c r="SBF7" s="80"/>
      <c r="SBG7" s="80"/>
      <c r="SBH7" s="80"/>
      <c r="SBI7" s="80"/>
      <c r="SBJ7" s="80"/>
      <c r="SBK7" s="80"/>
      <c r="SBL7" s="80"/>
      <c r="SBM7" s="80"/>
      <c r="SBN7" s="80"/>
      <c r="SBO7" s="80"/>
      <c r="SBP7" s="80"/>
      <c r="SBQ7" s="80"/>
      <c r="SBR7" s="80"/>
      <c r="SBS7" s="80"/>
      <c r="SBT7" s="80"/>
      <c r="SBU7" s="80"/>
      <c r="SBV7" s="80"/>
      <c r="SBW7" s="80"/>
      <c r="SBX7" s="80"/>
      <c r="SBY7" s="80"/>
      <c r="SBZ7" s="80"/>
      <c r="SCA7" s="80"/>
      <c r="SCB7" s="80"/>
      <c r="SCC7" s="80"/>
      <c r="SCD7" s="80"/>
      <c r="SCE7" s="80"/>
      <c r="SCF7" s="80"/>
      <c r="SCG7" s="80"/>
      <c r="SCH7" s="80"/>
      <c r="SCI7" s="80"/>
      <c r="SCJ7" s="80"/>
      <c r="SCK7" s="80"/>
      <c r="SCL7" s="80"/>
      <c r="SCM7" s="80"/>
      <c r="SCN7" s="80"/>
      <c r="SCO7" s="80"/>
      <c r="SCP7" s="80"/>
      <c r="SCQ7" s="80"/>
      <c r="SCR7" s="80"/>
      <c r="SCS7" s="80"/>
      <c r="SCT7" s="80"/>
      <c r="SCU7" s="80"/>
      <c r="SCV7" s="80"/>
      <c r="SCW7" s="80"/>
      <c r="SCX7" s="80"/>
      <c r="SCY7" s="80"/>
      <c r="SCZ7" s="80"/>
      <c r="SDA7" s="80"/>
      <c r="SDB7" s="80"/>
      <c r="SDC7" s="80"/>
      <c r="SDD7" s="80"/>
      <c r="SDE7" s="80"/>
      <c r="SDF7" s="80"/>
      <c r="SDG7" s="80"/>
      <c r="SDH7" s="80"/>
      <c r="SDI7" s="80"/>
      <c r="SDJ7" s="80"/>
      <c r="SDK7" s="80"/>
      <c r="SDL7" s="80"/>
      <c r="SDM7" s="80"/>
      <c r="SDN7" s="80"/>
      <c r="SDO7" s="80"/>
      <c r="SDP7" s="80"/>
      <c r="SDQ7" s="80"/>
      <c r="SDR7" s="80"/>
      <c r="SDS7" s="80"/>
      <c r="SDT7" s="80"/>
      <c r="SDU7" s="80"/>
      <c r="SDV7" s="80"/>
      <c r="SDW7" s="80"/>
      <c r="SDX7" s="80"/>
      <c r="SDY7" s="80"/>
      <c r="SDZ7" s="80"/>
      <c r="SEA7" s="80"/>
      <c r="SEB7" s="80"/>
      <c r="SEC7" s="80"/>
      <c r="SED7" s="80"/>
      <c r="SEE7" s="80"/>
      <c r="SEF7" s="80"/>
      <c r="SEG7" s="80"/>
      <c r="SEH7" s="80"/>
      <c r="SEI7" s="80"/>
      <c r="SEJ7" s="80"/>
      <c r="SEK7" s="80"/>
      <c r="SEL7" s="80"/>
      <c r="SEM7" s="80"/>
      <c r="SEN7" s="80"/>
      <c r="SEO7" s="80"/>
      <c r="SEP7" s="80"/>
      <c r="SEQ7" s="80"/>
      <c r="SER7" s="80"/>
      <c r="SES7" s="80"/>
      <c r="SET7" s="80"/>
      <c r="SEU7" s="80"/>
      <c r="SEV7" s="80"/>
      <c r="SEW7" s="80"/>
      <c r="SEX7" s="80"/>
      <c r="SEY7" s="80"/>
      <c r="SEZ7" s="80"/>
      <c r="SFA7" s="80"/>
      <c r="SFB7" s="80"/>
      <c r="SFC7" s="80"/>
      <c r="SFD7" s="80"/>
      <c r="SFE7" s="80"/>
      <c r="SFF7" s="80"/>
      <c r="SFG7" s="80"/>
      <c r="SFH7" s="80"/>
      <c r="SFI7" s="80"/>
      <c r="SFJ7" s="80"/>
      <c r="SFK7" s="80"/>
      <c r="SFL7" s="80"/>
      <c r="SFM7" s="80"/>
      <c r="SFN7" s="80"/>
      <c r="SFO7" s="80"/>
      <c r="SFP7" s="80"/>
      <c r="SFQ7" s="80"/>
      <c r="SFR7" s="80"/>
      <c r="SFS7" s="80"/>
      <c r="SFT7" s="80"/>
      <c r="SFU7" s="80"/>
      <c r="SFV7" s="80"/>
      <c r="SFW7" s="80"/>
      <c r="SFX7" s="80"/>
      <c r="SFY7" s="80"/>
      <c r="SFZ7" s="80"/>
      <c r="SGA7" s="80"/>
      <c r="SGB7" s="80"/>
      <c r="SGC7" s="80"/>
      <c r="SGD7" s="80"/>
      <c r="SGE7" s="80"/>
      <c r="SGF7" s="80"/>
      <c r="SGG7" s="80"/>
      <c r="SGH7" s="80"/>
      <c r="SGI7" s="80"/>
      <c r="SGJ7" s="80"/>
      <c r="SGK7" s="80"/>
      <c r="SGL7" s="80"/>
      <c r="SGM7" s="80"/>
      <c r="SGN7" s="80"/>
      <c r="SGO7" s="80"/>
      <c r="SGP7" s="80"/>
      <c r="SGQ7" s="80"/>
      <c r="SGR7" s="80"/>
      <c r="SGS7" s="80"/>
      <c r="SGT7" s="80"/>
      <c r="SGU7" s="80"/>
      <c r="SGV7" s="80"/>
      <c r="SGW7" s="80"/>
      <c r="SGX7" s="80"/>
      <c r="SGY7" s="80"/>
      <c r="SGZ7" s="80"/>
      <c r="SHA7" s="80"/>
      <c r="SHB7" s="80"/>
      <c r="SHC7" s="80"/>
      <c r="SHD7" s="80"/>
      <c r="SHE7" s="80"/>
      <c r="SHF7" s="80"/>
      <c r="SHG7" s="80"/>
      <c r="SHH7" s="80"/>
      <c r="SHI7" s="80"/>
      <c r="SHJ7" s="80"/>
      <c r="SHK7" s="80"/>
      <c r="SHL7" s="80"/>
      <c r="SHM7" s="80"/>
      <c r="SHN7" s="80"/>
      <c r="SHO7" s="80"/>
      <c r="SHP7" s="80"/>
      <c r="SHQ7" s="80"/>
      <c r="SHR7" s="80"/>
      <c r="SHS7" s="80"/>
      <c r="SHT7" s="80"/>
      <c r="SHU7" s="80"/>
      <c r="SHV7" s="80"/>
      <c r="SHW7" s="80"/>
      <c r="SHX7" s="80"/>
      <c r="SHY7" s="80"/>
      <c r="SHZ7" s="80"/>
      <c r="SIA7" s="80"/>
      <c r="SIB7" s="80"/>
      <c r="SIC7" s="80"/>
      <c r="SID7" s="80"/>
      <c r="SIE7" s="80"/>
      <c r="SIF7" s="80"/>
      <c r="SIG7" s="80"/>
      <c r="SIH7" s="80"/>
      <c r="SII7" s="80"/>
      <c r="SIJ7" s="80"/>
      <c r="SIK7" s="80"/>
      <c r="SIL7" s="80"/>
      <c r="SIM7" s="80"/>
      <c r="SIN7" s="80"/>
      <c r="SIO7" s="80"/>
      <c r="SIP7" s="80"/>
      <c r="SIQ7" s="80"/>
      <c r="SIR7" s="80"/>
      <c r="SIS7" s="80"/>
      <c r="SIT7" s="80"/>
      <c r="SIU7" s="80"/>
      <c r="SIV7" s="80"/>
      <c r="SIW7" s="80"/>
      <c r="SIX7" s="80"/>
      <c r="SIY7" s="80"/>
      <c r="SIZ7" s="80"/>
      <c r="SJA7" s="80"/>
      <c r="SJB7" s="80"/>
      <c r="SJC7" s="80"/>
      <c r="SJD7" s="80"/>
      <c r="SJE7" s="80"/>
      <c r="SJF7" s="80"/>
      <c r="SJG7" s="80"/>
      <c r="SJH7" s="80"/>
      <c r="SJI7" s="80"/>
      <c r="SJJ7" s="80"/>
      <c r="SJK7" s="80"/>
      <c r="SJL7" s="80"/>
      <c r="SJM7" s="80"/>
      <c r="SJN7" s="80"/>
      <c r="SJO7" s="80"/>
      <c r="SJP7" s="80"/>
      <c r="SJQ7" s="80"/>
      <c r="SJR7" s="80"/>
      <c r="SJS7" s="80"/>
      <c r="SJT7" s="80"/>
      <c r="SJU7" s="80"/>
      <c r="SJV7" s="80"/>
      <c r="SJW7" s="80"/>
      <c r="SJX7" s="80"/>
      <c r="SJY7" s="80"/>
      <c r="SJZ7" s="80"/>
      <c r="SKA7" s="80"/>
      <c r="SKB7" s="80"/>
      <c r="SKC7" s="80"/>
      <c r="SKD7" s="80"/>
      <c r="SKE7" s="80"/>
      <c r="SKF7" s="80"/>
      <c r="SKG7" s="80"/>
      <c r="SKH7" s="80"/>
      <c r="SKI7" s="80"/>
      <c r="SKJ7" s="80"/>
      <c r="SKK7" s="80"/>
      <c r="SKL7" s="80"/>
      <c r="SKM7" s="80"/>
      <c r="SKN7" s="80"/>
      <c r="SKO7" s="80"/>
      <c r="SKP7" s="80"/>
      <c r="SKQ7" s="80"/>
      <c r="SKR7" s="80"/>
      <c r="SKS7" s="80"/>
      <c r="SKT7" s="80"/>
      <c r="SKU7" s="80"/>
      <c r="SKV7" s="80"/>
      <c r="SKW7" s="80"/>
      <c r="SKX7" s="80"/>
      <c r="SKY7" s="80"/>
      <c r="SKZ7" s="80"/>
      <c r="SLA7" s="80"/>
      <c r="SLB7" s="80"/>
      <c r="SLC7" s="80"/>
      <c r="SLD7" s="80"/>
      <c r="SLE7" s="80"/>
      <c r="SLF7" s="80"/>
      <c r="SLG7" s="80"/>
      <c r="SLH7" s="80"/>
      <c r="SLI7" s="80"/>
      <c r="SLJ7" s="80"/>
      <c r="SLK7" s="80"/>
      <c r="SLL7" s="80"/>
      <c r="SLM7" s="80"/>
      <c r="SLN7" s="80"/>
      <c r="SLO7" s="80"/>
      <c r="SLP7" s="80"/>
      <c r="SLQ7" s="80"/>
      <c r="SLR7" s="80"/>
      <c r="SLS7" s="80"/>
      <c r="SLT7" s="80"/>
      <c r="SLU7" s="80"/>
      <c r="SLV7" s="80"/>
      <c r="SLW7" s="80"/>
      <c r="SLX7" s="80"/>
      <c r="SLY7" s="80"/>
      <c r="SLZ7" s="80"/>
      <c r="SMA7" s="80"/>
      <c r="SMB7" s="80"/>
      <c r="SMC7" s="80"/>
      <c r="SMD7" s="80"/>
      <c r="SME7" s="80"/>
      <c r="SMF7" s="80"/>
      <c r="SMG7" s="80"/>
      <c r="SMH7" s="80"/>
      <c r="SMI7" s="80"/>
      <c r="SMJ7" s="80"/>
      <c r="SMK7" s="80"/>
      <c r="SML7" s="80"/>
      <c r="SMM7" s="80"/>
      <c r="SMN7" s="80"/>
      <c r="SMO7" s="80"/>
      <c r="SMP7" s="80"/>
      <c r="SMQ7" s="80"/>
      <c r="SMR7" s="80"/>
      <c r="SMS7" s="80"/>
      <c r="SMT7" s="80"/>
      <c r="SMU7" s="80"/>
      <c r="SMV7" s="80"/>
      <c r="SMW7" s="80"/>
      <c r="SMX7" s="80"/>
      <c r="SMY7" s="80"/>
      <c r="SMZ7" s="80"/>
      <c r="SNA7" s="80"/>
      <c r="SNB7" s="80"/>
      <c r="SNC7" s="80"/>
      <c r="SND7" s="80"/>
      <c r="SNE7" s="80"/>
      <c r="SNF7" s="80"/>
      <c r="SNG7" s="80"/>
      <c r="SNH7" s="80"/>
      <c r="SNI7" s="80"/>
      <c r="SNJ7" s="80"/>
      <c r="SNK7" s="80"/>
      <c r="SNL7" s="80"/>
      <c r="SNM7" s="80"/>
      <c r="SNN7" s="80"/>
      <c r="SNO7" s="80"/>
      <c r="SNP7" s="80"/>
      <c r="SNQ7" s="80"/>
      <c r="SNR7" s="80"/>
      <c r="SNS7" s="80"/>
      <c r="SNT7" s="80"/>
      <c r="SNU7" s="80"/>
      <c r="SNV7" s="80"/>
      <c r="SNW7" s="80"/>
      <c r="SNX7" s="80"/>
      <c r="SNY7" s="80"/>
      <c r="SNZ7" s="80"/>
      <c r="SOA7" s="80"/>
      <c r="SOB7" s="80"/>
      <c r="SOC7" s="80"/>
      <c r="SOD7" s="80"/>
      <c r="SOE7" s="80"/>
      <c r="SOF7" s="80"/>
      <c r="SOG7" s="80"/>
      <c r="SOH7" s="80"/>
      <c r="SOI7" s="80"/>
      <c r="SOJ7" s="80"/>
      <c r="SOK7" s="80"/>
      <c r="SOL7" s="80"/>
      <c r="SOM7" s="80"/>
      <c r="SON7" s="80"/>
      <c r="SOO7" s="80"/>
      <c r="SOP7" s="80"/>
      <c r="SOQ7" s="80"/>
      <c r="SOR7" s="80"/>
      <c r="SOS7" s="80"/>
      <c r="SOT7" s="80"/>
      <c r="SOU7" s="80"/>
      <c r="SOV7" s="80"/>
      <c r="SOW7" s="80"/>
      <c r="SOX7" s="80"/>
      <c r="SOY7" s="80"/>
      <c r="SOZ7" s="80"/>
      <c r="SPA7" s="80"/>
      <c r="SPB7" s="80"/>
      <c r="SPC7" s="80"/>
      <c r="SPD7" s="80"/>
      <c r="SPE7" s="80"/>
      <c r="SPF7" s="80"/>
      <c r="SPG7" s="80"/>
      <c r="SPH7" s="80"/>
      <c r="SPI7" s="80"/>
      <c r="SPJ7" s="80"/>
      <c r="SPK7" s="80"/>
      <c r="SPL7" s="80"/>
      <c r="SPM7" s="80"/>
      <c r="SPN7" s="80"/>
      <c r="SPO7" s="80"/>
      <c r="SPP7" s="80"/>
      <c r="SPQ7" s="80"/>
      <c r="SPR7" s="80"/>
      <c r="SPS7" s="80"/>
      <c r="SPT7" s="80"/>
      <c r="SPU7" s="80"/>
      <c r="SPV7" s="80"/>
      <c r="SPW7" s="80"/>
      <c r="SPX7" s="80"/>
      <c r="SPY7" s="80"/>
      <c r="SPZ7" s="80"/>
      <c r="SQA7" s="80"/>
      <c r="SQB7" s="80"/>
      <c r="SQC7" s="80"/>
      <c r="SQD7" s="80"/>
      <c r="SQE7" s="80"/>
      <c r="SQF7" s="80"/>
      <c r="SQG7" s="80"/>
      <c r="SQH7" s="80"/>
      <c r="SQI7" s="80"/>
      <c r="SQJ7" s="80"/>
      <c r="SQK7" s="80"/>
      <c r="SQL7" s="80"/>
      <c r="SQM7" s="80"/>
      <c r="SQN7" s="80"/>
      <c r="SQO7" s="80"/>
      <c r="SQP7" s="80"/>
      <c r="SQQ7" s="80"/>
      <c r="SQR7" s="80"/>
      <c r="SQS7" s="80"/>
      <c r="SQT7" s="80"/>
      <c r="SQU7" s="80"/>
      <c r="SQV7" s="80"/>
      <c r="SQW7" s="80"/>
      <c r="SQX7" s="80"/>
      <c r="SQY7" s="80"/>
      <c r="SQZ7" s="80"/>
      <c r="SRA7" s="80"/>
      <c r="SRB7" s="80"/>
      <c r="SRC7" s="80"/>
      <c r="SRD7" s="80"/>
      <c r="SRE7" s="80"/>
      <c r="SRF7" s="80"/>
      <c r="SRG7" s="80"/>
      <c r="SRH7" s="80"/>
      <c r="SRI7" s="80"/>
      <c r="SRJ7" s="80"/>
      <c r="SRK7" s="80"/>
      <c r="SRL7" s="80"/>
      <c r="SRM7" s="80"/>
      <c r="SRN7" s="80"/>
      <c r="SRO7" s="80"/>
      <c r="SRP7" s="80"/>
      <c r="SRQ7" s="80"/>
      <c r="SRR7" s="80"/>
      <c r="SRS7" s="80"/>
      <c r="SRT7" s="80"/>
      <c r="SRU7" s="80"/>
      <c r="SRV7" s="80"/>
      <c r="SRW7" s="80"/>
      <c r="SRX7" s="80"/>
      <c r="SRY7" s="80"/>
      <c r="SRZ7" s="80"/>
      <c r="SSA7" s="80"/>
      <c r="SSB7" s="80"/>
      <c r="SSC7" s="80"/>
      <c r="SSD7" s="80"/>
      <c r="SSE7" s="80"/>
      <c r="SSF7" s="80"/>
      <c r="SSG7" s="80"/>
      <c r="SSH7" s="80"/>
      <c r="SSI7" s="80"/>
      <c r="SSJ7" s="80"/>
      <c r="SSK7" s="80"/>
      <c r="SSL7" s="80"/>
      <c r="SSM7" s="80"/>
      <c r="SSN7" s="80"/>
      <c r="SSO7" s="80"/>
      <c r="SSP7" s="80"/>
      <c r="SSQ7" s="80"/>
      <c r="SSR7" s="80"/>
      <c r="SSS7" s="80"/>
      <c r="SST7" s="80"/>
      <c r="SSU7" s="80"/>
      <c r="SSV7" s="80"/>
      <c r="SSW7" s="80"/>
      <c r="SSX7" s="80"/>
      <c r="SSY7" s="80"/>
      <c r="SSZ7" s="80"/>
      <c r="STA7" s="80"/>
      <c r="STB7" s="80"/>
      <c r="STC7" s="80"/>
      <c r="STD7" s="80"/>
      <c r="STE7" s="80"/>
      <c r="STF7" s="80"/>
      <c r="STG7" s="80"/>
      <c r="STH7" s="80"/>
      <c r="STI7" s="80"/>
      <c r="STJ7" s="80"/>
      <c r="STK7" s="80"/>
      <c r="STL7" s="80"/>
      <c r="STM7" s="80"/>
      <c r="STN7" s="80"/>
      <c r="STO7" s="80"/>
      <c r="STP7" s="80"/>
      <c r="STQ7" s="80"/>
      <c r="STR7" s="80"/>
      <c r="STS7" s="80"/>
      <c r="STT7" s="80"/>
      <c r="STU7" s="80"/>
      <c r="STV7" s="80"/>
      <c r="STW7" s="80"/>
      <c r="STX7" s="80"/>
      <c r="STY7" s="80"/>
      <c r="STZ7" s="80"/>
      <c r="SUA7" s="80"/>
      <c r="SUB7" s="80"/>
      <c r="SUC7" s="80"/>
      <c r="SUD7" s="80"/>
      <c r="SUE7" s="80"/>
      <c r="SUF7" s="80"/>
      <c r="SUG7" s="80"/>
      <c r="SUH7" s="80"/>
      <c r="SUI7" s="80"/>
      <c r="SUJ7" s="80"/>
      <c r="SUK7" s="80"/>
      <c r="SUL7" s="80"/>
      <c r="SUM7" s="80"/>
      <c r="SUN7" s="80"/>
      <c r="SUO7" s="80"/>
      <c r="SUP7" s="80"/>
      <c r="SUQ7" s="80"/>
      <c r="SUR7" s="80"/>
      <c r="SUS7" s="80"/>
      <c r="SUT7" s="80"/>
      <c r="SUU7" s="80"/>
      <c r="SUV7" s="80"/>
      <c r="SUW7" s="80"/>
      <c r="SUX7" s="80"/>
      <c r="SUY7" s="80"/>
      <c r="SUZ7" s="80"/>
      <c r="SVA7" s="80"/>
      <c r="SVB7" s="80"/>
      <c r="SVC7" s="80"/>
      <c r="SVD7" s="80"/>
      <c r="SVE7" s="80"/>
      <c r="SVF7" s="80"/>
      <c r="SVG7" s="80"/>
      <c r="SVH7" s="80"/>
      <c r="SVI7" s="80"/>
      <c r="SVJ7" s="80"/>
      <c r="SVK7" s="80"/>
      <c r="SVL7" s="80"/>
      <c r="SVM7" s="80"/>
      <c r="SVN7" s="80"/>
      <c r="SVO7" s="80"/>
      <c r="SVP7" s="80"/>
      <c r="SVQ7" s="80"/>
      <c r="SVR7" s="80"/>
      <c r="SVS7" s="80"/>
      <c r="SVT7" s="80"/>
      <c r="SVU7" s="80"/>
      <c r="SVV7" s="80"/>
      <c r="SVW7" s="80"/>
      <c r="SVX7" s="80"/>
      <c r="SVY7" s="80"/>
      <c r="SVZ7" s="80"/>
      <c r="SWA7" s="80"/>
      <c r="SWB7" s="80"/>
      <c r="SWC7" s="80"/>
      <c r="SWD7" s="80"/>
      <c r="SWE7" s="80"/>
      <c r="SWF7" s="80"/>
      <c r="SWG7" s="80"/>
      <c r="SWH7" s="80"/>
      <c r="SWI7" s="80"/>
      <c r="SWJ7" s="80"/>
      <c r="SWK7" s="80"/>
      <c r="SWL7" s="80"/>
      <c r="SWM7" s="80"/>
      <c r="SWN7" s="80"/>
      <c r="SWO7" s="80"/>
      <c r="SWP7" s="80"/>
      <c r="SWQ7" s="80"/>
      <c r="SWR7" s="80"/>
      <c r="SWS7" s="80"/>
      <c r="SWT7" s="80"/>
      <c r="SWU7" s="80"/>
      <c r="SWV7" s="80"/>
      <c r="SWW7" s="80"/>
      <c r="SWX7" s="80"/>
      <c r="SWY7" s="80"/>
      <c r="SWZ7" s="80"/>
      <c r="SXA7" s="80"/>
      <c r="SXB7" s="80"/>
      <c r="SXC7" s="80"/>
      <c r="SXD7" s="80"/>
      <c r="SXE7" s="80"/>
      <c r="SXF7" s="80"/>
      <c r="SXG7" s="80"/>
      <c r="SXH7" s="80"/>
      <c r="SXI7" s="80"/>
      <c r="SXJ7" s="80"/>
      <c r="SXK7" s="80"/>
      <c r="SXL7" s="80"/>
      <c r="SXM7" s="80"/>
      <c r="SXN7" s="80"/>
      <c r="SXO7" s="80"/>
      <c r="SXP7" s="80"/>
      <c r="SXQ7" s="80"/>
      <c r="SXR7" s="80"/>
      <c r="SXS7" s="80"/>
      <c r="SXT7" s="80"/>
      <c r="SXU7" s="80"/>
      <c r="SXV7" s="80"/>
      <c r="SXW7" s="80"/>
      <c r="SXX7" s="80"/>
      <c r="SXY7" s="80"/>
      <c r="SXZ7" s="80"/>
      <c r="SYA7" s="80"/>
      <c r="SYB7" s="80"/>
      <c r="SYC7" s="80"/>
      <c r="SYD7" s="80"/>
      <c r="SYE7" s="80"/>
      <c r="SYF7" s="80"/>
      <c r="SYG7" s="80"/>
      <c r="SYH7" s="80"/>
      <c r="SYI7" s="80"/>
      <c r="SYJ7" s="80"/>
      <c r="SYK7" s="80"/>
      <c r="SYL7" s="80"/>
      <c r="SYM7" s="80"/>
      <c r="SYN7" s="80"/>
      <c r="SYO7" s="80"/>
      <c r="SYP7" s="80"/>
      <c r="SYQ7" s="80"/>
      <c r="SYR7" s="80"/>
      <c r="SYS7" s="80"/>
      <c r="SYT7" s="80"/>
      <c r="SYU7" s="80"/>
      <c r="SYV7" s="80"/>
      <c r="SYW7" s="80"/>
      <c r="SYX7" s="80"/>
      <c r="SYY7" s="80"/>
      <c r="SYZ7" s="80"/>
      <c r="SZA7" s="80"/>
      <c r="SZB7" s="80"/>
      <c r="SZC7" s="80"/>
      <c r="SZD7" s="80"/>
      <c r="SZE7" s="80"/>
      <c r="SZF7" s="80"/>
      <c r="SZG7" s="80"/>
      <c r="SZH7" s="80"/>
      <c r="SZI7" s="80"/>
      <c r="SZJ7" s="80"/>
      <c r="SZK7" s="80"/>
      <c r="SZL7" s="80"/>
      <c r="SZM7" s="80"/>
      <c r="SZN7" s="80"/>
      <c r="SZO7" s="80"/>
      <c r="SZP7" s="80"/>
      <c r="SZQ7" s="80"/>
      <c r="SZR7" s="80"/>
      <c r="SZS7" s="80"/>
      <c r="SZT7" s="80"/>
      <c r="SZU7" s="80"/>
      <c r="SZV7" s="80"/>
      <c r="SZW7" s="80"/>
      <c r="SZX7" s="80"/>
      <c r="SZY7" s="80"/>
      <c r="SZZ7" s="80"/>
      <c r="TAA7" s="80"/>
      <c r="TAB7" s="80"/>
      <c r="TAC7" s="80"/>
      <c r="TAD7" s="80"/>
      <c r="TAE7" s="80"/>
      <c r="TAF7" s="80"/>
      <c r="TAG7" s="80"/>
      <c r="TAH7" s="80"/>
      <c r="TAI7" s="80"/>
      <c r="TAJ7" s="80"/>
      <c r="TAK7" s="80"/>
      <c r="TAL7" s="80"/>
      <c r="TAM7" s="80"/>
      <c r="TAN7" s="80"/>
      <c r="TAO7" s="80"/>
      <c r="TAP7" s="80"/>
      <c r="TAQ7" s="80"/>
      <c r="TAR7" s="80"/>
      <c r="TAS7" s="80"/>
      <c r="TAT7" s="80"/>
      <c r="TAU7" s="80"/>
      <c r="TAV7" s="80"/>
      <c r="TAW7" s="80"/>
      <c r="TAX7" s="80"/>
      <c r="TAY7" s="80"/>
      <c r="TAZ7" s="80"/>
      <c r="TBA7" s="80"/>
      <c r="TBB7" s="80"/>
      <c r="TBC7" s="80"/>
      <c r="TBD7" s="80"/>
      <c r="TBE7" s="80"/>
      <c r="TBF7" s="80"/>
      <c r="TBG7" s="80"/>
      <c r="TBH7" s="80"/>
      <c r="TBI7" s="80"/>
      <c r="TBJ7" s="80"/>
      <c r="TBK7" s="80"/>
      <c r="TBL7" s="80"/>
      <c r="TBM7" s="80"/>
      <c r="TBN7" s="80"/>
      <c r="TBO7" s="80"/>
      <c r="TBP7" s="80"/>
      <c r="TBQ7" s="80"/>
      <c r="TBR7" s="80"/>
      <c r="TBS7" s="80"/>
      <c r="TBT7" s="80"/>
      <c r="TBU7" s="80"/>
      <c r="TBV7" s="80"/>
      <c r="TBW7" s="80"/>
      <c r="TBX7" s="80"/>
      <c r="TBY7" s="80"/>
      <c r="TBZ7" s="80"/>
      <c r="TCA7" s="80"/>
      <c r="TCB7" s="80"/>
      <c r="TCC7" s="80"/>
      <c r="TCD7" s="80"/>
      <c r="TCE7" s="80"/>
      <c r="TCF7" s="80"/>
      <c r="TCG7" s="80"/>
      <c r="TCH7" s="80"/>
      <c r="TCI7" s="80"/>
      <c r="TCJ7" s="80"/>
      <c r="TCK7" s="80"/>
      <c r="TCL7" s="80"/>
      <c r="TCM7" s="80"/>
      <c r="TCN7" s="80"/>
      <c r="TCO7" s="80"/>
      <c r="TCP7" s="80"/>
      <c r="TCQ7" s="80"/>
      <c r="TCR7" s="80"/>
      <c r="TCS7" s="80"/>
      <c r="TCT7" s="80"/>
      <c r="TCU7" s="80"/>
      <c r="TCV7" s="80"/>
      <c r="TCW7" s="80"/>
      <c r="TCX7" s="80"/>
      <c r="TCY7" s="80"/>
      <c r="TCZ7" s="80"/>
      <c r="TDA7" s="80"/>
      <c r="TDB7" s="80"/>
      <c r="TDC7" s="80"/>
      <c r="TDD7" s="80"/>
      <c r="TDE7" s="80"/>
      <c r="TDF7" s="80"/>
      <c r="TDG7" s="80"/>
      <c r="TDH7" s="80"/>
      <c r="TDI7" s="80"/>
      <c r="TDJ7" s="80"/>
      <c r="TDK7" s="80"/>
      <c r="TDL7" s="80"/>
      <c r="TDM7" s="80"/>
      <c r="TDN7" s="80"/>
      <c r="TDO7" s="80"/>
      <c r="TDP7" s="80"/>
      <c r="TDQ7" s="80"/>
      <c r="TDR7" s="80"/>
      <c r="TDS7" s="80"/>
      <c r="TDT7" s="80"/>
      <c r="TDU7" s="80"/>
      <c r="TDV7" s="80"/>
      <c r="TDW7" s="80"/>
      <c r="TDX7" s="80"/>
      <c r="TDY7" s="80"/>
      <c r="TDZ7" s="80"/>
      <c r="TEA7" s="80"/>
      <c r="TEB7" s="80"/>
      <c r="TEC7" s="80"/>
      <c r="TED7" s="80"/>
      <c r="TEE7" s="80"/>
      <c r="TEF7" s="80"/>
      <c r="TEG7" s="80"/>
      <c r="TEH7" s="80"/>
      <c r="TEI7" s="80"/>
      <c r="TEJ7" s="80"/>
      <c r="TEK7" s="80"/>
      <c r="TEL7" s="80"/>
      <c r="TEM7" s="80"/>
      <c r="TEN7" s="80"/>
      <c r="TEO7" s="80"/>
      <c r="TEP7" s="80"/>
      <c r="TEQ7" s="80"/>
      <c r="TER7" s="80"/>
      <c r="TES7" s="80"/>
      <c r="TET7" s="80"/>
      <c r="TEU7" s="80"/>
      <c r="TEV7" s="80"/>
      <c r="TEW7" s="80"/>
      <c r="TEX7" s="80"/>
      <c r="TEY7" s="80"/>
      <c r="TEZ7" s="80"/>
      <c r="TFA7" s="80"/>
      <c r="TFB7" s="80"/>
      <c r="TFC7" s="80"/>
      <c r="TFD7" s="80"/>
      <c r="TFE7" s="80"/>
      <c r="TFF7" s="80"/>
      <c r="TFG7" s="80"/>
      <c r="TFH7" s="80"/>
      <c r="TFI7" s="80"/>
      <c r="TFJ7" s="80"/>
      <c r="TFK7" s="80"/>
      <c r="TFL7" s="80"/>
      <c r="TFM7" s="80"/>
      <c r="TFN7" s="80"/>
      <c r="TFO7" s="80"/>
      <c r="TFP7" s="80"/>
      <c r="TFQ7" s="80"/>
      <c r="TFR7" s="80"/>
      <c r="TFS7" s="80"/>
      <c r="TFT7" s="80"/>
      <c r="TFU7" s="80"/>
      <c r="TFV7" s="80"/>
      <c r="TFW7" s="80"/>
      <c r="TFX7" s="80"/>
      <c r="TFY7" s="80"/>
      <c r="TFZ7" s="80"/>
      <c r="TGA7" s="80"/>
      <c r="TGB7" s="80"/>
      <c r="TGC7" s="80"/>
      <c r="TGD7" s="80"/>
      <c r="TGE7" s="80"/>
      <c r="TGF7" s="80"/>
      <c r="TGG7" s="80"/>
      <c r="TGH7" s="80"/>
      <c r="TGI7" s="80"/>
      <c r="TGJ7" s="80"/>
      <c r="TGK7" s="80"/>
      <c r="TGL7" s="80"/>
      <c r="TGM7" s="80"/>
      <c r="TGN7" s="80"/>
      <c r="TGO7" s="80"/>
      <c r="TGP7" s="80"/>
      <c r="TGQ7" s="80"/>
      <c r="TGR7" s="80"/>
      <c r="TGS7" s="80"/>
      <c r="TGT7" s="80"/>
      <c r="TGU7" s="80"/>
      <c r="TGV7" s="80"/>
      <c r="TGW7" s="80"/>
      <c r="TGX7" s="80"/>
      <c r="TGY7" s="80"/>
      <c r="TGZ7" s="80"/>
      <c r="THA7" s="80"/>
      <c r="THB7" s="80"/>
      <c r="THC7" s="80"/>
      <c r="THD7" s="80"/>
      <c r="THE7" s="80"/>
      <c r="THF7" s="80"/>
      <c r="THG7" s="80"/>
      <c r="THH7" s="80"/>
      <c r="THI7" s="80"/>
      <c r="THJ7" s="80"/>
      <c r="THK7" s="80"/>
      <c r="THL7" s="80"/>
      <c r="THM7" s="80"/>
      <c r="THN7" s="80"/>
      <c r="THO7" s="80"/>
      <c r="THP7" s="80"/>
      <c r="THQ7" s="80"/>
      <c r="THR7" s="80"/>
      <c r="THS7" s="80"/>
      <c r="THT7" s="80"/>
      <c r="THU7" s="80"/>
      <c r="THV7" s="80"/>
      <c r="THW7" s="80"/>
      <c r="THX7" s="80"/>
      <c r="THY7" s="80"/>
      <c r="THZ7" s="80"/>
      <c r="TIA7" s="80"/>
      <c r="TIB7" s="80"/>
      <c r="TIC7" s="80"/>
      <c r="TID7" s="80"/>
      <c r="TIE7" s="80"/>
      <c r="TIF7" s="80"/>
      <c r="TIG7" s="80"/>
      <c r="TIH7" s="80"/>
      <c r="TII7" s="80"/>
      <c r="TIJ7" s="80"/>
      <c r="TIK7" s="80"/>
      <c r="TIL7" s="80"/>
      <c r="TIM7" s="80"/>
      <c r="TIN7" s="80"/>
      <c r="TIO7" s="80"/>
      <c r="TIP7" s="80"/>
      <c r="TIQ7" s="80"/>
      <c r="TIR7" s="80"/>
      <c r="TIS7" s="80"/>
      <c r="TIT7" s="80"/>
      <c r="TIU7" s="80"/>
      <c r="TIV7" s="80"/>
      <c r="TIW7" s="80"/>
      <c r="TIX7" s="80"/>
      <c r="TIY7" s="80"/>
      <c r="TIZ7" s="80"/>
      <c r="TJA7" s="80"/>
      <c r="TJB7" s="80"/>
      <c r="TJC7" s="80"/>
      <c r="TJD7" s="80"/>
      <c r="TJE7" s="80"/>
      <c r="TJF7" s="80"/>
      <c r="TJG7" s="80"/>
      <c r="TJH7" s="80"/>
      <c r="TJI7" s="80"/>
      <c r="TJJ7" s="80"/>
      <c r="TJK7" s="80"/>
      <c r="TJL7" s="80"/>
      <c r="TJM7" s="80"/>
      <c r="TJN7" s="80"/>
      <c r="TJO7" s="80"/>
      <c r="TJP7" s="80"/>
      <c r="TJQ7" s="80"/>
      <c r="TJR7" s="80"/>
      <c r="TJS7" s="80"/>
      <c r="TJT7" s="80"/>
      <c r="TJU7" s="80"/>
      <c r="TJV7" s="80"/>
      <c r="TJW7" s="80"/>
      <c r="TJX7" s="80"/>
      <c r="TJY7" s="80"/>
      <c r="TJZ7" s="80"/>
      <c r="TKA7" s="80"/>
      <c r="TKB7" s="80"/>
      <c r="TKC7" s="80"/>
      <c r="TKD7" s="80"/>
      <c r="TKE7" s="80"/>
      <c r="TKF7" s="80"/>
      <c r="TKG7" s="80"/>
      <c r="TKH7" s="80"/>
      <c r="TKI7" s="80"/>
      <c r="TKJ7" s="80"/>
      <c r="TKK7" s="80"/>
      <c r="TKL7" s="80"/>
      <c r="TKM7" s="80"/>
      <c r="TKN7" s="80"/>
      <c r="TKO7" s="80"/>
      <c r="TKP7" s="80"/>
      <c r="TKQ7" s="80"/>
      <c r="TKR7" s="80"/>
      <c r="TKS7" s="80"/>
      <c r="TKT7" s="80"/>
      <c r="TKU7" s="80"/>
      <c r="TKV7" s="80"/>
      <c r="TKW7" s="80"/>
      <c r="TKX7" s="80"/>
      <c r="TKY7" s="80"/>
      <c r="TKZ7" s="80"/>
      <c r="TLA7" s="80"/>
      <c r="TLB7" s="80"/>
      <c r="TLC7" s="80"/>
      <c r="TLD7" s="80"/>
      <c r="TLE7" s="80"/>
      <c r="TLF7" s="80"/>
      <c r="TLG7" s="80"/>
      <c r="TLH7" s="80"/>
      <c r="TLI7" s="80"/>
      <c r="TLJ7" s="80"/>
      <c r="TLK7" s="80"/>
      <c r="TLL7" s="80"/>
      <c r="TLM7" s="80"/>
      <c r="TLN7" s="80"/>
      <c r="TLO7" s="80"/>
      <c r="TLP7" s="80"/>
      <c r="TLQ7" s="80"/>
      <c r="TLR7" s="80"/>
      <c r="TLS7" s="80"/>
      <c r="TLT7" s="80"/>
      <c r="TLU7" s="80"/>
      <c r="TLV7" s="80"/>
      <c r="TLW7" s="80"/>
      <c r="TLX7" s="80"/>
      <c r="TLY7" s="80"/>
      <c r="TLZ7" s="80"/>
      <c r="TMA7" s="80"/>
      <c r="TMB7" s="80"/>
      <c r="TMC7" s="80"/>
      <c r="TMD7" s="80"/>
      <c r="TME7" s="80"/>
      <c r="TMF7" s="80"/>
      <c r="TMG7" s="80"/>
      <c r="TMH7" s="80"/>
      <c r="TMI7" s="80"/>
      <c r="TMJ7" s="80"/>
      <c r="TMK7" s="80"/>
      <c r="TML7" s="80"/>
      <c r="TMM7" s="80"/>
      <c r="TMN7" s="80"/>
      <c r="TMO7" s="80"/>
      <c r="TMP7" s="80"/>
      <c r="TMQ7" s="80"/>
      <c r="TMR7" s="80"/>
      <c r="TMS7" s="80"/>
      <c r="TMT7" s="80"/>
      <c r="TMU7" s="80"/>
      <c r="TMV7" s="80"/>
      <c r="TMW7" s="80"/>
      <c r="TMX7" s="80"/>
      <c r="TMY7" s="80"/>
      <c r="TMZ7" s="80"/>
      <c r="TNA7" s="80"/>
      <c r="TNB7" s="80"/>
      <c r="TNC7" s="80"/>
      <c r="TND7" s="80"/>
      <c r="TNE7" s="80"/>
      <c r="TNF7" s="80"/>
      <c r="TNG7" s="80"/>
      <c r="TNH7" s="80"/>
      <c r="TNI7" s="80"/>
      <c r="TNJ7" s="80"/>
      <c r="TNK7" s="80"/>
      <c r="TNL7" s="80"/>
      <c r="TNM7" s="80"/>
      <c r="TNN7" s="80"/>
      <c r="TNO7" s="80"/>
      <c r="TNP7" s="80"/>
      <c r="TNQ7" s="80"/>
      <c r="TNR7" s="80"/>
      <c r="TNS7" s="80"/>
      <c r="TNT7" s="80"/>
      <c r="TNU7" s="80"/>
      <c r="TNV7" s="80"/>
      <c r="TNW7" s="80"/>
      <c r="TNX7" s="80"/>
      <c r="TNY7" s="80"/>
      <c r="TNZ7" s="80"/>
      <c r="TOA7" s="80"/>
      <c r="TOB7" s="80"/>
      <c r="TOC7" s="80"/>
      <c r="TOD7" s="80"/>
      <c r="TOE7" s="80"/>
      <c r="TOF7" s="80"/>
      <c r="TOG7" s="80"/>
      <c r="TOH7" s="80"/>
      <c r="TOI7" s="80"/>
      <c r="TOJ7" s="80"/>
      <c r="TOK7" s="80"/>
      <c r="TOL7" s="80"/>
      <c r="TOM7" s="80"/>
      <c r="TON7" s="80"/>
      <c r="TOO7" s="80"/>
      <c r="TOP7" s="80"/>
      <c r="TOQ7" s="80"/>
      <c r="TOR7" s="80"/>
      <c r="TOS7" s="80"/>
      <c r="TOT7" s="80"/>
      <c r="TOU7" s="80"/>
      <c r="TOV7" s="80"/>
      <c r="TOW7" s="80"/>
      <c r="TOX7" s="80"/>
      <c r="TOY7" s="80"/>
      <c r="TOZ7" s="80"/>
      <c r="TPA7" s="80"/>
      <c r="TPB7" s="80"/>
      <c r="TPC7" s="80"/>
      <c r="TPD7" s="80"/>
      <c r="TPE7" s="80"/>
      <c r="TPF7" s="80"/>
      <c r="TPG7" s="80"/>
      <c r="TPH7" s="80"/>
      <c r="TPI7" s="80"/>
      <c r="TPJ7" s="80"/>
      <c r="TPK7" s="80"/>
      <c r="TPL7" s="80"/>
      <c r="TPM7" s="80"/>
      <c r="TPN7" s="80"/>
      <c r="TPO7" s="80"/>
      <c r="TPP7" s="80"/>
      <c r="TPQ7" s="80"/>
      <c r="TPR7" s="80"/>
      <c r="TPS7" s="80"/>
      <c r="TPT7" s="80"/>
      <c r="TPU7" s="80"/>
      <c r="TPV7" s="80"/>
      <c r="TPW7" s="80"/>
      <c r="TPX7" s="80"/>
      <c r="TPY7" s="80"/>
      <c r="TPZ7" s="80"/>
      <c r="TQA7" s="80"/>
      <c r="TQB7" s="80"/>
      <c r="TQC7" s="80"/>
      <c r="TQD7" s="80"/>
      <c r="TQE7" s="80"/>
      <c r="TQF7" s="80"/>
      <c r="TQG7" s="80"/>
      <c r="TQH7" s="80"/>
      <c r="TQI7" s="80"/>
      <c r="TQJ7" s="80"/>
      <c r="TQK7" s="80"/>
      <c r="TQL7" s="80"/>
      <c r="TQM7" s="80"/>
      <c r="TQN7" s="80"/>
      <c r="TQO7" s="80"/>
      <c r="TQP7" s="80"/>
      <c r="TQQ7" s="80"/>
      <c r="TQR7" s="80"/>
      <c r="TQS7" s="80"/>
      <c r="TQT7" s="80"/>
      <c r="TQU7" s="80"/>
      <c r="TQV7" s="80"/>
      <c r="TQW7" s="80"/>
      <c r="TQX7" s="80"/>
      <c r="TQY7" s="80"/>
      <c r="TQZ7" s="80"/>
      <c r="TRA7" s="80"/>
      <c r="TRB7" s="80"/>
      <c r="TRC7" s="80"/>
      <c r="TRD7" s="80"/>
      <c r="TRE7" s="80"/>
      <c r="TRF7" s="80"/>
      <c r="TRG7" s="80"/>
      <c r="TRH7" s="80"/>
      <c r="TRI7" s="80"/>
      <c r="TRJ7" s="80"/>
      <c r="TRK7" s="80"/>
      <c r="TRL7" s="80"/>
      <c r="TRM7" s="80"/>
      <c r="TRN7" s="80"/>
      <c r="TRO7" s="80"/>
      <c r="TRP7" s="80"/>
      <c r="TRQ7" s="80"/>
      <c r="TRR7" s="80"/>
      <c r="TRS7" s="80"/>
      <c r="TRT7" s="80"/>
      <c r="TRU7" s="80"/>
      <c r="TRV7" s="80"/>
      <c r="TRW7" s="80"/>
      <c r="TRX7" s="80"/>
      <c r="TRY7" s="80"/>
      <c r="TRZ7" s="80"/>
      <c r="TSA7" s="80"/>
      <c r="TSB7" s="80"/>
      <c r="TSC7" s="80"/>
      <c r="TSD7" s="80"/>
      <c r="TSE7" s="80"/>
      <c r="TSF7" s="80"/>
      <c r="TSG7" s="80"/>
      <c r="TSH7" s="80"/>
      <c r="TSI7" s="80"/>
      <c r="TSJ7" s="80"/>
      <c r="TSK7" s="80"/>
      <c r="TSL7" s="80"/>
      <c r="TSM7" s="80"/>
      <c r="TSN7" s="80"/>
      <c r="TSO7" s="80"/>
      <c r="TSP7" s="80"/>
      <c r="TSQ7" s="80"/>
      <c r="TSR7" s="80"/>
      <c r="TSS7" s="80"/>
      <c r="TST7" s="80"/>
      <c r="TSU7" s="80"/>
      <c r="TSV7" s="80"/>
      <c r="TSW7" s="80"/>
      <c r="TSX7" s="80"/>
      <c r="TSY7" s="80"/>
      <c r="TSZ7" s="80"/>
      <c r="TTA7" s="80"/>
      <c r="TTB7" s="80"/>
      <c r="TTC7" s="80"/>
      <c r="TTD7" s="80"/>
      <c r="TTE7" s="80"/>
      <c r="TTF7" s="80"/>
      <c r="TTG7" s="80"/>
      <c r="TTH7" s="80"/>
      <c r="TTI7" s="80"/>
      <c r="TTJ7" s="80"/>
      <c r="TTK7" s="80"/>
      <c r="TTL7" s="80"/>
      <c r="TTM7" s="80"/>
      <c r="TTN7" s="80"/>
      <c r="TTO7" s="80"/>
      <c r="TTP7" s="80"/>
      <c r="TTQ7" s="80"/>
      <c r="TTR7" s="80"/>
      <c r="TTS7" s="80"/>
      <c r="TTT7" s="80"/>
      <c r="TTU7" s="80"/>
      <c r="TTV7" s="80"/>
      <c r="TTW7" s="80"/>
      <c r="TTX7" s="80"/>
      <c r="TTY7" s="80"/>
      <c r="TTZ7" s="80"/>
      <c r="TUA7" s="80"/>
      <c r="TUB7" s="80"/>
      <c r="TUC7" s="80"/>
      <c r="TUD7" s="80"/>
      <c r="TUE7" s="80"/>
      <c r="TUF7" s="80"/>
      <c r="TUG7" s="80"/>
      <c r="TUH7" s="80"/>
      <c r="TUI7" s="80"/>
      <c r="TUJ7" s="80"/>
      <c r="TUK7" s="80"/>
      <c r="TUL7" s="80"/>
      <c r="TUM7" s="80"/>
      <c r="TUN7" s="80"/>
      <c r="TUO7" s="80"/>
      <c r="TUP7" s="80"/>
      <c r="TUQ7" s="80"/>
      <c r="TUR7" s="80"/>
      <c r="TUS7" s="80"/>
      <c r="TUT7" s="80"/>
      <c r="TUU7" s="80"/>
      <c r="TUV7" s="80"/>
      <c r="TUW7" s="80"/>
      <c r="TUX7" s="80"/>
      <c r="TUY7" s="80"/>
      <c r="TUZ7" s="80"/>
      <c r="TVA7" s="80"/>
      <c r="TVB7" s="80"/>
      <c r="TVC7" s="80"/>
      <c r="TVD7" s="80"/>
      <c r="TVE7" s="80"/>
      <c r="TVF7" s="80"/>
      <c r="TVG7" s="80"/>
      <c r="TVH7" s="80"/>
      <c r="TVI7" s="80"/>
      <c r="TVJ7" s="80"/>
      <c r="TVK7" s="80"/>
      <c r="TVL7" s="80"/>
      <c r="TVM7" s="80"/>
      <c r="TVN7" s="80"/>
      <c r="TVO7" s="80"/>
      <c r="TVP7" s="80"/>
      <c r="TVQ7" s="80"/>
      <c r="TVR7" s="80"/>
      <c r="TVS7" s="80"/>
      <c r="TVT7" s="80"/>
      <c r="TVU7" s="80"/>
      <c r="TVV7" s="80"/>
      <c r="TVW7" s="80"/>
      <c r="TVX7" s="80"/>
      <c r="TVY7" s="80"/>
      <c r="TVZ7" s="80"/>
      <c r="TWA7" s="80"/>
      <c r="TWB7" s="80"/>
      <c r="TWC7" s="80"/>
      <c r="TWD7" s="80"/>
      <c r="TWE7" s="80"/>
      <c r="TWF7" s="80"/>
      <c r="TWG7" s="80"/>
      <c r="TWH7" s="80"/>
      <c r="TWI7" s="80"/>
      <c r="TWJ7" s="80"/>
      <c r="TWK7" s="80"/>
      <c r="TWL7" s="80"/>
      <c r="TWM7" s="80"/>
      <c r="TWN7" s="80"/>
      <c r="TWO7" s="80"/>
      <c r="TWP7" s="80"/>
      <c r="TWQ7" s="80"/>
      <c r="TWR7" s="80"/>
      <c r="TWS7" s="80"/>
      <c r="TWT7" s="80"/>
      <c r="TWU7" s="80"/>
      <c r="TWV7" s="80"/>
      <c r="TWW7" s="80"/>
      <c r="TWX7" s="80"/>
      <c r="TWY7" s="80"/>
      <c r="TWZ7" s="80"/>
      <c r="TXA7" s="80"/>
      <c r="TXB7" s="80"/>
      <c r="TXC7" s="80"/>
      <c r="TXD7" s="80"/>
      <c r="TXE7" s="80"/>
      <c r="TXF7" s="80"/>
      <c r="TXG7" s="80"/>
      <c r="TXH7" s="80"/>
      <c r="TXI7" s="80"/>
      <c r="TXJ7" s="80"/>
      <c r="TXK7" s="80"/>
      <c r="TXL7" s="80"/>
      <c r="TXM7" s="80"/>
      <c r="TXN7" s="80"/>
      <c r="TXO7" s="80"/>
      <c r="TXP7" s="80"/>
      <c r="TXQ7" s="80"/>
      <c r="TXR7" s="80"/>
      <c r="TXS7" s="80"/>
      <c r="TXT7" s="80"/>
      <c r="TXU7" s="80"/>
      <c r="TXV7" s="80"/>
      <c r="TXW7" s="80"/>
      <c r="TXX7" s="80"/>
      <c r="TXY7" s="80"/>
      <c r="TXZ7" s="80"/>
      <c r="TYA7" s="80"/>
      <c r="TYB7" s="80"/>
      <c r="TYC7" s="80"/>
      <c r="TYD7" s="80"/>
      <c r="TYE7" s="80"/>
      <c r="TYF7" s="80"/>
      <c r="TYG7" s="80"/>
      <c r="TYH7" s="80"/>
      <c r="TYI7" s="80"/>
      <c r="TYJ7" s="80"/>
      <c r="TYK7" s="80"/>
      <c r="TYL7" s="80"/>
      <c r="TYM7" s="80"/>
      <c r="TYN7" s="80"/>
      <c r="TYO7" s="80"/>
      <c r="TYP7" s="80"/>
      <c r="TYQ7" s="80"/>
      <c r="TYR7" s="80"/>
      <c r="TYS7" s="80"/>
      <c r="TYT7" s="80"/>
      <c r="TYU7" s="80"/>
      <c r="TYV7" s="80"/>
      <c r="TYW7" s="80"/>
      <c r="TYX7" s="80"/>
      <c r="TYY7" s="80"/>
      <c r="TYZ7" s="80"/>
      <c r="TZA7" s="80"/>
      <c r="TZB7" s="80"/>
      <c r="TZC7" s="80"/>
      <c r="TZD7" s="80"/>
      <c r="TZE7" s="80"/>
      <c r="TZF7" s="80"/>
      <c r="TZG7" s="80"/>
      <c r="TZH7" s="80"/>
      <c r="TZI7" s="80"/>
      <c r="TZJ7" s="80"/>
      <c r="TZK7" s="80"/>
      <c r="TZL7" s="80"/>
      <c r="TZM7" s="80"/>
      <c r="TZN7" s="80"/>
      <c r="TZO7" s="80"/>
      <c r="TZP7" s="80"/>
      <c r="TZQ7" s="80"/>
      <c r="TZR7" s="80"/>
      <c r="TZS7" s="80"/>
      <c r="TZT7" s="80"/>
      <c r="TZU7" s="80"/>
      <c r="TZV7" s="80"/>
      <c r="TZW7" s="80"/>
      <c r="TZX7" s="80"/>
      <c r="TZY7" s="80"/>
      <c r="TZZ7" s="80"/>
      <c r="UAA7" s="80"/>
      <c r="UAB7" s="80"/>
      <c r="UAC7" s="80"/>
      <c r="UAD7" s="80"/>
      <c r="UAE7" s="80"/>
      <c r="UAF7" s="80"/>
      <c r="UAG7" s="80"/>
      <c r="UAH7" s="80"/>
      <c r="UAI7" s="80"/>
      <c r="UAJ7" s="80"/>
      <c r="UAK7" s="80"/>
      <c r="UAL7" s="80"/>
      <c r="UAM7" s="80"/>
      <c r="UAN7" s="80"/>
      <c r="UAO7" s="80"/>
      <c r="UAP7" s="80"/>
      <c r="UAQ7" s="80"/>
      <c r="UAR7" s="80"/>
      <c r="UAS7" s="80"/>
      <c r="UAT7" s="80"/>
      <c r="UAU7" s="80"/>
      <c r="UAV7" s="80"/>
      <c r="UAW7" s="80"/>
      <c r="UAX7" s="80"/>
      <c r="UAY7" s="80"/>
      <c r="UAZ7" s="80"/>
      <c r="UBA7" s="80"/>
      <c r="UBB7" s="80"/>
      <c r="UBC7" s="80"/>
      <c r="UBD7" s="80"/>
      <c r="UBE7" s="80"/>
      <c r="UBF7" s="80"/>
      <c r="UBG7" s="80"/>
      <c r="UBH7" s="80"/>
      <c r="UBI7" s="80"/>
      <c r="UBJ7" s="80"/>
      <c r="UBK7" s="80"/>
      <c r="UBL7" s="80"/>
      <c r="UBM7" s="80"/>
      <c r="UBN7" s="80"/>
      <c r="UBO7" s="80"/>
      <c r="UBP7" s="80"/>
      <c r="UBQ7" s="80"/>
      <c r="UBR7" s="80"/>
      <c r="UBS7" s="80"/>
      <c r="UBT7" s="80"/>
      <c r="UBU7" s="80"/>
      <c r="UBV7" s="80"/>
      <c r="UBW7" s="80"/>
      <c r="UBX7" s="80"/>
      <c r="UBY7" s="80"/>
      <c r="UBZ7" s="80"/>
      <c r="UCA7" s="80"/>
      <c r="UCB7" s="80"/>
      <c r="UCC7" s="80"/>
      <c r="UCD7" s="80"/>
      <c r="UCE7" s="80"/>
      <c r="UCF7" s="80"/>
      <c r="UCG7" s="80"/>
      <c r="UCH7" s="80"/>
      <c r="UCI7" s="80"/>
      <c r="UCJ7" s="80"/>
      <c r="UCK7" s="80"/>
      <c r="UCL7" s="80"/>
      <c r="UCM7" s="80"/>
      <c r="UCN7" s="80"/>
      <c r="UCO7" s="80"/>
      <c r="UCP7" s="80"/>
      <c r="UCQ7" s="80"/>
      <c r="UCR7" s="80"/>
      <c r="UCS7" s="80"/>
      <c r="UCT7" s="80"/>
      <c r="UCU7" s="80"/>
      <c r="UCV7" s="80"/>
      <c r="UCW7" s="80"/>
      <c r="UCX7" s="80"/>
      <c r="UCY7" s="80"/>
      <c r="UCZ7" s="80"/>
      <c r="UDA7" s="80"/>
      <c r="UDB7" s="80"/>
      <c r="UDC7" s="80"/>
      <c r="UDD7" s="80"/>
      <c r="UDE7" s="80"/>
      <c r="UDF7" s="80"/>
      <c r="UDG7" s="80"/>
      <c r="UDH7" s="80"/>
      <c r="UDI7" s="80"/>
      <c r="UDJ7" s="80"/>
      <c r="UDK7" s="80"/>
      <c r="UDL7" s="80"/>
      <c r="UDM7" s="80"/>
      <c r="UDN7" s="80"/>
      <c r="UDO7" s="80"/>
      <c r="UDP7" s="80"/>
      <c r="UDQ7" s="80"/>
      <c r="UDR7" s="80"/>
      <c r="UDS7" s="80"/>
      <c r="UDT7" s="80"/>
      <c r="UDU7" s="80"/>
      <c r="UDV7" s="80"/>
      <c r="UDW7" s="80"/>
      <c r="UDX7" s="80"/>
      <c r="UDY7" s="80"/>
      <c r="UDZ7" s="80"/>
      <c r="UEA7" s="80"/>
      <c r="UEB7" s="80"/>
      <c r="UEC7" s="80"/>
      <c r="UED7" s="80"/>
      <c r="UEE7" s="80"/>
      <c r="UEF7" s="80"/>
      <c r="UEG7" s="80"/>
      <c r="UEH7" s="80"/>
      <c r="UEI7" s="80"/>
      <c r="UEJ7" s="80"/>
      <c r="UEK7" s="80"/>
      <c r="UEL7" s="80"/>
      <c r="UEM7" s="80"/>
      <c r="UEN7" s="80"/>
      <c r="UEO7" s="80"/>
      <c r="UEP7" s="80"/>
      <c r="UEQ7" s="80"/>
      <c r="UER7" s="80"/>
      <c r="UES7" s="80"/>
      <c r="UET7" s="80"/>
      <c r="UEU7" s="80"/>
      <c r="UEV7" s="80"/>
      <c r="UEW7" s="80"/>
      <c r="UEX7" s="80"/>
      <c r="UEY7" s="80"/>
      <c r="UEZ7" s="80"/>
      <c r="UFA7" s="80"/>
      <c r="UFB7" s="80"/>
      <c r="UFC7" s="80"/>
      <c r="UFD7" s="80"/>
      <c r="UFE7" s="80"/>
      <c r="UFF7" s="80"/>
      <c r="UFG7" s="80"/>
      <c r="UFH7" s="80"/>
      <c r="UFI7" s="80"/>
      <c r="UFJ7" s="80"/>
      <c r="UFK7" s="80"/>
      <c r="UFL7" s="80"/>
      <c r="UFM7" s="80"/>
      <c r="UFN7" s="80"/>
      <c r="UFO7" s="80"/>
      <c r="UFP7" s="80"/>
      <c r="UFQ7" s="80"/>
      <c r="UFR7" s="80"/>
      <c r="UFS7" s="80"/>
      <c r="UFT7" s="80"/>
      <c r="UFU7" s="80"/>
      <c r="UFV7" s="80"/>
      <c r="UFW7" s="80"/>
      <c r="UFX7" s="80"/>
      <c r="UFY7" s="80"/>
      <c r="UFZ7" s="80"/>
      <c r="UGA7" s="80"/>
      <c r="UGB7" s="80"/>
      <c r="UGC7" s="80"/>
      <c r="UGD7" s="80"/>
      <c r="UGE7" s="80"/>
      <c r="UGF7" s="80"/>
      <c r="UGG7" s="80"/>
      <c r="UGH7" s="80"/>
      <c r="UGI7" s="80"/>
      <c r="UGJ7" s="80"/>
      <c r="UGK7" s="80"/>
      <c r="UGL7" s="80"/>
      <c r="UGM7" s="80"/>
      <c r="UGN7" s="80"/>
      <c r="UGO7" s="80"/>
      <c r="UGP7" s="80"/>
      <c r="UGQ7" s="80"/>
      <c r="UGR7" s="80"/>
      <c r="UGS7" s="80"/>
      <c r="UGT7" s="80"/>
      <c r="UGU7" s="80"/>
      <c r="UGV7" s="80"/>
      <c r="UGW7" s="80"/>
      <c r="UGX7" s="80"/>
      <c r="UGY7" s="80"/>
      <c r="UGZ7" s="80"/>
      <c r="UHA7" s="80"/>
      <c r="UHB7" s="80"/>
      <c r="UHC7" s="80"/>
      <c r="UHD7" s="80"/>
      <c r="UHE7" s="80"/>
      <c r="UHF7" s="80"/>
      <c r="UHG7" s="80"/>
      <c r="UHH7" s="80"/>
      <c r="UHI7" s="80"/>
      <c r="UHJ7" s="80"/>
      <c r="UHK7" s="80"/>
      <c r="UHL7" s="80"/>
      <c r="UHM7" s="80"/>
      <c r="UHN7" s="80"/>
      <c r="UHO7" s="80"/>
      <c r="UHP7" s="80"/>
      <c r="UHQ7" s="80"/>
      <c r="UHR7" s="80"/>
      <c r="UHS7" s="80"/>
      <c r="UHT7" s="80"/>
      <c r="UHU7" s="80"/>
      <c r="UHV7" s="80"/>
      <c r="UHW7" s="80"/>
      <c r="UHX7" s="80"/>
      <c r="UHY7" s="80"/>
      <c r="UHZ7" s="80"/>
      <c r="UIA7" s="80"/>
      <c r="UIB7" s="80"/>
      <c r="UIC7" s="80"/>
      <c r="UID7" s="80"/>
      <c r="UIE7" s="80"/>
      <c r="UIF7" s="80"/>
      <c r="UIG7" s="80"/>
      <c r="UIH7" s="80"/>
      <c r="UII7" s="80"/>
      <c r="UIJ7" s="80"/>
      <c r="UIK7" s="80"/>
      <c r="UIL7" s="80"/>
      <c r="UIM7" s="80"/>
      <c r="UIN7" s="80"/>
      <c r="UIO7" s="80"/>
      <c r="UIP7" s="80"/>
      <c r="UIQ7" s="80"/>
      <c r="UIR7" s="80"/>
      <c r="UIS7" s="80"/>
      <c r="UIT7" s="80"/>
      <c r="UIU7" s="80"/>
      <c r="UIV7" s="80"/>
      <c r="UIW7" s="80"/>
      <c r="UIX7" s="80"/>
      <c r="UIY7" s="80"/>
      <c r="UIZ7" s="80"/>
      <c r="UJA7" s="80"/>
      <c r="UJB7" s="80"/>
      <c r="UJC7" s="80"/>
      <c r="UJD7" s="80"/>
      <c r="UJE7" s="80"/>
      <c r="UJF7" s="80"/>
      <c r="UJG7" s="80"/>
      <c r="UJH7" s="80"/>
      <c r="UJI7" s="80"/>
      <c r="UJJ7" s="80"/>
      <c r="UJK7" s="80"/>
      <c r="UJL7" s="80"/>
      <c r="UJM7" s="80"/>
      <c r="UJN7" s="80"/>
      <c r="UJO7" s="80"/>
      <c r="UJP7" s="80"/>
      <c r="UJQ7" s="80"/>
      <c r="UJR7" s="80"/>
      <c r="UJS7" s="80"/>
      <c r="UJT7" s="80"/>
      <c r="UJU7" s="80"/>
      <c r="UJV7" s="80"/>
      <c r="UJW7" s="80"/>
      <c r="UJX7" s="80"/>
      <c r="UJY7" s="80"/>
      <c r="UJZ7" s="80"/>
      <c r="UKA7" s="80"/>
      <c r="UKB7" s="80"/>
      <c r="UKC7" s="80"/>
      <c r="UKD7" s="80"/>
      <c r="UKE7" s="80"/>
      <c r="UKF7" s="80"/>
      <c r="UKG7" s="80"/>
      <c r="UKH7" s="80"/>
      <c r="UKI7" s="80"/>
      <c r="UKJ7" s="80"/>
      <c r="UKK7" s="80"/>
      <c r="UKL7" s="80"/>
      <c r="UKM7" s="80"/>
      <c r="UKN7" s="80"/>
      <c r="UKO7" s="80"/>
      <c r="UKP7" s="80"/>
      <c r="UKQ7" s="80"/>
      <c r="UKR7" s="80"/>
      <c r="UKS7" s="80"/>
      <c r="UKT7" s="80"/>
      <c r="UKU7" s="80"/>
      <c r="UKV7" s="80"/>
      <c r="UKW7" s="80"/>
      <c r="UKX7" s="80"/>
      <c r="UKY7" s="80"/>
      <c r="UKZ7" s="80"/>
      <c r="ULA7" s="80"/>
      <c r="ULB7" s="80"/>
      <c r="ULC7" s="80"/>
      <c r="ULD7" s="80"/>
      <c r="ULE7" s="80"/>
      <c r="ULF7" s="80"/>
      <c r="ULG7" s="80"/>
      <c r="ULH7" s="80"/>
      <c r="ULI7" s="80"/>
      <c r="ULJ7" s="80"/>
      <c r="ULK7" s="80"/>
      <c r="ULL7" s="80"/>
      <c r="ULM7" s="80"/>
      <c r="ULN7" s="80"/>
      <c r="ULO7" s="80"/>
      <c r="ULP7" s="80"/>
      <c r="ULQ7" s="80"/>
      <c r="ULR7" s="80"/>
      <c r="ULS7" s="80"/>
      <c r="ULT7" s="80"/>
      <c r="ULU7" s="80"/>
      <c r="ULV7" s="80"/>
      <c r="ULW7" s="80"/>
      <c r="ULX7" s="80"/>
      <c r="ULY7" s="80"/>
      <c r="ULZ7" s="80"/>
      <c r="UMA7" s="80"/>
      <c r="UMB7" s="80"/>
      <c r="UMC7" s="80"/>
      <c r="UMD7" s="80"/>
      <c r="UME7" s="80"/>
      <c r="UMF7" s="80"/>
      <c r="UMG7" s="80"/>
      <c r="UMH7" s="80"/>
      <c r="UMI7" s="80"/>
      <c r="UMJ7" s="80"/>
      <c r="UMK7" s="80"/>
      <c r="UML7" s="80"/>
      <c r="UMM7" s="80"/>
      <c r="UMN7" s="80"/>
      <c r="UMO7" s="80"/>
      <c r="UMP7" s="80"/>
      <c r="UMQ7" s="80"/>
      <c r="UMR7" s="80"/>
      <c r="UMS7" s="80"/>
      <c r="UMT7" s="80"/>
      <c r="UMU7" s="80"/>
      <c r="UMV7" s="80"/>
      <c r="UMW7" s="80"/>
      <c r="UMX7" s="80"/>
      <c r="UMY7" s="80"/>
      <c r="UMZ7" s="80"/>
      <c r="UNA7" s="80"/>
      <c r="UNB7" s="80"/>
      <c r="UNC7" s="80"/>
      <c r="UND7" s="80"/>
      <c r="UNE7" s="80"/>
      <c r="UNF7" s="80"/>
      <c r="UNG7" s="80"/>
      <c r="UNH7" s="80"/>
      <c r="UNI7" s="80"/>
      <c r="UNJ7" s="80"/>
      <c r="UNK7" s="80"/>
      <c r="UNL7" s="80"/>
      <c r="UNM7" s="80"/>
      <c r="UNN7" s="80"/>
      <c r="UNO7" s="80"/>
      <c r="UNP7" s="80"/>
      <c r="UNQ7" s="80"/>
      <c r="UNR7" s="80"/>
      <c r="UNS7" s="80"/>
      <c r="UNT7" s="80"/>
      <c r="UNU7" s="80"/>
      <c r="UNV7" s="80"/>
      <c r="UNW7" s="80"/>
      <c r="UNX7" s="80"/>
      <c r="UNY7" s="80"/>
      <c r="UNZ7" s="80"/>
      <c r="UOA7" s="80"/>
      <c r="UOB7" s="80"/>
      <c r="UOC7" s="80"/>
      <c r="UOD7" s="80"/>
      <c r="UOE7" s="80"/>
      <c r="UOF7" s="80"/>
      <c r="UOG7" s="80"/>
      <c r="UOH7" s="80"/>
      <c r="UOI7" s="80"/>
      <c r="UOJ7" s="80"/>
      <c r="UOK7" s="80"/>
      <c r="UOL7" s="80"/>
      <c r="UOM7" s="80"/>
      <c r="UON7" s="80"/>
      <c r="UOO7" s="80"/>
      <c r="UOP7" s="80"/>
      <c r="UOQ7" s="80"/>
      <c r="UOR7" s="80"/>
      <c r="UOS7" s="80"/>
      <c r="UOT7" s="80"/>
      <c r="UOU7" s="80"/>
      <c r="UOV7" s="80"/>
      <c r="UOW7" s="80"/>
      <c r="UOX7" s="80"/>
      <c r="UOY7" s="80"/>
      <c r="UOZ7" s="80"/>
      <c r="UPA7" s="80"/>
      <c r="UPB7" s="80"/>
      <c r="UPC7" s="80"/>
      <c r="UPD7" s="80"/>
      <c r="UPE7" s="80"/>
      <c r="UPF7" s="80"/>
      <c r="UPG7" s="80"/>
      <c r="UPH7" s="80"/>
      <c r="UPI7" s="80"/>
      <c r="UPJ7" s="80"/>
      <c r="UPK7" s="80"/>
      <c r="UPL7" s="80"/>
      <c r="UPM7" s="80"/>
      <c r="UPN7" s="80"/>
      <c r="UPO7" s="80"/>
      <c r="UPP7" s="80"/>
      <c r="UPQ7" s="80"/>
      <c r="UPR7" s="80"/>
      <c r="UPS7" s="80"/>
      <c r="UPT7" s="80"/>
      <c r="UPU7" s="80"/>
      <c r="UPV7" s="80"/>
      <c r="UPW7" s="80"/>
      <c r="UPX7" s="80"/>
      <c r="UPY7" s="80"/>
      <c r="UPZ7" s="80"/>
      <c r="UQA7" s="80"/>
      <c r="UQB7" s="80"/>
      <c r="UQC7" s="80"/>
      <c r="UQD7" s="80"/>
      <c r="UQE7" s="80"/>
      <c r="UQF7" s="80"/>
      <c r="UQG7" s="80"/>
      <c r="UQH7" s="80"/>
      <c r="UQI7" s="80"/>
      <c r="UQJ7" s="80"/>
      <c r="UQK7" s="80"/>
      <c r="UQL7" s="80"/>
      <c r="UQM7" s="80"/>
      <c r="UQN7" s="80"/>
      <c r="UQO7" s="80"/>
      <c r="UQP7" s="80"/>
      <c r="UQQ7" s="80"/>
      <c r="UQR7" s="80"/>
      <c r="UQS7" s="80"/>
      <c r="UQT7" s="80"/>
      <c r="UQU7" s="80"/>
      <c r="UQV7" s="80"/>
      <c r="UQW7" s="80"/>
      <c r="UQX7" s="80"/>
      <c r="UQY7" s="80"/>
      <c r="UQZ7" s="80"/>
      <c r="URA7" s="80"/>
      <c r="URB7" s="80"/>
      <c r="URC7" s="80"/>
      <c r="URD7" s="80"/>
      <c r="URE7" s="80"/>
      <c r="URF7" s="80"/>
      <c r="URG7" s="80"/>
      <c r="URH7" s="80"/>
      <c r="URI7" s="80"/>
      <c r="URJ7" s="80"/>
      <c r="URK7" s="80"/>
      <c r="URL7" s="80"/>
      <c r="URM7" s="80"/>
      <c r="URN7" s="80"/>
      <c r="URO7" s="80"/>
      <c r="URP7" s="80"/>
      <c r="URQ7" s="80"/>
      <c r="URR7" s="80"/>
      <c r="URS7" s="80"/>
      <c r="URT7" s="80"/>
      <c r="URU7" s="80"/>
      <c r="URV7" s="80"/>
      <c r="URW7" s="80"/>
      <c r="URX7" s="80"/>
      <c r="URY7" s="80"/>
      <c r="URZ7" s="80"/>
      <c r="USA7" s="80"/>
      <c r="USB7" s="80"/>
      <c r="USC7" s="80"/>
      <c r="USD7" s="80"/>
      <c r="USE7" s="80"/>
      <c r="USF7" s="80"/>
      <c r="USG7" s="80"/>
      <c r="USH7" s="80"/>
      <c r="USI7" s="80"/>
      <c r="USJ7" s="80"/>
      <c r="USK7" s="80"/>
      <c r="USL7" s="80"/>
      <c r="USM7" s="80"/>
      <c r="USN7" s="80"/>
      <c r="USO7" s="80"/>
      <c r="USP7" s="80"/>
      <c r="USQ7" s="80"/>
      <c r="USR7" s="80"/>
      <c r="USS7" s="80"/>
      <c r="UST7" s="80"/>
      <c r="USU7" s="80"/>
      <c r="USV7" s="80"/>
      <c r="USW7" s="80"/>
      <c r="USX7" s="80"/>
      <c r="USY7" s="80"/>
      <c r="USZ7" s="80"/>
      <c r="UTA7" s="80"/>
      <c r="UTB7" s="80"/>
      <c r="UTC7" s="80"/>
      <c r="UTD7" s="80"/>
      <c r="UTE7" s="80"/>
      <c r="UTF7" s="80"/>
      <c r="UTG7" s="80"/>
      <c r="UTH7" s="80"/>
      <c r="UTI7" s="80"/>
      <c r="UTJ7" s="80"/>
      <c r="UTK7" s="80"/>
      <c r="UTL7" s="80"/>
      <c r="UTM7" s="80"/>
      <c r="UTN7" s="80"/>
      <c r="UTO7" s="80"/>
      <c r="UTP7" s="80"/>
      <c r="UTQ7" s="80"/>
      <c r="UTR7" s="80"/>
      <c r="UTS7" s="80"/>
      <c r="UTT7" s="80"/>
      <c r="UTU7" s="80"/>
      <c r="UTV7" s="80"/>
      <c r="UTW7" s="80"/>
      <c r="UTX7" s="80"/>
      <c r="UTY7" s="80"/>
      <c r="UTZ7" s="80"/>
      <c r="UUA7" s="80"/>
      <c r="UUB7" s="80"/>
      <c r="UUC7" s="80"/>
      <c r="UUD7" s="80"/>
      <c r="UUE7" s="80"/>
      <c r="UUF7" s="80"/>
      <c r="UUG7" s="80"/>
      <c r="UUH7" s="80"/>
      <c r="UUI7" s="80"/>
      <c r="UUJ7" s="80"/>
      <c r="UUK7" s="80"/>
      <c r="UUL7" s="80"/>
      <c r="UUM7" s="80"/>
      <c r="UUN7" s="80"/>
      <c r="UUO7" s="80"/>
      <c r="UUP7" s="80"/>
      <c r="UUQ7" s="80"/>
      <c r="UUR7" s="80"/>
      <c r="UUS7" s="80"/>
      <c r="UUT7" s="80"/>
      <c r="UUU7" s="80"/>
      <c r="UUV7" s="80"/>
      <c r="UUW7" s="80"/>
      <c r="UUX7" s="80"/>
      <c r="UUY7" s="80"/>
      <c r="UUZ7" s="80"/>
      <c r="UVA7" s="80"/>
      <c r="UVB7" s="80"/>
      <c r="UVC7" s="80"/>
      <c r="UVD7" s="80"/>
      <c r="UVE7" s="80"/>
      <c r="UVF7" s="80"/>
      <c r="UVG7" s="80"/>
      <c r="UVH7" s="80"/>
      <c r="UVI7" s="80"/>
      <c r="UVJ7" s="80"/>
      <c r="UVK7" s="80"/>
      <c r="UVL7" s="80"/>
      <c r="UVM7" s="80"/>
      <c r="UVN7" s="80"/>
      <c r="UVO7" s="80"/>
      <c r="UVP7" s="80"/>
      <c r="UVQ7" s="80"/>
      <c r="UVR7" s="80"/>
      <c r="UVS7" s="80"/>
      <c r="UVT7" s="80"/>
      <c r="UVU7" s="80"/>
      <c r="UVV7" s="80"/>
      <c r="UVW7" s="80"/>
      <c r="UVX7" s="80"/>
      <c r="UVY7" s="80"/>
      <c r="UVZ7" s="80"/>
      <c r="UWA7" s="80"/>
      <c r="UWB7" s="80"/>
      <c r="UWC7" s="80"/>
      <c r="UWD7" s="80"/>
      <c r="UWE7" s="80"/>
      <c r="UWF7" s="80"/>
      <c r="UWG7" s="80"/>
      <c r="UWH7" s="80"/>
      <c r="UWI7" s="80"/>
      <c r="UWJ7" s="80"/>
      <c r="UWK7" s="80"/>
      <c r="UWL7" s="80"/>
      <c r="UWM7" s="80"/>
      <c r="UWN7" s="80"/>
      <c r="UWO7" s="80"/>
      <c r="UWP7" s="80"/>
      <c r="UWQ7" s="80"/>
      <c r="UWR7" s="80"/>
      <c r="UWS7" s="80"/>
      <c r="UWT7" s="80"/>
      <c r="UWU7" s="80"/>
      <c r="UWV7" s="80"/>
      <c r="UWW7" s="80"/>
      <c r="UWX7" s="80"/>
      <c r="UWY7" s="80"/>
      <c r="UWZ7" s="80"/>
      <c r="UXA7" s="80"/>
      <c r="UXB7" s="80"/>
      <c r="UXC7" s="80"/>
      <c r="UXD7" s="80"/>
      <c r="UXE7" s="80"/>
      <c r="UXF7" s="80"/>
      <c r="UXG7" s="80"/>
      <c r="UXH7" s="80"/>
      <c r="UXI7" s="80"/>
      <c r="UXJ7" s="80"/>
      <c r="UXK7" s="80"/>
      <c r="UXL7" s="80"/>
      <c r="UXM7" s="80"/>
      <c r="UXN7" s="80"/>
      <c r="UXO7" s="80"/>
      <c r="UXP7" s="80"/>
      <c r="UXQ7" s="80"/>
      <c r="UXR7" s="80"/>
      <c r="UXS7" s="80"/>
      <c r="UXT7" s="80"/>
      <c r="UXU7" s="80"/>
      <c r="UXV7" s="80"/>
      <c r="UXW7" s="80"/>
      <c r="UXX7" s="80"/>
      <c r="UXY7" s="80"/>
      <c r="UXZ7" s="80"/>
      <c r="UYA7" s="80"/>
      <c r="UYB7" s="80"/>
      <c r="UYC7" s="80"/>
      <c r="UYD7" s="80"/>
      <c r="UYE7" s="80"/>
      <c r="UYF7" s="80"/>
      <c r="UYG7" s="80"/>
      <c r="UYH7" s="80"/>
      <c r="UYI7" s="80"/>
      <c r="UYJ7" s="80"/>
      <c r="UYK7" s="80"/>
      <c r="UYL7" s="80"/>
      <c r="UYM7" s="80"/>
      <c r="UYN7" s="80"/>
      <c r="UYO7" s="80"/>
      <c r="UYP7" s="80"/>
      <c r="UYQ7" s="80"/>
      <c r="UYR7" s="80"/>
      <c r="UYS7" s="80"/>
      <c r="UYT7" s="80"/>
      <c r="UYU7" s="80"/>
      <c r="UYV7" s="80"/>
      <c r="UYW7" s="80"/>
      <c r="UYX7" s="80"/>
      <c r="UYY7" s="80"/>
      <c r="UYZ7" s="80"/>
      <c r="UZA7" s="80"/>
      <c r="UZB7" s="80"/>
      <c r="UZC7" s="80"/>
      <c r="UZD7" s="80"/>
      <c r="UZE7" s="80"/>
      <c r="UZF7" s="80"/>
      <c r="UZG7" s="80"/>
      <c r="UZH7" s="80"/>
      <c r="UZI7" s="80"/>
      <c r="UZJ7" s="80"/>
      <c r="UZK7" s="80"/>
      <c r="UZL7" s="80"/>
      <c r="UZM7" s="80"/>
      <c r="UZN7" s="80"/>
      <c r="UZO7" s="80"/>
      <c r="UZP7" s="80"/>
      <c r="UZQ7" s="80"/>
      <c r="UZR7" s="80"/>
      <c r="UZS7" s="80"/>
      <c r="UZT7" s="80"/>
      <c r="UZU7" s="80"/>
      <c r="UZV7" s="80"/>
      <c r="UZW7" s="80"/>
      <c r="UZX7" s="80"/>
      <c r="UZY7" s="80"/>
      <c r="UZZ7" s="80"/>
      <c r="VAA7" s="80"/>
      <c r="VAB7" s="80"/>
      <c r="VAC7" s="80"/>
      <c r="VAD7" s="80"/>
      <c r="VAE7" s="80"/>
      <c r="VAF7" s="80"/>
      <c r="VAG7" s="80"/>
      <c r="VAH7" s="80"/>
      <c r="VAI7" s="80"/>
      <c r="VAJ7" s="80"/>
      <c r="VAK7" s="80"/>
      <c r="VAL7" s="80"/>
      <c r="VAM7" s="80"/>
      <c r="VAN7" s="80"/>
      <c r="VAO7" s="80"/>
      <c r="VAP7" s="80"/>
      <c r="VAQ7" s="80"/>
      <c r="VAR7" s="80"/>
      <c r="VAS7" s="80"/>
      <c r="VAT7" s="80"/>
      <c r="VAU7" s="80"/>
      <c r="VAV7" s="80"/>
      <c r="VAW7" s="80"/>
      <c r="VAX7" s="80"/>
      <c r="VAY7" s="80"/>
      <c r="VAZ7" s="80"/>
      <c r="VBA7" s="80"/>
      <c r="VBB7" s="80"/>
      <c r="VBC7" s="80"/>
      <c r="VBD7" s="80"/>
      <c r="VBE7" s="80"/>
      <c r="VBF7" s="80"/>
      <c r="VBG7" s="80"/>
      <c r="VBH7" s="80"/>
      <c r="VBI7" s="80"/>
      <c r="VBJ7" s="80"/>
      <c r="VBK7" s="80"/>
      <c r="VBL7" s="80"/>
      <c r="VBM7" s="80"/>
      <c r="VBN7" s="80"/>
      <c r="VBO7" s="80"/>
      <c r="VBP7" s="80"/>
      <c r="VBQ7" s="80"/>
      <c r="VBR7" s="80"/>
      <c r="VBS7" s="80"/>
      <c r="VBT7" s="80"/>
      <c r="VBU7" s="80"/>
      <c r="VBV7" s="80"/>
      <c r="VBW7" s="80"/>
      <c r="VBX7" s="80"/>
      <c r="VBY7" s="80"/>
      <c r="VBZ7" s="80"/>
      <c r="VCA7" s="80"/>
      <c r="VCB7" s="80"/>
      <c r="VCC7" s="80"/>
      <c r="VCD7" s="80"/>
      <c r="VCE7" s="80"/>
      <c r="VCF7" s="80"/>
      <c r="VCG7" s="80"/>
      <c r="VCH7" s="80"/>
      <c r="VCI7" s="80"/>
      <c r="VCJ7" s="80"/>
      <c r="VCK7" s="80"/>
      <c r="VCL7" s="80"/>
      <c r="VCM7" s="80"/>
      <c r="VCN7" s="80"/>
      <c r="VCO7" s="80"/>
      <c r="VCP7" s="80"/>
      <c r="VCQ7" s="80"/>
      <c r="VCR7" s="80"/>
      <c r="VCS7" s="80"/>
      <c r="VCT7" s="80"/>
      <c r="VCU7" s="80"/>
      <c r="VCV7" s="80"/>
      <c r="VCW7" s="80"/>
      <c r="VCX7" s="80"/>
      <c r="VCY7" s="80"/>
      <c r="VCZ7" s="80"/>
      <c r="VDA7" s="80"/>
      <c r="VDB7" s="80"/>
      <c r="VDC7" s="80"/>
      <c r="VDD7" s="80"/>
      <c r="VDE7" s="80"/>
      <c r="VDF7" s="80"/>
      <c r="VDG7" s="80"/>
      <c r="VDH7" s="80"/>
      <c r="VDI7" s="80"/>
      <c r="VDJ7" s="80"/>
      <c r="VDK7" s="80"/>
      <c r="VDL7" s="80"/>
      <c r="VDM7" s="80"/>
      <c r="VDN7" s="80"/>
      <c r="VDO7" s="80"/>
      <c r="VDP7" s="80"/>
      <c r="VDQ7" s="80"/>
      <c r="VDR7" s="80"/>
      <c r="VDS7" s="80"/>
      <c r="VDT7" s="80"/>
      <c r="VDU7" s="80"/>
      <c r="VDV7" s="80"/>
      <c r="VDW7" s="80"/>
      <c r="VDX7" s="80"/>
      <c r="VDY7" s="80"/>
      <c r="VDZ7" s="80"/>
      <c r="VEA7" s="80"/>
      <c r="VEB7" s="80"/>
      <c r="VEC7" s="80"/>
      <c r="VED7" s="80"/>
      <c r="VEE7" s="80"/>
      <c r="VEF7" s="80"/>
      <c r="VEG7" s="80"/>
      <c r="VEH7" s="80"/>
      <c r="VEI7" s="80"/>
      <c r="VEJ7" s="80"/>
      <c r="VEK7" s="80"/>
      <c r="VEL7" s="80"/>
      <c r="VEM7" s="80"/>
      <c r="VEN7" s="80"/>
      <c r="VEO7" s="80"/>
      <c r="VEP7" s="80"/>
      <c r="VEQ7" s="80"/>
      <c r="VER7" s="80"/>
      <c r="VES7" s="80"/>
      <c r="VET7" s="80"/>
      <c r="VEU7" s="80"/>
      <c r="VEV7" s="80"/>
      <c r="VEW7" s="80"/>
      <c r="VEX7" s="80"/>
      <c r="VEY7" s="80"/>
      <c r="VEZ7" s="80"/>
      <c r="VFA7" s="80"/>
      <c r="VFB7" s="80"/>
      <c r="VFC7" s="80"/>
      <c r="VFD7" s="80"/>
      <c r="VFE7" s="80"/>
      <c r="VFF7" s="80"/>
      <c r="VFG7" s="80"/>
      <c r="VFH7" s="80"/>
      <c r="VFI7" s="80"/>
      <c r="VFJ7" s="80"/>
      <c r="VFK7" s="80"/>
      <c r="VFL7" s="80"/>
      <c r="VFM7" s="80"/>
      <c r="VFN7" s="80"/>
      <c r="VFO7" s="80"/>
      <c r="VFP7" s="80"/>
      <c r="VFQ7" s="80"/>
      <c r="VFR7" s="80"/>
      <c r="VFS7" s="80"/>
      <c r="VFT7" s="80"/>
      <c r="VFU7" s="80"/>
      <c r="VFV7" s="80"/>
      <c r="VFW7" s="80"/>
      <c r="VFX7" s="80"/>
      <c r="VFY7" s="80"/>
      <c r="VFZ7" s="80"/>
      <c r="VGA7" s="80"/>
      <c r="VGB7" s="80"/>
      <c r="VGC7" s="80"/>
      <c r="VGD7" s="80"/>
      <c r="VGE7" s="80"/>
      <c r="VGF7" s="80"/>
      <c r="VGG7" s="80"/>
      <c r="VGH7" s="80"/>
      <c r="VGI7" s="80"/>
      <c r="VGJ7" s="80"/>
      <c r="VGK7" s="80"/>
      <c r="VGL7" s="80"/>
      <c r="VGM7" s="80"/>
      <c r="VGN7" s="80"/>
      <c r="VGO7" s="80"/>
      <c r="VGP7" s="80"/>
      <c r="VGQ7" s="80"/>
      <c r="VGR7" s="80"/>
      <c r="VGS7" s="80"/>
      <c r="VGT7" s="80"/>
      <c r="VGU7" s="80"/>
      <c r="VGV7" s="80"/>
      <c r="VGW7" s="80"/>
      <c r="VGX7" s="80"/>
      <c r="VGY7" s="80"/>
      <c r="VGZ7" s="80"/>
      <c r="VHA7" s="80"/>
      <c r="VHB7" s="80"/>
      <c r="VHC7" s="80"/>
      <c r="VHD7" s="80"/>
      <c r="VHE7" s="80"/>
      <c r="VHF7" s="80"/>
      <c r="VHG7" s="80"/>
      <c r="VHH7" s="80"/>
      <c r="VHI7" s="80"/>
      <c r="VHJ7" s="80"/>
      <c r="VHK7" s="80"/>
      <c r="VHL7" s="80"/>
      <c r="VHM7" s="80"/>
      <c r="VHN7" s="80"/>
      <c r="VHO7" s="80"/>
      <c r="VHP7" s="80"/>
      <c r="VHQ7" s="80"/>
      <c r="VHR7" s="80"/>
      <c r="VHS7" s="80"/>
      <c r="VHT7" s="80"/>
      <c r="VHU7" s="80"/>
      <c r="VHV7" s="80"/>
      <c r="VHW7" s="80"/>
      <c r="VHX7" s="80"/>
      <c r="VHY7" s="80"/>
      <c r="VHZ7" s="80"/>
      <c r="VIA7" s="80"/>
      <c r="VIB7" s="80"/>
      <c r="VIC7" s="80"/>
      <c r="VID7" s="80"/>
      <c r="VIE7" s="80"/>
      <c r="VIF7" s="80"/>
      <c r="VIG7" s="80"/>
      <c r="VIH7" s="80"/>
      <c r="VII7" s="80"/>
      <c r="VIJ7" s="80"/>
      <c r="VIK7" s="80"/>
      <c r="VIL7" s="80"/>
      <c r="VIM7" s="80"/>
      <c r="VIN7" s="80"/>
      <c r="VIO7" s="80"/>
      <c r="VIP7" s="80"/>
      <c r="VIQ7" s="80"/>
      <c r="VIR7" s="80"/>
      <c r="VIS7" s="80"/>
      <c r="VIT7" s="80"/>
      <c r="VIU7" s="80"/>
      <c r="VIV7" s="80"/>
      <c r="VIW7" s="80"/>
      <c r="VIX7" s="80"/>
      <c r="VIY7" s="80"/>
      <c r="VIZ7" s="80"/>
      <c r="VJA7" s="80"/>
      <c r="VJB7" s="80"/>
      <c r="VJC7" s="80"/>
      <c r="VJD7" s="80"/>
      <c r="VJE7" s="80"/>
      <c r="VJF7" s="80"/>
      <c r="VJG7" s="80"/>
      <c r="VJH7" s="80"/>
      <c r="VJI7" s="80"/>
      <c r="VJJ7" s="80"/>
      <c r="VJK7" s="80"/>
      <c r="VJL7" s="80"/>
      <c r="VJM7" s="80"/>
      <c r="VJN7" s="80"/>
      <c r="VJO7" s="80"/>
      <c r="VJP7" s="80"/>
      <c r="VJQ7" s="80"/>
      <c r="VJR7" s="80"/>
      <c r="VJS7" s="80"/>
      <c r="VJT7" s="80"/>
      <c r="VJU7" s="80"/>
      <c r="VJV7" s="80"/>
      <c r="VJW7" s="80"/>
      <c r="VJX7" s="80"/>
      <c r="VJY7" s="80"/>
      <c r="VJZ7" s="80"/>
      <c r="VKA7" s="80"/>
      <c r="VKB7" s="80"/>
      <c r="VKC7" s="80"/>
      <c r="VKD7" s="80"/>
      <c r="VKE7" s="80"/>
      <c r="VKF7" s="80"/>
      <c r="VKG7" s="80"/>
      <c r="VKH7" s="80"/>
      <c r="VKI7" s="80"/>
      <c r="VKJ7" s="80"/>
      <c r="VKK7" s="80"/>
      <c r="VKL7" s="80"/>
      <c r="VKM7" s="80"/>
      <c r="VKN7" s="80"/>
      <c r="VKO7" s="80"/>
      <c r="VKP7" s="80"/>
      <c r="VKQ7" s="80"/>
      <c r="VKR7" s="80"/>
      <c r="VKS7" s="80"/>
      <c r="VKT7" s="80"/>
      <c r="VKU7" s="80"/>
      <c r="VKV7" s="80"/>
      <c r="VKW7" s="80"/>
      <c r="VKX7" s="80"/>
      <c r="VKY7" s="80"/>
      <c r="VKZ7" s="80"/>
      <c r="VLA7" s="80"/>
      <c r="VLB7" s="80"/>
      <c r="VLC7" s="80"/>
      <c r="VLD7" s="80"/>
      <c r="VLE7" s="80"/>
      <c r="VLF7" s="80"/>
      <c r="VLG7" s="80"/>
      <c r="VLH7" s="80"/>
      <c r="VLI7" s="80"/>
      <c r="VLJ7" s="80"/>
      <c r="VLK7" s="80"/>
      <c r="VLL7" s="80"/>
      <c r="VLM7" s="80"/>
      <c r="VLN7" s="80"/>
      <c r="VLO7" s="80"/>
      <c r="VLP7" s="80"/>
      <c r="VLQ7" s="80"/>
      <c r="VLR7" s="80"/>
      <c r="VLS7" s="80"/>
      <c r="VLT7" s="80"/>
      <c r="VLU7" s="80"/>
      <c r="VLV7" s="80"/>
      <c r="VLW7" s="80"/>
      <c r="VLX7" s="80"/>
      <c r="VLY7" s="80"/>
      <c r="VLZ7" s="80"/>
      <c r="VMA7" s="80"/>
      <c r="VMB7" s="80"/>
      <c r="VMC7" s="80"/>
      <c r="VMD7" s="80"/>
      <c r="VME7" s="80"/>
      <c r="VMF7" s="80"/>
      <c r="VMG7" s="80"/>
      <c r="VMH7" s="80"/>
      <c r="VMI7" s="80"/>
      <c r="VMJ7" s="80"/>
      <c r="VMK7" s="80"/>
      <c r="VML7" s="80"/>
      <c r="VMM7" s="80"/>
      <c r="VMN7" s="80"/>
      <c r="VMO7" s="80"/>
      <c r="VMP7" s="80"/>
      <c r="VMQ7" s="80"/>
      <c r="VMR7" s="80"/>
      <c r="VMS7" s="80"/>
      <c r="VMT7" s="80"/>
      <c r="VMU7" s="80"/>
      <c r="VMV7" s="80"/>
      <c r="VMW7" s="80"/>
      <c r="VMX7" s="80"/>
      <c r="VMY7" s="80"/>
      <c r="VMZ7" s="80"/>
      <c r="VNA7" s="80"/>
      <c r="VNB7" s="80"/>
      <c r="VNC7" s="80"/>
      <c r="VND7" s="80"/>
      <c r="VNE7" s="80"/>
      <c r="VNF7" s="80"/>
      <c r="VNG7" s="80"/>
      <c r="VNH7" s="80"/>
      <c r="VNI7" s="80"/>
      <c r="VNJ7" s="80"/>
      <c r="VNK7" s="80"/>
      <c r="VNL7" s="80"/>
      <c r="VNM7" s="80"/>
      <c r="VNN7" s="80"/>
      <c r="VNO7" s="80"/>
      <c r="VNP7" s="80"/>
      <c r="VNQ7" s="80"/>
      <c r="VNR7" s="80"/>
      <c r="VNS7" s="80"/>
      <c r="VNT7" s="80"/>
      <c r="VNU7" s="80"/>
      <c r="VNV7" s="80"/>
      <c r="VNW7" s="80"/>
      <c r="VNX7" s="80"/>
      <c r="VNY7" s="80"/>
      <c r="VNZ7" s="80"/>
      <c r="VOA7" s="80"/>
      <c r="VOB7" s="80"/>
      <c r="VOC7" s="80"/>
      <c r="VOD7" s="80"/>
      <c r="VOE7" s="80"/>
      <c r="VOF7" s="80"/>
      <c r="VOG7" s="80"/>
      <c r="VOH7" s="80"/>
      <c r="VOI7" s="80"/>
      <c r="VOJ7" s="80"/>
      <c r="VOK7" s="80"/>
      <c r="VOL7" s="80"/>
      <c r="VOM7" s="80"/>
      <c r="VON7" s="80"/>
      <c r="VOO7" s="80"/>
      <c r="VOP7" s="80"/>
      <c r="VOQ7" s="80"/>
      <c r="VOR7" s="80"/>
      <c r="VOS7" s="80"/>
      <c r="VOT7" s="80"/>
      <c r="VOU7" s="80"/>
      <c r="VOV7" s="80"/>
      <c r="VOW7" s="80"/>
      <c r="VOX7" s="80"/>
      <c r="VOY7" s="80"/>
      <c r="VOZ7" s="80"/>
      <c r="VPA7" s="80"/>
      <c r="VPB7" s="80"/>
      <c r="VPC7" s="80"/>
      <c r="VPD7" s="80"/>
      <c r="VPE7" s="80"/>
      <c r="VPF7" s="80"/>
      <c r="VPG7" s="80"/>
      <c r="VPH7" s="80"/>
      <c r="VPI7" s="80"/>
      <c r="VPJ7" s="80"/>
      <c r="VPK7" s="80"/>
      <c r="VPL7" s="80"/>
      <c r="VPM7" s="80"/>
      <c r="VPN7" s="80"/>
      <c r="VPO7" s="80"/>
      <c r="VPP7" s="80"/>
      <c r="VPQ7" s="80"/>
      <c r="VPR7" s="80"/>
      <c r="VPS7" s="80"/>
      <c r="VPT7" s="80"/>
      <c r="VPU7" s="80"/>
      <c r="VPV7" s="80"/>
      <c r="VPW7" s="80"/>
      <c r="VPX7" s="80"/>
      <c r="VPY7" s="80"/>
      <c r="VPZ7" s="80"/>
      <c r="VQA7" s="80"/>
      <c r="VQB7" s="80"/>
      <c r="VQC7" s="80"/>
      <c r="VQD7" s="80"/>
      <c r="VQE7" s="80"/>
      <c r="VQF7" s="80"/>
      <c r="VQG7" s="80"/>
      <c r="VQH7" s="80"/>
      <c r="VQI7" s="80"/>
      <c r="VQJ7" s="80"/>
      <c r="VQK7" s="80"/>
      <c r="VQL7" s="80"/>
      <c r="VQM7" s="80"/>
      <c r="VQN7" s="80"/>
      <c r="VQO7" s="80"/>
      <c r="VQP7" s="80"/>
      <c r="VQQ7" s="80"/>
      <c r="VQR7" s="80"/>
      <c r="VQS7" s="80"/>
      <c r="VQT7" s="80"/>
      <c r="VQU7" s="80"/>
      <c r="VQV7" s="80"/>
      <c r="VQW7" s="80"/>
      <c r="VQX7" s="80"/>
      <c r="VQY7" s="80"/>
      <c r="VQZ7" s="80"/>
      <c r="VRA7" s="80"/>
      <c r="VRB7" s="80"/>
      <c r="VRC7" s="80"/>
      <c r="VRD7" s="80"/>
      <c r="VRE7" s="80"/>
      <c r="VRF7" s="80"/>
      <c r="VRG7" s="80"/>
      <c r="VRH7" s="80"/>
      <c r="VRI7" s="80"/>
      <c r="VRJ7" s="80"/>
      <c r="VRK7" s="80"/>
      <c r="VRL7" s="80"/>
      <c r="VRM7" s="80"/>
      <c r="VRN7" s="80"/>
      <c r="VRO7" s="80"/>
      <c r="VRP7" s="80"/>
      <c r="VRQ7" s="80"/>
      <c r="VRR7" s="80"/>
      <c r="VRS7" s="80"/>
      <c r="VRT7" s="80"/>
      <c r="VRU7" s="80"/>
      <c r="VRV7" s="80"/>
      <c r="VRW7" s="80"/>
      <c r="VRX7" s="80"/>
      <c r="VRY7" s="80"/>
      <c r="VRZ7" s="80"/>
      <c r="VSA7" s="80"/>
      <c r="VSB7" s="80"/>
      <c r="VSC7" s="80"/>
      <c r="VSD7" s="80"/>
      <c r="VSE7" s="80"/>
      <c r="VSF7" s="80"/>
      <c r="VSG7" s="80"/>
      <c r="VSH7" s="80"/>
      <c r="VSI7" s="80"/>
      <c r="VSJ7" s="80"/>
      <c r="VSK7" s="80"/>
      <c r="VSL7" s="80"/>
      <c r="VSM7" s="80"/>
      <c r="VSN7" s="80"/>
      <c r="VSO7" s="80"/>
      <c r="VSP7" s="80"/>
      <c r="VSQ7" s="80"/>
      <c r="VSR7" s="80"/>
      <c r="VSS7" s="80"/>
      <c r="VST7" s="80"/>
      <c r="VSU7" s="80"/>
      <c r="VSV7" s="80"/>
      <c r="VSW7" s="80"/>
      <c r="VSX7" s="80"/>
      <c r="VSY7" s="80"/>
      <c r="VSZ7" s="80"/>
      <c r="VTA7" s="80"/>
      <c r="VTB7" s="80"/>
      <c r="VTC7" s="80"/>
      <c r="VTD7" s="80"/>
      <c r="VTE7" s="80"/>
      <c r="VTF7" s="80"/>
      <c r="VTG7" s="80"/>
      <c r="VTH7" s="80"/>
      <c r="VTI7" s="80"/>
      <c r="VTJ7" s="80"/>
      <c r="VTK7" s="80"/>
      <c r="VTL7" s="80"/>
      <c r="VTM7" s="80"/>
      <c r="VTN7" s="80"/>
      <c r="VTO7" s="80"/>
      <c r="VTP7" s="80"/>
      <c r="VTQ7" s="80"/>
      <c r="VTR7" s="80"/>
      <c r="VTS7" s="80"/>
      <c r="VTT7" s="80"/>
      <c r="VTU7" s="80"/>
      <c r="VTV7" s="80"/>
      <c r="VTW7" s="80"/>
      <c r="VTX7" s="80"/>
      <c r="VTY7" s="80"/>
      <c r="VTZ7" s="80"/>
      <c r="VUA7" s="80"/>
      <c r="VUB7" s="80"/>
      <c r="VUC7" s="80"/>
      <c r="VUD7" s="80"/>
      <c r="VUE7" s="80"/>
      <c r="VUF7" s="80"/>
      <c r="VUG7" s="80"/>
      <c r="VUH7" s="80"/>
      <c r="VUI7" s="80"/>
      <c r="VUJ7" s="80"/>
      <c r="VUK7" s="80"/>
      <c r="VUL7" s="80"/>
      <c r="VUM7" s="80"/>
      <c r="VUN7" s="80"/>
      <c r="VUO7" s="80"/>
      <c r="VUP7" s="80"/>
      <c r="VUQ7" s="80"/>
      <c r="VUR7" s="80"/>
      <c r="VUS7" s="80"/>
      <c r="VUT7" s="80"/>
      <c r="VUU7" s="80"/>
      <c r="VUV7" s="80"/>
      <c r="VUW7" s="80"/>
      <c r="VUX7" s="80"/>
      <c r="VUY7" s="80"/>
      <c r="VUZ7" s="80"/>
      <c r="VVA7" s="80"/>
      <c r="VVB7" s="80"/>
      <c r="VVC7" s="80"/>
      <c r="VVD7" s="80"/>
      <c r="VVE7" s="80"/>
      <c r="VVF7" s="80"/>
      <c r="VVG7" s="80"/>
      <c r="VVH7" s="80"/>
      <c r="VVI7" s="80"/>
      <c r="VVJ7" s="80"/>
      <c r="VVK7" s="80"/>
      <c r="VVL7" s="80"/>
      <c r="VVM7" s="80"/>
      <c r="VVN7" s="80"/>
      <c r="VVO7" s="80"/>
      <c r="VVP7" s="80"/>
      <c r="VVQ7" s="80"/>
      <c r="VVR7" s="80"/>
      <c r="VVS7" s="80"/>
      <c r="VVT7" s="80"/>
      <c r="VVU7" s="80"/>
      <c r="VVV7" s="80"/>
      <c r="VVW7" s="80"/>
      <c r="VVX7" s="80"/>
      <c r="VVY7" s="80"/>
      <c r="VVZ7" s="80"/>
      <c r="VWA7" s="80"/>
      <c r="VWB7" s="80"/>
      <c r="VWC7" s="80"/>
      <c r="VWD7" s="80"/>
      <c r="VWE7" s="80"/>
      <c r="VWF7" s="80"/>
      <c r="VWG7" s="80"/>
      <c r="VWH7" s="80"/>
      <c r="VWI7" s="80"/>
      <c r="VWJ7" s="80"/>
      <c r="VWK7" s="80"/>
      <c r="VWL7" s="80"/>
      <c r="VWM7" s="80"/>
      <c r="VWN7" s="80"/>
      <c r="VWO7" s="80"/>
      <c r="VWP7" s="80"/>
      <c r="VWQ7" s="80"/>
      <c r="VWR7" s="80"/>
      <c r="VWS7" s="80"/>
      <c r="VWT7" s="80"/>
      <c r="VWU7" s="80"/>
      <c r="VWV7" s="80"/>
      <c r="VWW7" s="80"/>
      <c r="VWX7" s="80"/>
      <c r="VWY7" s="80"/>
      <c r="VWZ7" s="80"/>
      <c r="VXA7" s="80"/>
      <c r="VXB7" s="80"/>
      <c r="VXC7" s="80"/>
      <c r="VXD7" s="80"/>
      <c r="VXE7" s="80"/>
      <c r="VXF7" s="80"/>
      <c r="VXG7" s="80"/>
      <c r="VXH7" s="80"/>
      <c r="VXI7" s="80"/>
      <c r="VXJ7" s="80"/>
      <c r="VXK7" s="80"/>
      <c r="VXL7" s="80"/>
      <c r="VXM7" s="80"/>
      <c r="VXN7" s="80"/>
      <c r="VXO7" s="80"/>
      <c r="VXP7" s="80"/>
      <c r="VXQ7" s="80"/>
      <c r="VXR7" s="80"/>
      <c r="VXS7" s="80"/>
      <c r="VXT7" s="80"/>
      <c r="VXU7" s="80"/>
      <c r="VXV7" s="80"/>
      <c r="VXW7" s="80"/>
      <c r="VXX7" s="80"/>
      <c r="VXY7" s="80"/>
      <c r="VXZ7" s="80"/>
      <c r="VYA7" s="80"/>
      <c r="VYB7" s="80"/>
      <c r="VYC7" s="80"/>
      <c r="VYD7" s="80"/>
      <c r="VYE7" s="80"/>
      <c r="VYF7" s="80"/>
      <c r="VYG7" s="80"/>
      <c r="VYH7" s="80"/>
      <c r="VYI7" s="80"/>
      <c r="VYJ7" s="80"/>
      <c r="VYK7" s="80"/>
      <c r="VYL7" s="80"/>
      <c r="VYM7" s="80"/>
      <c r="VYN7" s="80"/>
      <c r="VYO7" s="80"/>
      <c r="VYP7" s="80"/>
      <c r="VYQ7" s="80"/>
      <c r="VYR7" s="80"/>
      <c r="VYS7" s="80"/>
      <c r="VYT7" s="80"/>
      <c r="VYU7" s="80"/>
      <c r="VYV7" s="80"/>
      <c r="VYW7" s="80"/>
      <c r="VYX7" s="80"/>
      <c r="VYY7" s="80"/>
      <c r="VYZ7" s="80"/>
      <c r="VZA7" s="80"/>
      <c r="VZB7" s="80"/>
      <c r="VZC7" s="80"/>
      <c r="VZD7" s="80"/>
      <c r="VZE7" s="80"/>
      <c r="VZF7" s="80"/>
      <c r="VZG7" s="80"/>
      <c r="VZH7" s="80"/>
      <c r="VZI7" s="80"/>
      <c r="VZJ7" s="80"/>
      <c r="VZK7" s="80"/>
      <c r="VZL7" s="80"/>
      <c r="VZM7" s="80"/>
      <c r="VZN7" s="80"/>
      <c r="VZO7" s="80"/>
      <c r="VZP7" s="80"/>
      <c r="VZQ7" s="80"/>
      <c r="VZR7" s="80"/>
      <c r="VZS7" s="80"/>
      <c r="VZT7" s="80"/>
      <c r="VZU7" s="80"/>
      <c r="VZV7" s="80"/>
      <c r="VZW7" s="80"/>
      <c r="VZX7" s="80"/>
      <c r="VZY7" s="80"/>
      <c r="VZZ7" s="80"/>
      <c r="WAA7" s="80"/>
      <c r="WAB7" s="80"/>
      <c r="WAC7" s="80"/>
      <c r="WAD7" s="80"/>
      <c r="WAE7" s="80"/>
      <c r="WAF7" s="80"/>
      <c r="WAG7" s="80"/>
      <c r="WAH7" s="80"/>
      <c r="WAI7" s="80"/>
      <c r="WAJ7" s="80"/>
      <c r="WAK7" s="80"/>
      <c r="WAL7" s="80"/>
      <c r="WAM7" s="80"/>
      <c r="WAN7" s="80"/>
      <c r="WAO7" s="80"/>
      <c r="WAP7" s="80"/>
      <c r="WAQ7" s="80"/>
      <c r="WAR7" s="80"/>
      <c r="WAS7" s="80"/>
      <c r="WAT7" s="80"/>
      <c r="WAU7" s="80"/>
      <c r="WAV7" s="80"/>
      <c r="WAW7" s="80"/>
      <c r="WAX7" s="80"/>
      <c r="WAY7" s="80"/>
      <c r="WAZ7" s="80"/>
      <c r="WBA7" s="80"/>
      <c r="WBB7" s="80"/>
      <c r="WBC7" s="80"/>
      <c r="WBD7" s="80"/>
      <c r="WBE7" s="80"/>
      <c r="WBF7" s="80"/>
      <c r="WBG7" s="80"/>
      <c r="WBH7" s="80"/>
      <c r="WBI7" s="80"/>
      <c r="WBJ7" s="80"/>
      <c r="WBK7" s="80"/>
      <c r="WBL7" s="80"/>
      <c r="WBM7" s="80"/>
      <c r="WBN7" s="80"/>
      <c r="WBO7" s="80"/>
      <c r="WBP7" s="80"/>
      <c r="WBQ7" s="80"/>
      <c r="WBR7" s="80"/>
      <c r="WBS7" s="80"/>
      <c r="WBT7" s="80"/>
      <c r="WBU7" s="80"/>
      <c r="WBV7" s="80"/>
      <c r="WBW7" s="80"/>
      <c r="WBX7" s="80"/>
      <c r="WBY7" s="80"/>
      <c r="WBZ7" s="80"/>
      <c r="WCA7" s="80"/>
      <c r="WCB7" s="80"/>
      <c r="WCC7" s="80"/>
      <c r="WCD7" s="80"/>
      <c r="WCE7" s="80"/>
      <c r="WCF7" s="80"/>
      <c r="WCG7" s="80"/>
      <c r="WCH7" s="80"/>
      <c r="WCI7" s="80"/>
      <c r="WCJ7" s="80"/>
      <c r="WCK7" s="80"/>
      <c r="WCL7" s="80"/>
      <c r="WCM7" s="80"/>
      <c r="WCN7" s="80"/>
      <c r="WCO7" s="80"/>
      <c r="WCP7" s="80"/>
      <c r="WCQ7" s="80"/>
      <c r="WCR7" s="80"/>
      <c r="WCS7" s="80"/>
      <c r="WCT7" s="80"/>
      <c r="WCU7" s="80"/>
      <c r="WCV7" s="80"/>
      <c r="WCW7" s="80"/>
      <c r="WCX7" s="80"/>
      <c r="WCY7" s="80"/>
      <c r="WCZ7" s="80"/>
      <c r="WDA7" s="80"/>
      <c r="WDB7" s="80"/>
      <c r="WDC7" s="80"/>
      <c r="WDD7" s="80"/>
      <c r="WDE7" s="80"/>
      <c r="WDF7" s="80"/>
      <c r="WDG7" s="80"/>
      <c r="WDH7" s="80"/>
      <c r="WDI7" s="80"/>
      <c r="WDJ7" s="80"/>
      <c r="WDK7" s="80"/>
      <c r="WDL7" s="80"/>
      <c r="WDM7" s="80"/>
      <c r="WDN7" s="80"/>
      <c r="WDO7" s="80"/>
      <c r="WDP7" s="80"/>
      <c r="WDQ7" s="80"/>
      <c r="WDR7" s="80"/>
      <c r="WDS7" s="80"/>
      <c r="WDT7" s="80"/>
      <c r="WDU7" s="80"/>
      <c r="WDV7" s="80"/>
      <c r="WDW7" s="80"/>
      <c r="WDX7" s="80"/>
      <c r="WDY7" s="80"/>
      <c r="WDZ7" s="80"/>
      <c r="WEA7" s="80"/>
      <c r="WEB7" s="80"/>
      <c r="WEC7" s="80"/>
      <c r="WED7" s="80"/>
      <c r="WEE7" s="80"/>
      <c r="WEF7" s="80"/>
      <c r="WEG7" s="80"/>
      <c r="WEH7" s="80"/>
      <c r="WEI7" s="80"/>
      <c r="WEJ7" s="80"/>
      <c r="WEK7" s="80"/>
      <c r="WEL7" s="80"/>
      <c r="WEM7" s="80"/>
      <c r="WEN7" s="80"/>
      <c r="WEO7" s="80"/>
      <c r="WEP7" s="80"/>
      <c r="WEQ7" s="80"/>
      <c r="WER7" s="80"/>
      <c r="WES7" s="80"/>
      <c r="WET7" s="80"/>
      <c r="WEU7" s="80"/>
      <c r="WEV7" s="80"/>
      <c r="WEW7" s="80"/>
      <c r="WEX7" s="80"/>
      <c r="WEY7" s="80"/>
      <c r="WEZ7" s="80"/>
      <c r="WFA7" s="80"/>
      <c r="WFB7" s="80"/>
      <c r="WFC7" s="80"/>
      <c r="WFD7" s="80"/>
      <c r="WFE7" s="80"/>
      <c r="WFF7" s="80"/>
      <c r="WFG7" s="80"/>
      <c r="WFH7" s="80"/>
      <c r="WFI7" s="80"/>
      <c r="WFJ7" s="80"/>
      <c r="WFK7" s="80"/>
      <c r="WFL7" s="80"/>
      <c r="WFM7" s="80"/>
      <c r="WFN7" s="80"/>
      <c r="WFO7" s="80"/>
      <c r="WFP7" s="80"/>
      <c r="WFQ7" s="80"/>
      <c r="WFR7" s="80"/>
      <c r="WFS7" s="80"/>
      <c r="WFT7" s="80"/>
      <c r="WFU7" s="80"/>
      <c r="WFV7" s="80"/>
      <c r="WFW7" s="80"/>
      <c r="WFX7" s="80"/>
      <c r="WFY7" s="80"/>
      <c r="WFZ7" s="80"/>
      <c r="WGA7" s="80"/>
      <c r="WGB7" s="80"/>
      <c r="WGC7" s="80"/>
      <c r="WGD7" s="80"/>
      <c r="WGE7" s="80"/>
      <c r="WGF7" s="80"/>
      <c r="WGG7" s="80"/>
      <c r="WGH7" s="80"/>
      <c r="WGI7" s="80"/>
      <c r="WGJ7" s="80"/>
      <c r="WGK7" s="80"/>
      <c r="WGL7" s="80"/>
      <c r="WGM7" s="80"/>
      <c r="WGN7" s="80"/>
      <c r="WGO7" s="80"/>
      <c r="WGP7" s="80"/>
      <c r="WGQ7" s="80"/>
      <c r="WGR7" s="80"/>
      <c r="WGS7" s="80"/>
      <c r="WGT7" s="80"/>
      <c r="WGU7" s="80"/>
      <c r="WGV7" s="80"/>
      <c r="WGW7" s="80"/>
      <c r="WGX7" s="80"/>
      <c r="WGY7" s="80"/>
      <c r="WGZ7" s="80"/>
      <c r="WHA7" s="80"/>
      <c r="WHB7" s="80"/>
      <c r="WHC7" s="80"/>
      <c r="WHD7" s="80"/>
      <c r="WHE7" s="80"/>
      <c r="WHF7" s="80"/>
      <c r="WHG7" s="80"/>
      <c r="WHH7" s="80"/>
      <c r="WHI7" s="80"/>
      <c r="WHJ7" s="80"/>
      <c r="WHK7" s="80"/>
      <c r="WHL7" s="80"/>
      <c r="WHM7" s="80"/>
      <c r="WHN7" s="80"/>
      <c r="WHO7" s="80"/>
      <c r="WHP7" s="80"/>
      <c r="WHQ7" s="80"/>
      <c r="WHR7" s="80"/>
      <c r="WHS7" s="80"/>
      <c r="WHT7" s="80"/>
      <c r="WHU7" s="80"/>
      <c r="WHV7" s="80"/>
      <c r="WHW7" s="80"/>
      <c r="WHX7" s="80"/>
      <c r="WHY7" s="80"/>
      <c r="WHZ7" s="80"/>
      <c r="WIA7" s="80"/>
      <c r="WIB7" s="80"/>
      <c r="WIC7" s="80"/>
      <c r="WID7" s="80"/>
      <c r="WIE7" s="80"/>
      <c r="WIF7" s="80"/>
      <c r="WIG7" s="80"/>
      <c r="WIH7" s="80"/>
      <c r="WII7" s="80"/>
      <c r="WIJ7" s="80"/>
      <c r="WIK7" s="80"/>
      <c r="WIL7" s="80"/>
      <c r="WIM7" s="80"/>
      <c r="WIN7" s="80"/>
      <c r="WIO7" s="80"/>
      <c r="WIP7" s="80"/>
      <c r="WIQ7" s="80"/>
      <c r="WIR7" s="80"/>
      <c r="WIS7" s="80"/>
      <c r="WIT7" s="80"/>
      <c r="WIU7" s="80"/>
      <c r="WIV7" s="80"/>
      <c r="WIW7" s="80"/>
      <c r="WIX7" s="80"/>
      <c r="WIY7" s="80"/>
      <c r="WIZ7" s="80"/>
      <c r="WJA7" s="80"/>
      <c r="WJB7" s="80"/>
      <c r="WJC7" s="80"/>
      <c r="WJD7" s="80"/>
      <c r="WJE7" s="80"/>
      <c r="WJF7" s="80"/>
      <c r="WJG7" s="80"/>
      <c r="WJH7" s="80"/>
      <c r="WJI7" s="80"/>
      <c r="WJJ7" s="80"/>
      <c r="WJK7" s="80"/>
      <c r="WJL7" s="80"/>
      <c r="WJM7" s="80"/>
      <c r="WJN7" s="80"/>
      <c r="WJO7" s="80"/>
      <c r="WJP7" s="80"/>
      <c r="WJQ7" s="80"/>
      <c r="WJR7" s="80"/>
      <c r="WJS7" s="80"/>
      <c r="WJT7" s="80"/>
      <c r="WJU7" s="80"/>
      <c r="WJV7" s="80"/>
      <c r="WJW7" s="80"/>
      <c r="WJX7" s="80"/>
      <c r="WJY7" s="80"/>
      <c r="WJZ7" s="80"/>
      <c r="WKA7" s="80"/>
      <c r="WKB7" s="80"/>
      <c r="WKC7" s="80"/>
      <c r="WKD7" s="80"/>
      <c r="WKE7" s="80"/>
      <c r="WKF7" s="80"/>
      <c r="WKG7" s="80"/>
      <c r="WKH7" s="80"/>
      <c r="WKI7" s="80"/>
      <c r="WKJ7" s="80"/>
      <c r="WKK7" s="80"/>
      <c r="WKL7" s="80"/>
      <c r="WKM7" s="80"/>
      <c r="WKN7" s="80"/>
      <c r="WKO7" s="80"/>
      <c r="WKP7" s="80"/>
      <c r="WKQ7" s="80"/>
      <c r="WKR7" s="80"/>
      <c r="WKS7" s="80"/>
      <c r="WKT7" s="80"/>
      <c r="WKU7" s="80"/>
      <c r="WKV7" s="80"/>
      <c r="WKW7" s="80"/>
      <c r="WKX7" s="80"/>
      <c r="WKY7" s="80"/>
      <c r="WKZ7" s="80"/>
      <c r="WLA7" s="80"/>
      <c r="WLB7" s="80"/>
      <c r="WLC7" s="80"/>
      <c r="WLD7" s="80"/>
      <c r="WLE7" s="80"/>
      <c r="WLF7" s="80"/>
      <c r="WLG7" s="80"/>
      <c r="WLH7" s="80"/>
      <c r="WLI7" s="80"/>
      <c r="WLJ7" s="80"/>
      <c r="WLK7" s="80"/>
      <c r="WLL7" s="80"/>
      <c r="WLM7" s="80"/>
      <c r="WLN7" s="80"/>
      <c r="WLO7" s="80"/>
      <c r="WLP7" s="80"/>
      <c r="WLQ7" s="80"/>
      <c r="WLR7" s="80"/>
      <c r="WLS7" s="80"/>
      <c r="WLT7" s="80"/>
      <c r="WLU7" s="80"/>
      <c r="WLV7" s="80"/>
      <c r="WLW7" s="80"/>
      <c r="WLX7" s="80"/>
      <c r="WLY7" s="80"/>
      <c r="WLZ7" s="80"/>
      <c r="WMA7" s="80"/>
      <c r="WMB7" s="80"/>
      <c r="WMC7" s="80"/>
      <c r="WMD7" s="80"/>
      <c r="WME7" s="80"/>
      <c r="WMF7" s="80"/>
      <c r="WMG7" s="80"/>
      <c r="WMH7" s="80"/>
      <c r="WMI7" s="80"/>
      <c r="WMJ7" s="80"/>
      <c r="WMK7" s="80"/>
      <c r="WML7" s="80"/>
      <c r="WMM7" s="80"/>
      <c r="WMN7" s="80"/>
      <c r="WMO7" s="80"/>
      <c r="WMP7" s="80"/>
      <c r="WMQ7" s="80"/>
      <c r="WMR7" s="80"/>
      <c r="WMS7" s="80"/>
      <c r="WMT7" s="80"/>
      <c r="WMU7" s="80"/>
      <c r="WMV7" s="80"/>
      <c r="WMW7" s="80"/>
      <c r="WMX7" s="80"/>
      <c r="WMY7" s="80"/>
      <c r="WMZ7" s="80"/>
      <c r="WNA7" s="80"/>
      <c r="WNB7" s="80"/>
      <c r="WNC7" s="80"/>
      <c r="WND7" s="80"/>
      <c r="WNE7" s="80"/>
      <c r="WNF7" s="80"/>
      <c r="WNG7" s="80"/>
      <c r="WNH7" s="80"/>
      <c r="WNI7" s="80"/>
      <c r="WNJ7" s="80"/>
      <c r="WNK7" s="80"/>
      <c r="WNL7" s="80"/>
      <c r="WNM7" s="80"/>
      <c r="WNN7" s="80"/>
      <c r="WNO7" s="80"/>
      <c r="WNP7" s="80"/>
      <c r="WNQ7" s="80"/>
      <c r="WNR7" s="80"/>
      <c r="WNS7" s="80"/>
      <c r="WNT7" s="80"/>
      <c r="WNU7" s="80"/>
      <c r="WNV7" s="80"/>
      <c r="WNW7" s="80"/>
      <c r="WNX7" s="80"/>
      <c r="WNY7" s="80"/>
      <c r="WNZ7" s="80"/>
      <c r="WOA7" s="80"/>
      <c r="WOB7" s="80"/>
      <c r="WOC7" s="80"/>
      <c r="WOD7" s="80"/>
      <c r="WOE7" s="80"/>
      <c r="WOF7" s="80"/>
      <c r="WOG7" s="80"/>
      <c r="WOH7" s="80"/>
      <c r="WOI7" s="80"/>
      <c r="WOJ7" s="80"/>
      <c r="WOK7" s="80"/>
      <c r="WOL7" s="80"/>
      <c r="WOM7" s="80"/>
      <c r="WON7" s="80"/>
      <c r="WOO7" s="80"/>
      <c r="WOP7" s="80"/>
      <c r="WOQ7" s="80"/>
      <c r="WOR7" s="80"/>
      <c r="WOS7" s="80"/>
      <c r="WOT7" s="80"/>
      <c r="WOU7" s="80"/>
      <c r="WOV7" s="80"/>
      <c r="WOW7" s="80"/>
      <c r="WOX7" s="80"/>
      <c r="WOY7" s="80"/>
      <c r="WOZ7" s="80"/>
      <c r="WPA7" s="80"/>
      <c r="WPB7" s="80"/>
      <c r="WPC7" s="80"/>
      <c r="WPD7" s="80"/>
      <c r="WPE7" s="80"/>
      <c r="WPF7" s="80"/>
      <c r="WPG7" s="80"/>
      <c r="WPH7" s="80"/>
      <c r="WPI7" s="80"/>
      <c r="WPJ7" s="80"/>
      <c r="WPK7" s="80"/>
      <c r="WPL7" s="80"/>
      <c r="WPM7" s="80"/>
      <c r="WPN7" s="80"/>
      <c r="WPO7" s="80"/>
      <c r="WPP7" s="80"/>
      <c r="WPQ7" s="80"/>
      <c r="WPR7" s="80"/>
      <c r="WPS7" s="80"/>
      <c r="WPT7" s="80"/>
      <c r="WPU7" s="80"/>
      <c r="WPV7" s="80"/>
      <c r="WPW7" s="80"/>
      <c r="WPX7" s="80"/>
      <c r="WPY7" s="80"/>
      <c r="WPZ7" s="80"/>
      <c r="WQA7" s="80"/>
      <c r="WQB7" s="80"/>
      <c r="WQC7" s="80"/>
      <c r="WQD7" s="80"/>
      <c r="WQE7" s="80"/>
      <c r="WQF7" s="80"/>
      <c r="WQG7" s="80"/>
      <c r="WQH7" s="80"/>
      <c r="WQI7" s="80"/>
      <c r="WQJ7" s="80"/>
      <c r="WQK7" s="80"/>
      <c r="WQL7" s="80"/>
      <c r="WQM7" s="80"/>
      <c r="WQN7" s="80"/>
      <c r="WQO7" s="80"/>
      <c r="WQP7" s="80"/>
      <c r="WQQ7" s="80"/>
      <c r="WQR7" s="80"/>
      <c r="WQS7" s="80"/>
      <c r="WQT7" s="80"/>
      <c r="WQU7" s="80"/>
      <c r="WQV7" s="80"/>
      <c r="WQW7" s="80"/>
      <c r="WQX7" s="80"/>
      <c r="WQY7" s="80"/>
      <c r="WQZ7" s="80"/>
      <c r="WRA7" s="80"/>
      <c r="WRB7" s="80"/>
      <c r="WRC7" s="80"/>
      <c r="WRD7" s="80"/>
      <c r="WRE7" s="80"/>
      <c r="WRF7" s="80"/>
      <c r="WRG7" s="80"/>
      <c r="WRH7" s="80"/>
      <c r="WRI7" s="80"/>
      <c r="WRJ7" s="80"/>
      <c r="WRK7" s="80"/>
      <c r="WRL7" s="80"/>
      <c r="WRM7" s="80"/>
      <c r="WRN7" s="80"/>
      <c r="WRO7" s="80"/>
      <c r="WRP7" s="80"/>
      <c r="WRQ7" s="80"/>
      <c r="WRR7" s="80"/>
      <c r="WRS7" s="80"/>
      <c r="WRT7" s="80"/>
      <c r="WRU7" s="80"/>
      <c r="WRV7" s="80"/>
      <c r="WRW7" s="80"/>
      <c r="WRX7" s="80"/>
      <c r="WRY7" s="80"/>
      <c r="WRZ7" s="80"/>
      <c r="WSA7" s="80"/>
      <c r="WSB7" s="80"/>
      <c r="WSC7" s="80"/>
      <c r="WSD7" s="80"/>
      <c r="WSE7" s="80"/>
      <c r="WSF7" s="80"/>
      <c r="WSG7" s="80"/>
      <c r="WSH7" s="80"/>
      <c r="WSI7" s="80"/>
      <c r="WSJ7" s="80"/>
      <c r="WSK7" s="80"/>
      <c r="WSL7" s="80"/>
      <c r="WSM7" s="80"/>
      <c r="WSN7" s="80"/>
      <c r="WSO7" s="80"/>
      <c r="WSP7" s="80"/>
      <c r="WSQ7" s="80"/>
      <c r="WSR7" s="80"/>
      <c r="WSS7" s="80"/>
      <c r="WST7" s="80"/>
      <c r="WSU7" s="80"/>
      <c r="WSV7" s="80"/>
      <c r="WSW7" s="80"/>
      <c r="WSX7" s="80"/>
      <c r="WSY7" s="80"/>
      <c r="WSZ7" s="80"/>
      <c r="WTA7" s="80"/>
      <c r="WTB7" s="80"/>
      <c r="WTC7" s="80"/>
      <c r="WTD7" s="80"/>
      <c r="WTE7" s="80"/>
      <c r="WTF7" s="80"/>
      <c r="WTG7" s="80"/>
      <c r="WTH7" s="80"/>
      <c r="WTI7" s="80"/>
      <c r="WTJ7" s="80"/>
      <c r="WTK7" s="80"/>
      <c r="WTL7" s="80"/>
      <c r="WTM7" s="80"/>
      <c r="WTN7" s="80"/>
      <c r="WTO7" s="80"/>
      <c r="WTP7" s="80"/>
      <c r="WTQ7" s="80"/>
      <c r="WTR7" s="80"/>
      <c r="WTS7" s="80"/>
      <c r="WTT7" s="80"/>
      <c r="WTU7" s="80"/>
      <c r="WTV7" s="80"/>
      <c r="WTW7" s="80"/>
      <c r="WTX7" s="80"/>
      <c r="WTY7" s="80"/>
      <c r="WTZ7" s="80"/>
      <c r="WUA7" s="80"/>
      <c r="WUB7" s="80"/>
      <c r="WUC7" s="80"/>
      <c r="WUD7" s="80"/>
      <c r="WUE7" s="80"/>
      <c r="WUF7" s="80"/>
      <c r="WUG7" s="80"/>
      <c r="WUH7" s="80"/>
      <c r="WUI7" s="80"/>
      <c r="WUJ7" s="80"/>
      <c r="WUK7" s="80"/>
      <c r="WUL7" s="80"/>
      <c r="WUM7" s="80"/>
      <c r="WUN7" s="80"/>
      <c r="WUO7" s="80"/>
      <c r="WUP7" s="80"/>
      <c r="WUQ7" s="80"/>
      <c r="WUR7" s="80"/>
      <c r="WUS7" s="80"/>
      <c r="WUT7" s="80"/>
      <c r="WUU7" s="80"/>
      <c r="WUV7" s="80"/>
      <c r="WUW7" s="80"/>
      <c r="WUX7" s="80"/>
      <c r="WUY7" s="80"/>
      <c r="WUZ7" s="80"/>
      <c r="WVA7" s="80"/>
      <c r="WVB7" s="80"/>
      <c r="WVC7" s="80"/>
      <c r="WVD7" s="80"/>
      <c r="WVE7" s="80"/>
      <c r="WVF7" s="80"/>
      <c r="WVG7" s="80"/>
      <c r="WVH7" s="80"/>
      <c r="WVI7" s="80"/>
      <c r="WVJ7" s="80"/>
      <c r="WVK7" s="80"/>
      <c r="WVL7" s="80"/>
      <c r="WVM7" s="80"/>
      <c r="WVN7" s="80"/>
      <c r="WVO7" s="80"/>
      <c r="WVP7" s="80"/>
      <c r="WVQ7" s="80"/>
      <c r="WVR7" s="80"/>
      <c r="WVS7" s="80"/>
      <c r="WVT7" s="80"/>
      <c r="WVU7" s="80"/>
      <c r="WVV7" s="80"/>
      <c r="WVW7" s="80"/>
      <c r="WVX7" s="80"/>
      <c r="WVY7" s="80"/>
      <c r="WVZ7" s="80"/>
      <c r="WWA7" s="80"/>
      <c r="WWB7" s="80"/>
      <c r="WWC7" s="80"/>
      <c r="WWD7" s="80"/>
      <c r="WWE7" s="80"/>
      <c r="WWF7" s="80"/>
      <c r="WWG7" s="80"/>
      <c r="WWH7" s="80"/>
      <c r="WWI7" s="80"/>
      <c r="WWJ7" s="80"/>
      <c r="WWK7" s="80"/>
      <c r="WWL7" s="80"/>
      <c r="WWM7" s="80"/>
      <c r="WWN7" s="80"/>
      <c r="WWO7" s="80"/>
      <c r="WWP7" s="80"/>
      <c r="WWQ7" s="80"/>
      <c r="WWR7" s="80"/>
      <c r="WWS7" s="80"/>
      <c r="WWT7" s="80"/>
      <c r="WWU7" s="80"/>
      <c r="WWV7" s="80"/>
      <c r="WWW7" s="80"/>
      <c r="WWX7" s="80"/>
      <c r="WWY7" s="80"/>
      <c r="WWZ7" s="80"/>
      <c r="WXA7" s="80"/>
      <c r="WXB7" s="80"/>
      <c r="WXC7" s="80"/>
      <c r="WXD7" s="80"/>
      <c r="WXE7" s="80"/>
      <c r="WXF7" s="80"/>
      <c r="WXG7" s="80"/>
      <c r="WXH7" s="80"/>
      <c r="WXI7" s="80"/>
      <c r="WXJ7" s="80"/>
      <c r="WXK7" s="80"/>
      <c r="WXL7" s="80"/>
      <c r="WXM7" s="80"/>
      <c r="WXN7" s="80"/>
      <c r="WXO7" s="80"/>
      <c r="WXP7" s="80"/>
      <c r="WXQ7" s="80"/>
      <c r="WXR7" s="80"/>
      <c r="WXS7" s="80"/>
      <c r="WXT7" s="80"/>
      <c r="WXU7" s="80"/>
      <c r="WXV7" s="80"/>
      <c r="WXW7" s="80"/>
      <c r="WXX7" s="80"/>
      <c r="WXY7" s="80"/>
      <c r="WXZ7" s="80"/>
      <c r="WYA7" s="80"/>
      <c r="WYB7" s="80"/>
      <c r="WYC7" s="80"/>
      <c r="WYD7" s="80"/>
      <c r="WYE7" s="80"/>
      <c r="WYF7" s="80"/>
      <c r="WYG7" s="80"/>
      <c r="WYH7" s="80"/>
      <c r="WYI7" s="80"/>
      <c r="WYJ7" s="80"/>
      <c r="WYK7" s="80"/>
      <c r="WYL7" s="80"/>
      <c r="WYM7" s="80"/>
      <c r="WYN7" s="80"/>
      <c r="WYO7" s="80"/>
      <c r="WYP7" s="80"/>
      <c r="WYQ7" s="80"/>
      <c r="WYR7" s="80"/>
      <c r="WYS7" s="80"/>
      <c r="WYT7" s="80"/>
      <c r="WYU7" s="80"/>
      <c r="WYV7" s="80"/>
      <c r="WYW7" s="80"/>
      <c r="WYX7" s="80"/>
      <c r="WYY7" s="80"/>
      <c r="WYZ7" s="80"/>
      <c r="WZA7" s="80"/>
      <c r="WZB7" s="80"/>
      <c r="WZC7" s="80"/>
      <c r="WZD7" s="80"/>
      <c r="WZE7" s="80"/>
      <c r="WZF7" s="80"/>
      <c r="WZG7" s="80"/>
      <c r="WZH7" s="80"/>
      <c r="WZI7" s="80"/>
      <c r="WZJ7" s="80"/>
      <c r="WZK7" s="80"/>
      <c r="WZL7" s="80"/>
      <c r="WZM7" s="80"/>
      <c r="WZN7" s="80"/>
      <c r="WZO7" s="80"/>
      <c r="WZP7" s="80"/>
      <c r="WZQ7" s="80"/>
      <c r="WZR7" s="80"/>
      <c r="WZS7" s="80"/>
      <c r="WZT7" s="80"/>
      <c r="WZU7" s="80"/>
      <c r="WZV7" s="80"/>
      <c r="WZW7" s="80"/>
      <c r="WZX7" s="80"/>
      <c r="WZY7" s="80"/>
      <c r="WZZ7" s="80"/>
      <c r="XAA7" s="80"/>
      <c r="XAB7" s="80"/>
      <c r="XAC7" s="80"/>
      <c r="XAD7" s="80"/>
      <c r="XAE7" s="80"/>
      <c r="XAF7" s="80"/>
      <c r="XAG7" s="80"/>
      <c r="XAH7" s="80"/>
      <c r="XAI7" s="80"/>
      <c r="XAJ7" s="80"/>
      <c r="XAK7" s="80"/>
      <c r="XAL7" s="80"/>
      <c r="XAM7" s="80"/>
      <c r="XAN7" s="80"/>
      <c r="XAO7" s="80"/>
      <c r="XAP7" s="80"/>
      <c r="XAQ7" s="80"/>
      <c r="XAR7" s="80"/>
      <c r="XAS7" s="80"/>
      <c r="XAT7" s="80"/>
      <c r="XAU7" s="80"/>
      <c r="XAV7" s="80"/>
      <c r="XAW7" s="80"/>
      <c r="XAX7" s="80"/>
      <c r="XAY7" s="80"/>
      <c r="XAZ7" s="80"/>
      <c r="XBA7" s="80"/>
      <c r="XBB7" s="80"/>
      <c r="XBC7" s="80"/>
      <c r="XBD7" s="80"/>
      <c r="XBE7" s="80"/>
      <c r="XBF7" s="80"/>
      <c r="XBG7" s="80"/>
      <c r="XBH7" s="80"/>
      <c r="XBI7" s="80"/>
      <c r="XBJ7" s="80"/>
      <c r="XBK7" s="80"/>
      <c r="XBL7" s="80"/>
      <c r="XBM7" s="80"/>
      <c r="XBN7" s="80"/>
      <c r="XBO7" s="80"/>
      <c r="XBP7" s="80"/>
      <c r="XBQ7" s="80"/>
      <c r="XBR7" s="80"/>
      <c r="XBS7" s="80"/>
      <c r="XBT7" s="80"/>
      <c r="XBU7" s="80"/>
      <c r="XBV7" s="80"/>
      <c r="XBW7" s="80"/>
      <c r="XBX7" s="80"/>
      <c r="XBY7" s="80"/>
      <c r="XBZ7" s="80"/>
      <c r="XCA7" s="80"/>
      <c r="XCB7" s="80"/>
      <c r="XCC7" s="80"/>
      <c r="XCD7" s="80"/>
      <c r="XCE7" s="80"/>
      <c r="XCF7" s="80"/>
      <c r="XCG7" s="80"/>
      <c r="XCH7" s="80"/>
      <c r="XCI7" s="80"/>
      <c r="XCJ7" s="80"/>
      <c r="XCK7" s="80"/>
      <c r="XCL7" s="80"/>
      <c r="XCM7" s="80"/>
      <c r="XCN7" s="80"/>
      <c r="XCO7" s="80"/>
      <c r="XCP7" s="80"/>
      <c r="XCQ7" s="80"/>
      <c r="XCR7" s="80"/>
      <c r="XCS7" s="80"/>
      <c r="XCT7" s="80"/>
      <c r="XCU7" s="80"/>
      <c r="XCV7" s="80"/>
      <c r="XCW7" s="80"/>
      <c r="XCX7" s="80"/>
      <c r="XCY7" s="80"/>
      <c r="XCZ7" s="80"/>
      <c r="XDA7" s="80"/>
      <c r="XDB7" s="80"/>
      <c r="XDC7" s="80"/>
      <c r="XDD7" s="80"/>
      <c r="XDE7" s="80"/>
      <c r="XDF7" s="80"/>
      <c r="XDG7" s="80"/>
      <c r="XDH7" s="80"/>
      <c r="XDI7" s="80"/>
      <c r="XDJ7" s="80"/>
      <c r="XDK7" s="80"/>
      <c r="XDL7" s="80"/>
      <c r="XDM7" s="80"/>
      <c r="XDN7" s="80"/>
      <c r="XDO7" s="80"/>
      <c r="XDP7" s="80"/>
      <c r="XDQ7" s="80"/>
      <c r="XDR7" s="80"/>
      <c r="XDS7" s="80"/>
      <c r="XDT7" s="80"/>
      <c r="XDU7" s="80"/>
      <c r="XDV7" s="80"/>
      <c r="XDW7" s="80"/>
      <c r="XDX7" s="80"/>
      <c r="XDY7" s="80"/>
      <c r="XDZ7" s="80"/>
      <c r="XEA7" s="80"/>
      <c r="XEB7" s="80"/>
      <c r="XEC7" s="80"/>
      <c r="XED7" s="80"/>
      <c r="XEE7" s="80"/>
      <c r="XEF7" s="80"/>
      <c r="XEG7" s="80"/>
      <c r="XEH7" s="80"/>
      <c r="XEI7" s="80"/>
      <c r="XEJ7" s="80"/>
      <c r="XEK7" s="80"/>
      <c r="XEL7" s="80"/>
      <c r="XEM7" s="80"/>
      <c r="XEN7" s="80"/>
      <c r="XEO7" s="80"/>
      <c r="XEP7" s="80"/>
      <c r="XEQ7" s="80"/>
      <c r="XER7" s="80"/>
      <c r="XES7" s="80"/>
      <c r="XET7" s="80"/>
      <c r="XEU7" s="80"/>
      <c r="XEV7" s="80"/>
      <c r="XEW7" s="80"/>
      <c r="XEX7" s="80"/>
      <c r="XEY7" s="80"/>
    </row>
    <row r="8" s="77" customFormat="1" ht="51" customHeight="1" spans="1:16379">
      <c r="A8" s="101">
        <v>2</v>
      </c>
      <c r="B8" s="104" t="s">
        <v>256</v>
      </c>
      <c r="C8" s="102" t="s">
        <v>260</v>
      </c>
      <c r="D8" s="101" t="s">
        <v>261</v>
      </c>
      <c r="E8" s="101">
        <v>1000</v>
      </c>
      <c r="F8" s="103" t="s">
        <v>262</v>
      </c>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c r="XEN8" s="80"/>
      <c r="XEO8" s="80"/>
      <c r="XEP8" s="80"/>
      <c r="XEQ8" s="80"/>
      <c r="XER8" s="80"/>
      <c r="XES8" s="80"/>
      <c r="XET8" s="80"/>
      <c r="XEU8" s="80"/>
      <c r="XEV8" s="80"/>
      <c r="XEW8" s="80"/>
      <c r="XEX8" s="80"/>
      <c r="XEY8" s="80"/>
    </row>
    <row r="9" s="78" customFormat="1" ht="50.1" customHeight="1" spans="1:6">
      <c r="A9" s="96" t="s">
        <v>263</v>
      </c>
      <c r="B9" s="97"/>
      <c r="C9" s="97"/>
      <c r="D9" s="98"/>
      <c r="E9" s="99">
        <f>SUM(E10:E13)</f>
        <v>9500</v>
      </c>
      <c r="F9" s="100"/>
    </row>
    <row r="10" s="79" customFormat="1" ht="75" customHeight="1" spans="1:16377">
      <c r="A10" s="101">
        <v>3</v>
      </c>
      <c r="B10" s="105" t="s">
        <v>264</v>
      </c>
      <c r="C10" s="102" t="s">
        <v>265</v>
      </c>
      <c r="D10" s="101" t="s">
        <v>266</v>
      </c>
      <c r="E10" s="101">
        <v>500</v>
      </c>
      <c r="F10" s="103" t="s">
        <v>267</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c r="XEN10" s="80"/>
      <c r="XEO10" s="80"/>
      <c r="XEP10" s="80"/>
      <c r="XEQ10" s="80"/>
      <c r="XER10" s="80"/>
      <c r="XES10" s="80"/>
      <c r="XET10" s="80"/>
      <c r="XEU10" s="80"/>
      <c r="XEV10" s="80"/>
      <c r="XEW10" s="80"/>
    </row>
    <row r="11" s="79" customFormat="1" ht="57.95" customHeight="1" spans="1:16377">
      <c r="A11" s="101">
        <v>4</v>
      </c>
      <c r="B11" s="105" t="s">
        <v>268</v>
      </c>
      <c r="C11" s="102" t="s">
        <v>269</v>
      </c>
      <c r="D11" s="101" t="s">
        <v>270</v>
      </c>
      <c r="E11" s="101">
        <v>6000</v>
      </c>
      <c r="F11" s="103" t="s">
        <v>271</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c r="XEN11" s="80"/>
      <c r="XEO11" s="80"/>
      <c r="XEP11" s="80"/>
      <c r="XEQ11" s="80"/>
      <c r="XER11" s="80"/>
      <c r="XES11" s="80"/>
      <c r="XET11" s="80"/>
      <c r="XEU11" s="80"/>
      <c r="XEV11" s="80"/>
      <c r="XEW11" s="80"/>
    </row>
    <row r="12" s="79" customFormat="1" ht="57.95" customHeight="1" spans="1:16377">
      <c r="A12" s="101">
        <v>5</v>
      </c>
      <c r="B12" s="105" t="s">
        <v>268</v>
      </c>
      <c r="C12" s="102" t="s">
        <v>272</v>
      </c>
      <c r="D12" s="101" t="s">
        <v>273</v>
      </c>
      <c r="E12" s="101">
        <v>1000</v>
      </c>
      <c r="F12" s="103" t="s">
        <v>271</v>
      </c>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c r="AUL12" s="80"/>
      <c r="AUM12" s="80"/>
      <c r="AUN12" s="80"/>
      <c r="AUO12" s="80"/>
      <c r="AUP12" s="80"/>
      <c r="AUQ12" s="80"/>
      <c r="AUR12" s="80"/>
      <c r="AUS12" s="80"/>
      <c r="AUT12" s="80"/>
      <c r="AUU12" s="80"/>
      <c r="AUV12" s="80"/>
      <c r="AUW12" s="80"/>
      <c r="AUX12" s="80"/>
      <c r="AUY12" s="80"/>
      <c r="AUZ12" s="80"/>
      <c r="AVA12" s="80"/>
      <c r="AVB12" s="80"/>
      <c r="AVC12" s="80"/>
      <c r="AVD12" s="80"/>
      <c r="AVE12" s="80"/>
      <c r="AVF12" s="80"/>
      <c r="AVG12" s="80"/>
      <c r="AVH12" s="80"/>
      <c r="AVI12" s="80"/>
      <c r="AVJ12" s="80"/>
      <c r="AVK12" s="80"/>
      <c r="AVL12" s="80"/>
      <c r="AVM12" s="80"/>
      <c r="AVN12" s="80"/>
      <c r="AVO12" s="80"/>
      <c r="AVP12" s="80"/>
      <c r="AVQ12" s="80"/>
      <c r="AVR12" s="80"/>
      <c r="AVS12" s="80"/>
      <c r="AVT12" s="80"/>
      <c r="AVU12" s="80"/>
      <c r="AVV12" s="80"/>
      <c r="AVW12" s="80"/>
      <c r="AVX12" s="80"/>
      <c r="AVY12" s="80"/>
      <c r="AVZ12" s="80"/>
      <c r="AWA12" s="80"/>
      <c r="AWB12" s="80"/>
      <c r="AWC12" s="80"/>
      <c r="AWD12" s="80"/>
      <c r="AWE12" s="80"/>
      <c r="AWF12" s="80"/>
      <c r="AWG12" s="80"/>
      <c r="AWH12" s="80"/>
      <c r="AWI12" s="80"/>
      <c r="AWJ12" s="80"/>
      <c r="AWK12" s="80"/>
      <c r="AWL12" s="80"/>
      <c r="AWM12" s="80"/>
      <c r="AWN12" s="80"/>
      <c r="AWO12" s="80"/>
      <c r="AWP12" s="80"/>
      <c r="AWQ12" s="80"/>
      <c r="AWR12" s="80"/>
      <c r="AWS12" s="80"/>
      <c r="AWT12" s="80"/>
      <c r="AWU12" s="80"/>
      <c r="AWV12" s="80"/>
      <c r="AWW12" s="80"/>
      <c r="AWX12" s="80"/>
      <c r="AWY12" s="80"/>
      <c r="AWZ12" s="80"/>
      <c r="AXA12" s="80"/>
      <c r="AXB12" s="80"/>
      <c r="AXC12" s="80"/>
      <c r="AXD12" s="80"/>
      <c r="AXE12" s="80"/>
      <c r="AXF12" s="80"/>
      <c r="AXG12" s="80"/>
      <c r="AXH12" s="80"/>
      <c r="AXI12" s="80"/>
      <c r="AXJ12" s="80"/>
      <c r="AXK12" s="80"/>
      <c r="AXL12" s="80"/>
      <c r="AXM12" s="80"/>
      <c r="AXN12" s="80"/>
      <c r="AXO12" s="80"/>
      <c r="AXP12" s="80"/>
      <c r="AXQ12" s="80"/>
      <c r="AXR12" s="80"/>
      <c r="AXS12" s="80"/>
      <c r="AXT12" s="80"/>
      <c r="AXU12" s="80"/>
      <c r="AXV12" s="80"/>
      <c r="AXW12" s="80"/>
      <c r="AXX12" s="80"/>
      <c r="AXY12" s="80"/>
      <c r="AXZ12" s="80"/>
      <c r="AYA12" s="80"/>
      <c r="AYB12" s="80"/>
      <c r="AYC12" s="80"/>
      <c r="AYD12" s="80"/>
      <c r="AYE12" s="80"/>
      <c r="AYF12" s="80"/>
      <c r="AYG12" s="80"/>
      <c r="AYH12" s="80"/>
      <c r="AYI12" s="80"/>
      <c r="AYJ12" s="80"/>
      <c r="AYK12" s="80"/>
      <c r="AYL12" s="80"/>
      <c r="AYM12" s="80"/>
      <c r="AYN12" s="80"/>
      <c r="AYO12" s="80"/>
      <c r="AYP12" s="80"/>
      <c r="AYQ12" s="80"/>
      <c r="AYR12" s="80"/>
      <c r="AYS12" s="80"/>
      <c r="AYT12" s="80"/>
      <c r="AYU12" s="80"/>
      <c r="AYV12" s="80"/>
      <c r="AYW12" s="80"/>
      <c r="AYX12" s="80"/>
      <c r="AYY12" s="80"/>
      <c r="AYZ12" s="80"/>
      <c r="AZA12" s="80"/>
      <c r="AZB12" s="80"/>
      <c r="AZC12" s="80"/>
      <c r="AZD12" s="80"/>
      <c r="AZE12" s="80"/>
      <c r="AZF12" s="80"/>
      <c r="AZG12" s="80"/>
      <c r="AZH12" s="80"/>
      <c r="AZI12" s="80"/>
      <c r="AZJ12" s="80"/>
      <c r="AZK12" s="80"/>
      <c r="AZL12" s="80"/>
      <c r="AZM12" s="80"/>
      <c r="AZN12" s="80"/>
      <c r="AZO12" s="80"/>
      <c r="AZP12" s="80"/>
      <c r="AZQ12" s="80"/>
      <c r="AZR12" s="80"/>
      <c r="AZS12" s="80"/>
      <c r="AZT12" s="80"/>
      <c r="AZU12" s="80"/>
      <c r="AZV12" s="80"/>
      <c r="AZW12" s="80"/>
      <c r="AZX12" s="80"/>
      <c r="AZY12" s="80"/>
      <c r="AZZ12" s="80"/>
      <c r="BAA12" s="80"/>
      <c r="BAB12" s="80"/>
      <c r="BAC12" s="80"/>
      <c r="BAD12" s="80"/>
      <c r="BAE12" s="80"/>
      <c r="BAF12" s="80"/>
      <c r="BAG12" s="80"/>
      <c r="BAH12" s="80"/>
      <c r="BAI12" s="80"/>
      <c r="BAJ12" s="80"/>
      <c r="BAK12" s="80"/>
      <c r="BAL12" s="80"/>
      <c r="BAM12" s="80"/>
      <c r="BAN12" s="80"/>
      <c r="BAO12" s="80"/>
      <c r="BAP12" s="80"/>
      <c r="BAQ12" s="80"/>
      <c r="BAR12" s="80"/>
      <c r="BAS12" s="80"/>
      <c r="BAT12" s="80"/>
      <c r="BAU12" s="80"/>
      <c r="BAV12" s="80"/>
      <c r="BAW12" s="80"/>
      <c r="BAX12" s="80"/>
      <c r="BAY12" s="80"/>
      <c r="BAZ12" s="80"/>
      <c r="BBA12" s="80"/>
      <c r="BBB12" s="80"/>
      <c r="BBC12" s="80"/>
      <c r="BBD12" s="80"/>
      <c r="BBE12" s="80"/>
      <c r="BBF12" s="80"/>
      <c r="BBG12" s="80"/>
      <c r="BBH12" s="80"/>
      <c r="BBI12" s="80"/>
      <c r="BBJ12" s="80"/>
      <c r="BBK12" s="80"/>
      <c r="BBL12" s="80"/>
      <c r="BBM12" s="80"/>
      <c r="BBN12" s="80"/>
      <c r="BBO12" s="80"/>
      <c r="BBP12" s="80"/>
      <c r="BBQ12" s="80"/>
      <c r="BBR12" s="80"/>
      <c r="BBS12" s="80"/>
      <c r="BBT12" s="80"/>
      <c r="BBU12" s="80"/>
      <c r="BBV12" s="80"/>
      <c r="BBW12" s="80"/>
      <c r="BBX12" s="80"/>
      <c r="BBY12" s="80"/>
      <c r="BBZ12" s="80"/>
      <c r="BCA12" s="80"/>
      <c r="BCB12" s="80"/>
      <c r="BCC12" s="80"/>
      <c r="BCD12" s="80"/>
      <c r="BCE12" s="80"/>
      <c r="BCF12" s="80"/>
      <c r="BCG12" s="80"/>
      <c r="BCH12" s="80"/>
      <c r="BCI12" s="80"/>
      <c r="BCJ12" s="80"/>
      <c r="BCK12" s="80"/>
      <c r="BCL12" s="80"/>
      <c r="BCM12" s="80"/>
      <c r="BCN12" s="80"/>
      <c r="BCO12" s="80"/>
      <c r="BCP12" s="80"/>
      <c r="BCQ12" s="80"/>
      <c r="BCR12" s="80"/>
      <c r="BCS12" s="80"/>
      <c r="BCT12" s="80"/>
      <c r="BCU12" s="80"/>
      <c r="BCV12" s="80"/>
      <c r="BCW12" s="80"/>
      <c r="BCX12" s="80"/>
      <c r="BCY12" s="80"/>
      <c r="BCZ12" s="80"/>
      <c r="BDA12" s="80"/>
      <c r="BDB12" s="80"/>
      <c r="BDC12" s="80"/>
      <c r="BDD12" s="80"/>
      <c r="BDE12" s="80"/>
      <c r="BDF12" s="80"/>
      <c r="BDG12" s="80"/>
      <c r="BDH12" s="80"/>
      <c r="BDI12" s="80"/>
      <c r="BDJ12" s="80"/>
      <c r="BDK12" s="80"/>
      <c r="BDL12" s="80"/>
      <c r="BDM12" s="80"/>
      <c r="BDN12" s="80"/>
      <c r="BDO12" s="80"/>
      <c r="BDP12" s="80"/>
      <c r="BDQ12" s="80"/>
      <c r="BDR12" s="80"/>
      <c r="BDS12" s="80"/>
      <c r="BDT12" s="80"/>
      <c r="BDU12" s="80"/>
      <c r="BDV12" s="80"/>
      <c r="BDW12" s="80"/>
      <c r="BDX12" s="80"/>
      <c r="BDY12" s="80"/>
      <c r="BDZ12" s="80"/>
      <c r="BEA12" s="80"/>
      <c r="BEB12" s="80"/>
      <c r="BEC12" s="80"/>
      <c r="BED12" s="80"/>
      <c r="BEE12" s="80"/>
      <c r="BEF12" s="80"/>
      <c r="BEG12" s="80"/>
      <c r="BEH12" s="80"/>
      <c r="BEI12" s="80"/>
      <c r="BEJ12" s="80"/>
      <c r="BEK12" s="80"/>
      <c r="BEL12" s="80"/>
      <c r="BEM12" s="80"/>
      <c r="BEN12" s="80"/>
      <c r="BEO12" s="80"/>
      <c r="BEP12" s="80"/>
      <c r="BEQ12" s="80"/>
      <c r="BER12" s="80"/>
      <c r="BES12" s="80"/>
      <c r="BET12" s="80"/>
      <c r="BEU12" s="80"/>
      <c r="BEV12" s="80"/>
      <c r="BEW12" s="80"/>
      <c r="BEX12" s="80"/>
      <c r="BEY12" s="80"/>
      <c r="BEZ12" s="80"/>
      <c r="BFA12" s="80"/>
      <c r="BFB12" s="80"/>
      <c r="BFC12" s="80"/>
      <c r="BFD12" s="80"/>
      <c r="BFE12" s="80"/>
      <c r="BFF12" s="80"/>
      <c r="BFG12" s="80"/>
      <c r="BFH12" s="80"/>
      <c r="BFI12" s="80"/>
      <c r="BFJ12" s="80"/>
      <c r="BFK12" s="80"/>
      <c r="BFL12" s="80"/>
      <c r="BFM12" s="80"/>
      <c r="BFN12" s="80"/>
      <c r="BFO12" s="80"/>
      <c r="BFP12" s="80"/>
      <c r="BFQ12" s="80"/>
      <c r="BFR12" s="80"/>
      <c r="BFS12" s="80"/>
      <c r="BFT12" s="80"/>
      <c r="BFU12" s="80"/>
      <c r="BFV12" s="80"/>
      <c r="BFW12" s="80"/>
      <c r="BFX12" s="80"/>
      <c r="BFY12" s="80"/>
      <c r="BFZ12" s="80"/>
      <c r="BGA12" s="80"/>
      <c r="BGB12" s="80"/>
      <c r="BGC12" s="80"/>
      <c r="BGD12" s="80"/>
      <c r="BGE12" s="80"/>
      <c r="BGF12" s="80"/>
      <c r="BGG12" s="80"/>
      <c r="BGH12" s="80"/>
      <c r="BGI12" s="80"/>
      <c r="BGJ12" s="80"/>
      <c r="BGK12" s="80"/>
      <c r="BGL12" s="80"/>
      <c r="BGM12" s="80"/>
      <c r="BGN12" s="80"/>
      <c r="BGO12" s="80"/>
      <c r="BGP12" s="80"/>
      <c r="BGQ12" s="80"/>
      <c r="BGR12" s="80"/>
      <c r="BGS12" s="80"/>
      <c r="BGT12" s="80"/>
      <c r="BGU12" s="80"/>
      <c r="BGV12" s="80"/>
      <c r="BGW12" s="80"/>
      <c r="BGX12" s="80"/>
      <c r="BGY12" s="80"/>
      <c r="BGZ12" s="80"/>
      <c r="BHA12" s="80"/>
      <c r="BHB12" s="80"/>
      <c r="BHC12" s="80"/>
      <c r="BHD12" s="80"/>
      <c r="BHE12" s="80"/>
      <c r="BHF12" s="80"/>
      <c r="BHG12" s="80"/>
      <c r="BHH12" s="80"/>
      <c r="BHI12" s="80"/>
      <c r="BHJ12" s="80"/>
      <c r="BHK12" s="80"/>
      <c r="BHL12" s="80"/>
      <c r="BHM12" s="80"/>
      <c r="BHN12" s="80"/>
      <c r="BHO12" s="80"/>
      <c r="BHP12" s="80"/>
      <c r="BHQ12" s="80"/>
      <c r="BHR12" s="80"/>
      <c r="BHS12" s="80"/>
      <c r="BHT12" s="80"/>
      <c r="BHU12" s="80"/>
      <c r="BHV12" s="80"/>
      <c r="BHW12" s="80"/>
      <c r="BHX12" s="80"/>
      <c r="BHY12" s="80"/>
      <c r="BHZ12" s="80"/>
      <c r="BIA12" s="80"/>
      <c r="BIB12" s="80"/>
      <c r="BIC12" s="80"/>
      <c r="BID12" s="80"/>
      <c r="BIE12" s="80"/>
      <c r="BIF12" s="80"/>
      <c r="BIG12" s="80"/>
      <c r="BIH12" s="80"/>
      <c r="BII12" s="80"/>
      <c r="BIJ12" s="80"/>
      <c r="BIK12" s="80"/>
      <c r="BIL12" s="80"/>
      <c r="BIM12" s="80"/>
      <c r="BIN12" s="80"/>
      <c r="BIO12" s="80"/>
      <c r="BIP12" s="80"/>
      <c r="BIQ12" s="80"/>
      <c r="BIR12" s="80"/>
      <c r="BIS12" s="80"/>
      <c r="BIT12" s="80"/>
      <c r="BIU12" s="80"/>
      <c r="BIV12" s="80"/>
      <c r="BIW12" s="80"/>
      <c r="BIX12" s="80"/>
      <c r="BIY12" s="80"/>
      <c r="BIZ12" s="80"/>
      <c r="BJA12" s="80"/>
      <c r="BJB12" s="80"/>
      <c r="BJC12" s="80"/>
      <c r="BJD12" s="80"/>
      <c r="BJE12" s="80"/>
      <c r="BJF12" s="80"/>
      <c r="BJG12" s="80"/>
      <c r="BJH12" s="80"/>
      <c r="BJI12" s="80"/>
      <c r="BJJ12" s="80"/>
      <c r="BJK12" s="80"/>
      <c r="BJL12" s="80"/>
      <c r="BJM12" s="80"/>
      <c r="BJN12" s="80"/>
      <c r="BJO12" s="80"/>
      <c r="BJP12" s="80"/>
      <c r="BJQ12" s="80"/>
      <c r="BJR12" s="80"/>
      <c r="BJS12" s="80"/>
      <c r="BJT12" s="80"/>
      <c r="BJU12" s="80"/>
      <c r="BJV12" s="80"/>
      <c r="BJW12" s="80"/>
      <c r="BJX12" s="80"/>
      <c r="BJY12" s="80"/>
      <c r="BJZ12" s="80"/>
      <c r="BKA12" s="80"/>
      <c r="BKB12" s="80"/>
      <c r="BKC12" s="80"/>
      <c r="BKD12" s="80"/>
      <c r="BKE12" s="80"/>
      <c r="BKF12" s="80"/>
      <c r="BKG12" s="80"/>
      <c r="BKH12" s="80"/>
      <c r="BKI12" s="80"/>
      <c r="BKJ12" s="80"/>
      <c r="BKK12" s="80"/>
      <c r="BKL12" s="80"/>
      <c r="BKM12" s="80"/>
      <c r="BKN12" s="80"/>
      <c r="BKO12" s="80"/>
      <c r="BKP12" s="80"/>
      <c r="BKQ12" s="80"/>
      <c r="BKR12" s="80"/>
      <c r="BKS12" s="80"/>
      <c r="BKT12" s="80"/>
      <c r="BKU12" s="80"/>
      <c r="BKV12" s="80"/>
      <c r="BKW12" s="80"/>
      <c r="BKX12" s="80"/>
      <c r="BKY12" s="80"/>
      <c r="BKZ12" s="80"/>
      <c r="BLA12" s="80"/>
      <c r="BLB12" s="80"/>
      <c r="BLC12" s="80"/>
      <c r="BLD12" s="80"/>
      <c r="BLE12" s="80"/>
      <c r="BLF12" s="80"/>
      <c r="BLG12" s="80"/>
      <c r="BLH12" s="80"/>
      <c r="BLI12" s="80"/>
      <c r="BLJ12" s="80"/>
      <c r="BLK12" s="80"/>
      <c r="BLL12" s="80"/>
      <c r="BLM12" s="80"/>
      <c r="BLN12" s="80"/>
      <c r="BLO12" s="80"/>
      <c r="BLP12" s="80"/>
      <c r="BLQ12" s="80"/>
      <c r="BLR12" s="80"/>
      <c r="BLS12" s="80"/>
      <c r="BLT12" s="80"/>
      <c r="BLU12" s="80"/>
      <c r="BLV12" s="80"/>
      <c r="BLW12" s="80"/>
      <c r="BLX12" s="80"/>
      <c r="BLY12" s="80"/>
      <c r="BLZ12" s="80"/>
      <c r="BMA12" s="80"/>
      <c r="BMB12" s="80"/>
      <c r="BMC12" s="80"/>
      <c r="BMD12" s="80"/>
      <c r="BME12" s="80"/>
      <c r="BMF12" s="80"/>
      <c r="BMG12" s="80"/>
      <c r="BMH12" s="80"/>
      <c r="BMI12" s="80"/>
      <c r="BMJ12" s="80"/>
      <c r="BMK12" s="80"/>
      <c r="BML12" s="80"/>
      <c r="BMM12" s="80"/>
      <c r="BMN12" s="80"/>
      <c r="BMO12" s="80"/>
      <c r="BMP12" s="80"/>
      <c r="BMQ12" s="80"/>
      <c r="BMR12" s="80"/>
      <c r="BMS12" s="80"/>
      <c r="BMT12" s="80"/>
      <c r="BMU12" s="80"/>
      <c r="BMV12" s="80"/>
      <c r="BMW12" s="80"/>
      <c r="BMX12" s="80"/>
      <c r="BMY12" s="80"/>
      <c r="BMZ12" s="80"/>
      <c r="BNA12" s="80"/>
      <c r="BNB12" s="80"/>
      <c r="BNC12" s="80"/>
      <c r="BND12" s="80"/>
      <c r="BNE12" s="80"/>
      <c r="BNF12" s="80"/>
      <c r="BNG12" s="80"/>
      <c r="BNH12" s="80"/>
      <c r="BNI12" s="80"/>
      <c r="BNJ12" s="80"/>
      <c r="BNK12" s="80"/>
      <c r="BNL12" s="80"/>
      <c r="BNM12" s="80"/>
      <c r="BNN12" s="80"/>
      <c r="BNO12" s="80"/>
      <c r="BNP12" s="80"/>
      <c r="BNQ12" s="80"/>
      <c r="BNR12" s="80"/>
      <c r="BNS12" s="80"/>
      <c r="BNT12" s="80"/>
      <c r="BNU12" s="80"/>
      <c r="BNV12" s="80"/>
      <c r="BNW12" s="80"/>
      <c r="BNX12" s="80"/>
      <c r="BNY12" s="80"/>
      <c r="BNZ12" s="80"/>
      <c r="BOA12" s="80"/>
      <c r="BOB12" s="80"/>
      <c r="BOC12" s="80"/>
      <c r="BOD12" s="80"/>
      <c r="BOE12" s="80"/>
      <c r="BOF12" s="80"/>
      <c r="BOG12" s="80"/>
      <c r="BOH12" s="80"/>
      <c r="BOI12" s="80"/>
      <c r="BOJ12" s="80"/>
      <c r="BOK12" s="80"/>
      <c r="BOL12" s="80"/>
      <c r="BOM12" s="80"/>
      <c r="BON12" s="80"/>
      <c r="BOO12" s="80"/>
      <c r="BOP12" s="80"/>
      <c r="BOQ12" s="80"/>
      <c r="BOR12" s="80"/>
      <c r="BOS12" s="80"/>
      <c r="BOT12" s="80"/>
      <c r="BOU12" s="80"/>
      <c r="BOV12" s="80"/>
      <c r="BOW12" s="80"/>
      <c r="BOX12" s="80"/>
      <c r="BOY12" s="80"/>
      <c r="BOZ12" s="80"/>
      <c r="BPA12" s="80"/>
      <c r="BPB12" s="80"/>
      <c r="BPC12" s="80"/>
      <c r="BPD12" s="80"/>
      <c r="BPE12" s="80"/>
      <c r="BPF12" s="80"/>
      <c r="BPG12" s="80"/>
      <c r="BPH12" s="80"/>
      <c r="BPI12" s="80"/>
      <c r="BPJ12" s="80"/>
      <c r="BPK12" s="80"/>
      <c r="BPL12" s="80"/>
      <c r="BPM12" s="80"/>
      <c r="BPN12" s="80"/>
      <c r="BPO12" s="80"/>
      <c r="BPP12" s="80"/>
      <c r="BPQ12" s="80"/>
      <c r="BPR12" s="80"/>
      <c r="BPS12" s="80"/>
      <c r="BPT12" s="80"/>
      <c r="BPU12" s="80"/>
      <c r="BPV12" s="80"/>
      <c r="BPW12" s="80"/>
      <c r="BPX12" s="80"/>
      <c r="BPY12" s="80"/>
      <c r="BPZ12" s="80"/>
      <c r="BQA12" s="80"/>
      <c r="BQB12" s="80"/>
      <c r="BQC12" s="80"/>
      <c r="BQD12" s="80"/>
      <c r="BQE12" s="80"/>
      <c r="BQF12" s="80"/>
      <c r="BQG12" s="80"/>
      <c r="BQH12" s="80"/>
      <c r="BQI12" s="80"/>
      <c r="BQJ12" s="80"/>
      <c r="BQK12" s="80"/>
      <c r="BQL12" s="80"/>
      <c r="BQM12" s="80"/>
      <c r="BQN12" s="80"/>
      <c r="BQO12" s="80"/>
      <c r="BQP12" s="80"/>
      <c r="BQQ12" s="80"/>
      <c r="BQR12" s="80"/>
      <c r="BQS12" s="80"/>
      <c r="BQT12" s="80"/>
      <c r="BQU12" s="80"/>
      <c r="BQV12" s="80"/>
      <c r="BQW12" s="80"/>
      <c r="BQX12" s="80"/>
      <c r="BQY12" s="80"/>
      <c r="BQZ12" s="80"/>
      <c r="BRA12" s="80"/>
      <c r="BRB12" s="80"/>
      <c r="BRC12" s="80"/>
      <c r="BRD12" s="80"/>
      <c r="BRE12" s="80"/>
      <c r="BRF12" s="80"/>
      <c r="BRG12" s="80"/>
      <c r="BRH12" s="80"/>
      <c r="BRI12" s="80"/>
      <c r="BRJ12" s="80"/>
      <c r="BRK12" s="80"/>
      <c r="BRL12" s="80"/>
      <c r="BRM12" s="80"/>
      <c r="BRN12" s="80"/>
      <c r="BRO12" s="80"/>
      <c r="BRP12" s="80"/>
      <c r="BRQ12" s="80"/>
      <c r="BRR12" s="80"/>
      <c r="BRS12" s="80"/>
      <c r="BRT12" s="80"/>
      <c r="BRU12" s="80"/>
      <c r="BRV12" s="80"/>
      <c r="BRW12" s="80"/>
      <c r="BRX12" s="80"/>
      <c r="BRY12" s="80"/>
      <c r="BRZ12" s="80"/>
      <c r="BSA12" s="80"/>
      <c r="BSB12" s="80"/>
      <c r="BSC12" s="80"/>
      <c r="BSD12" s="80"/>
      <c r="BSE12" s="80"/>
      <c r="BSF12" s="80"/>
      <c r="BSG12" s="80"/>
      <c r="BSH12" s="80"/>
      <c r="BSI12" s="80"/>
      <c r="BSJ12" s="80"/>
      <c r="BSK12" s="80"/>
      <c r="BSL12" s="80"/>
      <c r="BSM12" s="80"/>
      <c r="BSN12" s="80"/>
      <c r="BSO12" s="80"/>
      <c r="BSP12" s="80"/>
      <c r="BSQ12" s="80"/>
      <c r="BSR12" s="80"/>
      <c r="BSS12" s="80"/>
      <c r="BST12" s="80"/>
      <c r="BSU12" s="80"/>
      <c r="BSV12" s="80"/>
      <c r="BSW12" s="80"/>
      <c r="BSX12" s="80"/>
      <c r="BSY12" s="80"/>
      <c r="BSZ12" s="80"/>
      <c r="BTA12" s="80"/>
      <c r="BTB12" s="80"/>
      <c r="BTC12" s="80"/>
      <c r="BTD12" s="80"/>
      <c r="BTE12" s="80"/>
      <c r="BTF12" s="80"/>
      <c r="BTG12" s="80"/>
      <c r="BTH12" s="80"/>
      <c r="BTI12" s="80"/>
      <c r="BTJ12" s="80"/>
      <c r="BTK12" s="80"/>
      <c r="BTL12" s="80"/>
      <c r="BTM12" s="80"/>
      <c r="BTN12" s="80"/>
      <c r="BTO12" s="80"/>
      <c r="BTP12" s="80"/>
      <c r="BTQ12" s="80"/>
      <c r="BTR12" s="80"/>
      <c r="BTS12" s="80"/>
      <c r="BTT12" s="80"/>
      <c r="BTU12" s="80"/>
      <c r="BTV12" s="80"/>
      <c r="BTW12" s="80"/>
      <c r="BTX12" s="80"/>
      <c r="BTY12" s="80"/>
      <c r="BTZ12" s="80"/>
      <c r="BUA12" s="80"/>
      <c r="BUB12" s="80"/>
      <c r="BUC12" s="80"/>
      <c r="BUD12" s="80"/>
      <c r="BUE12" s="80"/>
      <c r="BUF12" s="80"/>
      <c r="BUG12" s="80"/>
      <c r="BUH12" s="80"/>
      <c r="BUI12" s="80"/>
      <c r="BUJ12" s="80"/>
      <c r="BUK12" s="80"/>
      <c r="BUL12" s="80"/>
      <c r="BUM12" s="80"/>
      <c r="BUN12" s="80"/>
      <c r="BUO12" s="80"/>
      <c r="BUP12" s="80"/>
      <c r="BUQ12" s="80"/>
      <c r="BUR12" s="80"/>
      <c r="BUS12" s="80"/>
      <c r="BUT12" s="80"/>
      <c r="BUU12" s="80"/>
      <c r="BUV12" s="80"/>
      <c r="BUW12" s="80"/>
      <c r="BUX12" s="80"/>
      <c r="BUY12" s="80"/>
      <c r="BUZ12" s="80"/>
      <c r="BVA12" s="80"/>
      <c r="BVB12" s="80"/>
      <c r="BVC12" s="80"/>
      <c r="BVD12" s="80"/>
      <c r="BVE12" s="80"/>
      <c r="BVF12" s="80"/>
      <c r="BVG12" s="80"/>
      <c r="BVH12" s="80"/>
      <c r="BVI12" s="80"/>
      <c r="BVJ12" s="80"/>
      <c r="BVK12" s="80"/>
      <c r="BVL12" s="80"/>
      <c r="BVM12" s="80"/>
      <c r="BVN12" s="80"/>
      <c r="BVO12" s="80"/>
      <c r="BVP12" s="80"/>
      <c r="BVQ12" s="80"/>
      <c r="BVR12" s="80"/>
      <c r="BVS12" s="80"/>
      <c r="BVT12" s="80"/>
      <c r="BVU12" s="80"/>
      <c r="BVV12" s="80"/>
      <c r="BVW12" s="80"/>
      <c r="BVX12" s="80"/>
      <c r="BVY12" s="80"/>
      <c r="BVZ12" s="80"/>
      <c r="BWA12" s="80"/>
      <c r="BWB12" s="80"/>
      <c r="BWC12" s="80"/>
      <c r="BWD12" s="80"/>
      <c r="BWE12" s="80"/>
      <c r="BWF12" s="80"/>
      <c r="BWG12" s="80"/>
      <c r="BWH12" s="80"/>
      <c r="BWI12" s="80"/>
      <c r="BWJ12" s="80"/>
      <c r="BWK12" s="80"/>
      <c r="BWL12" s="80"/>
      <c r="BWM12" s="80"/>
      <c r="BWN12" s="80"/>
      <c r="BWO12" s="80"/>
      <c r="BWP12" s="80"/>
      <c r="BWQ12" s="80"/>
      <c r="BWR12" s="80"/>
      <c r="BWS12" s="80"/>
      <c r="BWT12" s="80"/>
      <c r="BWU12" s="80"/>
      <c r="BWV12" s="80"/>
      <c r="BWW12" s="80"/>
      <c r="BWX12" s="80"/>
      <c r="BWY12" s="80"/>
      <c r="BWZ12" s="80"/>
      <c r="BXA12" s="80"/>
      <c r="BXB12" s="80"/>
      <c r="BXC12" s="80"/>
      <c r="BXD12" s="80"/>
      <c r="BXE12" s="80"/>
      <c r="BXF12" s="80"/>
      <c r="BXG12" s="80"/>
      <c r="BXH12" s="80"/>
      <c r="BXI12" s="80"/>
      <c r="BXJ12" s="80"/>
      <c r="BXK12" s="80"/>
      <c r="BXL12" s="80"/>
      <c r="BXM12" s="80"/>
      <c r="BXN12" s="80"/>
      <c r="BXO12" s="80"/>
      <c r="BXP12" s="80"/>
      <c r="BXQ12" s="80"/>
      <c r="BXR12" s="80"/>
      <c r="BXS12" s="80"/>
      <c r="BXT12" s="80"/>
      <c r="BXU12" s="80"/>
      <c r="BXV12" s="80"/>
      <c r="BXW12" s="80"/>
      <c r="BXX12" s="80"/>
      <c r="BXY12" s="80"/>
      <c r="BXZ12" s="80"/>
      <c r="BYA12" s="80"/>
      <c r="BYB12" s="80"/>
      <c r="BYC12" s="80"/>
      <c r="BYD12" s="80"/>
      <c r="BYE12" s="80"/>
      <c r="BYF12" s="80"/>
      <c r="BYG12" s="80"/>
      <c r="BYH12" s="80"/>
      <c r="BYI12" s="80"/>
      <c r="BYJ12" s="80"/>
      <c r="BYK12" s="80"/>
      <c r="BYL12" s="80"/>
      <c r="BYM12" s="80"/>
      <c r="BYN12" s="80"/>
      <c r="BYO12" s="80"/>
      <c r="BYP12" s="80"/>
      <c r="BYQ12" s="80"/>
      <c r="BYR12" s="80"/>
      <c r="BYS12" s="80"/>
      <c r="BYT12" s="80"/>
      <c r="BYU12" s="80"/>
      <c r="BYV12" s="80"/>
      <c r="BYW12" s="80"/>
      <c r="BYX12" s="80"/>
      <c r="BYY12" s="80"/>
      <c r="BYZ12" s="80"/>
      <c r="BZA12" s="80"/>
      <c r="BZB12" s="80"/>
      <c r="BZC12" s="80"/>
      <c r="BZD12" s="80"/>
      <c r="BZE12" s="80"/>
      <c r="BZF12" s="80"/>
      <c r="BZG12" s="80"/>
      <c r="BZH12" s="80"/>
      <c r="BZI12" s="80"/>
      <c r="BZJ12" s="80"/>
      <c r="BZK12" s="80"/>
      <c r="BZL12" s="80"/>
      <c r="BZM12" s="80"/>
      <c r="BZN12" s="80"/>
      <c r="BZO12" s="80"/>
      <c r="BZP12" s="80"/>
      <c r="BZQ12" s="80"/>
      <c r="BZR12" s="80"/>
      <c r="BZS12" s="80"/>
      <c r="BZT12" s="80"/>
      <c r="BZU12" s="80"/>
      <c r="BZV12" s="80"/>
      <c r="BZW12" s="80"/>
      <c r="BZX12" s="80"/>
      <c r="BZY12" s="80"/>
      <c r="BZZ12" s="80"/>
      <c r="CAA12" s="80"/>
      <c r="CAB12" s="80"/>
      <c r="CAC12" s="80"/>
      <c r="CAD12" s="80"/>
      <c r="CAE12" s="80"/>
      <c r="CAF12" s="80"/>
      <c r="CAG12" s="80"/>
      <c r="CAH12" s="80"/>
      <c r="CAI12" s="80"/>
      <c r="CAJ12" s="80"/>
      <c r="CAK12" s="80"/>
      <c r="CAL12" s="80"/>
      <c r="CAM12" s="80"/>
      <c r="CAN12" s="80"/>
      <c r="CAO12" s="80"/>
      <c r="CAP12" s="80"/>
      <c r="CAQ12" s="80"/>
      <c r="CAR12" s="80"/>
      <c r="CAS12" s="80"/>
      <c r="CAT12" s="80"/>
      <c r="CAU12" s="80"/>
      <c r="CAV12" s="80"/>
      <c r="CAW12" s="80"/>
      <c r="CAX12" s="80"/>
      <c r="CAY12" s="80"/>
      <c r="CAZ12" s="80"/>
      <c r="CBA12" s="80"/>
      <c r="CBB12" s="80"/>
      <c r="CBC12" s="80"/>
      <c r="CBD12" s="80"/>
      <c r="CBE12" s="80"/>
      <c r="CBF12" s="80"/>
      <c r="CBG12" s="80"/>
      <c r="CBH12" s="80"/>
      <c r="CBI12" s="80"/>
      <c r="CBJ12" s="80"/>
      <c r="CBK12" s="80"/>
      <c r="CBL12" s="80"/>
      <c r="CBM12" s="80"/>
      <c r="CBN12" s="80"/>
      <c r="CBO12" s="80"/>
      <c r="CBP12" s="80"/>
      <c r="CBQ12" s="80"/>
      <c r="CBR12" s="80"/>
      <c r="CBS12" s="80"/>
      <c r="CBT12" s="80"/>
      <c r="CBU12" s="80"/>
      <c r="CBV12" s="80"/>
      <c r="CBW12" s="80"/>
      <c r="CBX12" s="80"/>
      <c r="CBY12" s="80"/>
      <c r="CBZ12" s="80"/>
      <c r="CCA12" s="80"/>
      <c r="CCB12" s="80"/>
      <c r="CCC12" s="80"/>
      <c r="CCD12" s="80"/>
      <c r="CCE12" s="80"/>
      <c r="CCF12" s="80"/>
      <c r="CCG12" s="80"/>
      <c r="CCH12" s="80"/>
      <c r="CCI12" s="80"/>
      <c r="CCJ12" s="80"/>
      <c r="CCK12" s="80"/>
      <c r="CCL12" s="80"/>
      <c r="CCM12" s="80"/>
      <c r="CCN12" s="80"/>
      <c r="CCO12" s="80"/>
      <c r="CCP12" s="80"/>
      <c r="CCQ12" s="80"/>
      <c r="CCR12" s="80"/>
      <c r="CCS12" s="80"/>
      <c r="CCT12" s="80"/>
      <c r="CCU12" s="80"/>
      <c r="CCV12" s="80"/>
      <c r="CCW12" s="80"/>
      <c r="CCX12" s="80"/>
      <c r="CCY12" s="80"/>
      <c r="CCZ12" s="80"/>
      <c r="CDA12" s="80"/>
      <c r="CDB12" s="80"/>
      <c r="CDC12" s="80"/>
      <c r="CDD12" s="80"/>
      <c r="CDE12" s="80"/>
      <c r="CDF12" s="80"/>
      <c r="CDG12" s="80"/>
      <c r="CDH12" s="80"/>
      <c r="CDI12" s="80"/>
      <c r="CDJ12" s="80"/>
      <c r="CDK12" s="80"/>
      <c r="CDL12" s="80"/>
      <c r="CDM12" s="80"/>
      <c r="CDN12" s="80"/>
      <c r="CDO12" s="80"/>
      <c r="CDP12" s="80"/>
      <c r="CDQ12" s="80"/>
      <c r="CDR12" s="80"/>
      <c r="CDS12" s="80"/>
      <c r="CDT12" s="80"/>
      <c r="CDU12" s="80"/>
      <c r="CDV12" s="80"/>
      <c r="CDW12" s="80"/>
      <c r="CDX12" s="80"/>
      <c r="CDY12" s="80"/>
      <c r="CDZ12" s="80"/>
      <c r="CEA12" s="80"/>
      <c r="CEB12" s="80"/>
      <c r="CEC12" s="80"/>
      <c r="CED12" s="80"/>
      <c r="CEE12" s="80"/>
      <c r="CEF12" s="80"/>
      <c r="CEG12" s="80"/>
      <c r="CEH12" s="80"/>
      <c r="CEI12" s="80"/>
      <c r="CEJ12" s="80"/>
      <c r="CEK12" s="80"/>
      <c r="CEL12" s="80"/>
      <c r="CEM12" s="80"/>
      <c r="CEN12" s="80"/>
      <c r="CEO12" s="80"/>
      <c r="CEP12" s="80"/>
      <c r="CEQ12" s="80"/>
      <c r="CER12" s="80"/>
      <c r="CES12" s="80"/>
      <c r="CET12" s="80"/>
      <c r="CEU12" s="80"/>
      <c r="CEV12" s="80"/>
      <c r="CEW12" s="80"/>
      <c r="CEX12" s="80"/>
      <c r="CEY12" s="80"/>
      <c r="CEZ12" s="80"/>
      <c r="CFA12" s="80"/>
      <c r="CFB12" s="80"/>
      <c r="CFC12" s="80"/>
      <c r="CFD12" s="80"/>
      <c r="CFE12" s="80"/>
      <c r="CFF12" s="80"/>
      <c r="CFG12" s="80"/>
      <c r="CFH12" s="80"/>
      <c r="CFI12" s="80"/>
      <c r="CFJ12" s="80"/>
      <c r="CFK12" s="80"/>
      <c r="CFL12" s="80"/>
      <c r="CFM12" s="80"/>
      <c r="CFN12" s="80"/>
      <c r="CFO12" s="80"/>
      <c r="CFP12" s="80"/>
      <c r="CFQ12" s="80"/>
      <c r="CFR12" s="80"/>
      <c r="CFS12" s="80"/>
      <c r="CFT12" s="80"/>
      <c r="CFU12" s="80"/>
      <c r="CFV12" s="80"/>
      <c r="CFW12" s="80"/>
      <c r="CFX12" s="80"/>
      <c r="CFY12" s="80"/>
      <c r="CFZ12" s="80"/>
      <c r="CGA12" s="80"/>
      <c r="CGB12" s="80"/>
      <c r="CGC12" s="80"/>
      <c r="CGD12" s="80"/>
      <c r="CGE12" s="80"/>
      <c r="CGF12" s="80"/>
      <c r="CGG12" s="80"/>
      <c r="CGH12" s="80"/>
      <c r="CGI12" s="80"/>
      <c r="CGJ12" s="80"/>
      <c r="CGK12" s="80"/>
      <c r="CGL12" s="80"/>
      <c r="CGM12" s="80"/>
      <c r="CGN12" s="80"/>
      <c r="CGO12" s="80"/>
      <c r="CGP12" s="80"/>
      <c r="CGQ12" s="80"/>
      <c r="CGR12" s="80"/>
      <c r="CGS12" s="80"/>
      <c r="CGT12" s="80"/>
      <c r="CGU12" s="80"/>
      <c r="CGV12" s="80"/>
      <c r="CGW12" s="80"/>
      <c r="CGX12" s="80"/>
      <c r="CGY12" s="80"/>
      <c r="CGZ12" s="80"/>
      <c r="CHA12" s="80"/>
      <c r="CHB12" s="80"/>
      <c r="CHC12" s="80"/>
      <c r="CHD12" s="80"/>
      <c r="CHE12" s="80"/>
      <c r="CHF12" s="80"/>
      <c r="CHG12" s="80"/>
      <c r="CHH12" s="80"/>
      <c r="CHI12" s="80"/>
      <c r="CHJ12" s="80"/>
      <c r="CHK12" s="80"/>
      <c r="CHL12" s="80"/>
      <c r="CHM12" s="80"/>
      <c r="CHN12" s="80"/>
      <c r="CHO12" s="80"/>
      <c r="CHP12" s="80"/>
      <c r="CHQ12" s="80"/>
      <c r="CHR12" s="80"/>
      <c r="CHS12" s="80"/>
      <c r="CHT12" s="80"/>
      <c r="CHU12" s="80"/>
      <c r="CHV12" s="80"/>
      <c r="CHW12" s="80"/>
      <c r="CHX12" s="80"/>
      <c r="CHY12" s="80"/>
      <c r="CHZ12" s="80"/>
      <c r="CIA12" s="80"/>
      <c r="CIB12" s="80"/>
      <c r="CIC12" s="80"/>
      <c r="CID12" s="80"/>
      <c r="CIE12" s="80"/>
      <c r="CIF12" s="80"/>
      <c r="CIG12" s="80"/>
      <c r="CIH12" s="80"/>
      <c r="CII12" s="80"/>
      <c r="CIJ12" s="80"/>
      <c r="CIK12" s="80"/>
      <c r="CIL12" s="80"/>
      <c r="CIM12" s="80"/>
      <c r="CIN12" s="80"/>
      <c r="CIO12" s="80"/>
      <c r="CIP12" s="80"/>
      <c r="CIQ12" s="80"/>
      <c r="CIR12" s="80"/>
      <c r="CIS12" s="80"/>
      <c r="CIT12" s="80"/>
      <c r="CIU12" s="80"/>
      <c r="CIV12" s="80"/>
      <c r="CIW12" s="80"/>
      <c r="CIX12" s="80"/>
      <c r="CIY12" s="80"/>
      <c r="CIZ12" s="80"/>
      <c r="CJA12" s="80"/>
      <c r="CJB12" s="80"/>
      <c r="CJC12" s="80"/>
      <c r="CJD12" s="80"/>
      <c r="CJE12" s="80"/>
      <c r="CJF12" s="80"/>
      <c r="CJG12" s="80"/>
      <c r="CJH12" s="80"/>
      <c r="CJI12" s="80"/>
      <c r="CJJ12" s="80"/>
      <c r="CJK12" s="80"/>
      <c r="CJL12" s="80"/>
      <c r="CJM12" s="80"/>
      <c r="CJN12" s="80"/>
      <c r="CJO12" s="80"/>
      <c r="CJP12" s="80"/>
      <c r="CJQ12" s="80"/>
      <c r="CJR12" s="80"/>
      <c r="CJS12" s="80"/>
      <c r="CJT12" s="80"/>
      <c r="CJU12" s="80"/>
      <c r="CJV12" s="80"/>
      <c r="CJW12" s="80"/>
      <c r="CJX12" s="80"/>
      <c r="CJY12" s="80"/>
      <c r="CJZ12" s="80"/>
      <c r="CKA12" s="80"/>
      <c r="CKB12" s="80"/>
      <c r="CKC12" s="80"/>
      <c r="CKD12" s="80"/>
      <c r="CKE12" s="80"/>
      <c r="CKF12" s="80"/>
      <c r="CKG12" s="80"/>
      <c r="CKH12" s="80"/>
      <c r="CKI12" s="80"/>
      <c r="CKJ12" s="80"/>
      <c r="CKK12" s="80"/>
      <c r="CKL12" s="80"/>
      <c r="CKM12" s="80"/>
      <c r="CKN12" s="80"/>
      <c r="CKO12" s="80"/>
      <c r="CKP12" s="80"/>
      <c r="CKQ12" s="80"/>
      <c r="CKR12" s="80"/>
      <c r="CKS12" s="80"/>
      <c r="CKT12" s="80"/>
      <c r="CKU12" s="80"/>
      <c r="CKV12" s="80"/>
      <c r="CKW12" s="80"/>
      <c r="CKX12" s="80"/>
      <c r="CKY12" s="80"/>
      <c r="CKZ12" s="80"/>
      <c r="CLA12" s="80"/>
      <c r="CLB12" s="80"/>
      <c r="CLC12" s="80"/>
      <c r="CLD12" s="80"/>
      <c r="CLE12" s="80"/>
      <c r="CLF12" s="80"/>
      <c r="CLG12" s="80"/>
      <c r="CLH12" s="80"/>
      <c r="CLI12" s="80"/>
      <c r="CLJ12" s="80"/>
      <c r="CLK12" s="80"/>
      <c r="CLL12" s="80"/>
      <c r="CLM12" s="80"/>
      <c r="CLN12" s="80"/>
      <c r="CLO12" s="80"/>
      <c r="CLP12" s="80"/>
      <c r="CLQ12" s="80"/>
      <c r="CLR12" s="80"/>
      <c r="CLS12" s="80"/>
      <c r="CLT12" s="80"/>
      <c r="CLU12" s="80"/>
      <c r="CLV12" s="80"/>
      <c r="CLW12" s="80"/>
      <c r="CLX12" s="80"/>
      <c r="CLY12" s="80"/>
      <c r="CLZ12" s="80"/>
      <c r="CMA12" s="80"/>
      <c r="CMB12" s="80"/>
      <c r="CMC12" s="80"/>
      <c r="CMD12" s="80"/>
      <c r="CME12" s="80"/>
      <c r="CMF12" s="80"/>
      <c r="CMG12" s="80"/>
      <c r="CMH12" s="80"/>
      <c r="CMI12" s="80"/>
      <c r="CMJ12" s="80"/>
      <c r="CMK12" s="80"/>
      <c r="CML12" s="80"/>
      <c r="CMM12" s="80"/>
      <c r="CMN12" s="80"/>
      <c r="CMO12" s="80"/>
      <c r="CMP12" s="80"/>
      <c r="CMQ12" s="80"/>
      <c r="CMR12" s="80"/>
      <c r="CMS12" s="80"/>
      <c r="CMT12" s="80"/>
      <c r="CMU12" s="80"/>
      <c r="CMV12" s="80"/>
      <c r="CMW12" s="80"/>
      <c r="CMX12" s="80"/>
      <c r="CMY12" s="80"/>
      <c r="CMZ12" s="80"/>
      <c r="CNA12" s="80"/>
      <c r="CNB12" s="80"/>
      <c r="CNC12" s="80"/>
      <c r="CND12" s="80"/>
      <c r="CNE12" s="80"/>
      <c r="CNF12" s="80"/>
      <c r="CNG12" s="80"/>
      <c r="CNH12" s="80"/>
      <c r="CNI12" s="80"/>
      <c r="CNJ12" s="80"/>
      <c r="CNK12" s="80"/>
      <c r="CNL12" s="80"/>
      <c r="CNM12" s="80"/>
      <c r="CNN12" s="80"/>
      <c r="CNO12" s="80"/>
      <c r="CNP12" s="80"/>
      <c r="CNQ12" s="80"/>
      <c r="CNR12" s="80"/>
      <c r="CNS12" s="80"/>
      <c r="CNT12" s="80"/>
      <c r="CNU12" s="80"/>
      <c r="CNV12" s="80"/>
      <c r="CNW12" s="80"/>
      <c r="CNX12" s="80"/>
      <c r="CNY12" s="80"/>
      <c r="CNZ12" s="80"/>
      <c r="COA12" s="80"/>
      <c r="COB12" s="80"/>
      <c r="COC12" s="80"/>
      <c r="COD12" s="80"/>
      <c r="COE12" s="80"/>
      <c r="COF12" s="80"/>
      <c r="COG12" s="80"/>
      <c r="COH12" s="80"/>
      <c r="COI12" s="80"/>
      <c r="COJ12" s="80"/>
      <c r="COK12" s="80"/>
      <c r="COL12" s="80"/>
      <c r="COM12" s="80"/>
      <c r="CON12" s="80"/>
      <c r="COO12" s="80"/>
      <c r="COP12" s="80"/>
      <c r="COQ12" s="80"/>
      <c r="COR12" s="80"/>
      <c r="COS12" s="80"/>
      <c r="COT12" s="80"/>
      <c r="COU12" s="80"/>
      <c r="COV12" s="80"/>
      <c r="COW12" s="80"/>
      <c r="COX12" s="80"/>
      <c r="COY12" s="80"/>
      <c r="COZ12" s="80"/>
      <c r="CPA12" s="80"/>
      <c r="CPB12" s="80"/>
      <c r="CPC12" s="80"/>
      <c r="CPD12" s="80"/>
      <c r="CPE12" s="80"/>
      <c r="CPF12" s="80"/>
      <c r="CPG12" s="80"/>
      <c r="CPH12" s="80"/>
      <c r="CPI12" s="80"/>
      <c r="CPJ12" s="80"/>
      <c r="CPK12" s="80"/>
      <c r="CPL12" s="80"/>
      <c r="CPM12" s="80"/>
      <c r="CPN12" s="80"/>
      <c r="CPO12" s="80"/>
      <c r="CPP12" s="80"/>
      <c r="CPQ12" s="80"/>
      <c r="CPR12" s="80"/>
      <c r="CPS12" s="80"/>
      <c r="CPT12" s="80"/>
      <c r="CPU12" s="80"/>
      <c r="CPV12" s="80"/>
      <c r="CPW12" s="80"/>
      <c r="CPX12" s="80"/>
      <c r="CPY12" s="80"/>
      <c r="CPZ12" s="80"/>
      <c r="CQA12" s="80"/>
      <c r="CQB12" s="80"/>
      <c r="CQC12" s="80"/>
      <c r="CQD12" s="80"/>
      <c r="CQE12" s="80"/>
      <c r="CQF12" s="80"/>
      <c r="CQG12" s="80"/>
      <c r="CQH12" s="80"/>
      <c r="CQI12" s="80"/>
      <c r="CQJ12" s="80"/>
      <c r="CQK12" s="80"/>
      <c r="CQL12" s="80"/>
      <c r="CQM12" s="80"/>
      <c r="CQN12" s="80"/>
      <c r="CQO12" s="80"/>
      <c r="CQP12" s="80"/>
      <c r="CQQ12" s="80"/>
      <c r="CQR12" s="80"/>
      <c r="CQS12" s="80"/>
      <c r="CQT12" s="80"/>
      <c r="CQU12" s="80"/>
      <c r="CQV12" s="80"/>
      <c r="CQW12" s="80"/>
      <c r="CQX12" s="80"/>
      <c r="CQY12" s="80"/>
      <c r="CQZ12" s="80"/>
      <c r="CRA12" s="80"/>
      <c r="CRB12" s="80"/>
      <c r="CRC12" s="80"/>
      <c r="CRD12" s="80"/>
      <c r="CRE12" s="80"/>
      <c r="CRF12" s="80"/>
      <c r="CRG12" s="80"/>
      <c r="CRH12" s="80"/>
      <c r="CRI12" s="80"/>
      <c r="CRJ12" s="80"/>
      <c r="CRK12" s="80"/>
      <c r="CRL12" s="80"/>
      <c r="CRM12" s="80"/>
      <c r="CRN12" s="80"/>
      <c r="CRO12" s="80"/>
      <c r="CRP12" s="80"/>
      <c r="CRQ12" s="80"/>
      <c r="CRR12" s="80"/>
      <c r="CRS12" s="80"/>
      <c r="CRT12" s="80"/>
      <c r="CRU12" s="80"/>
      <c r="CRV12" s="80"/>
      <c r="CRW12" s="80"/>
      <c r="CRX12" s="80"/>
      <c r="CRY12" s="80"/>
      <c r="CRZ12" s="80"/>
      <c r="CSA12" s="80"/>
      <c r="CSB12" s="80"/>
      <c r="CSC12" s="80"/>
      <c r="CSD12" s="80"/>
      <c r="CSE12" s="80"/>
      <c r="CSF12" s="80"/>
      <c r="CSG12" s="80"/>
      <c r="CSH12" s="80"/>
      <c r="CSI12" s="80"/>
      <c r="CSJ12" s="80"/>
      <c r="CSK12" s="80"/>
      <c r="CSL12" s="80"/>
      <c r="CSM12" s="80"/>
      <c r="CSN12" s="80"/>
      <c r="CSO12" s="80"/>
      <c r="CSP12" s="80"/>
      <c r="CSQ12" s="80"/>
      <c r="CSR12" s="80"/>
      <c r="CSS12" s="80"/>
      <c r="CST12" s="80"/>
      <c r="CSU12" s="80"/>
      <c r="CSV12" s="80"/>
      <c r="CSW12" s="80"/>
      <c r="CSX12" s="80"/>
      <c r="CSY12" s="80"/>
      <c r="CSZ12" s="80"/>
      <c r="CTA12" s="80"/>
      <c r="CTB12" s="80"/>
      <c r="CTC12" s="80"/>
      <c r="CTD12" s="80"/>
      <c r="CTE12" s="80"/>
      <c r="CTF12" s="80"/>
      <c r="CTG12" s="80"/>
      <c r="CTH12" s="80"/>
      <c r="CTI12" s="80"/>
      <c r="CTJ12" s="80"/>
      <c r="CTK12" s="80"/>
      <c r="CTL12" s="80"/>
      <c r="CTM12" s="80"/>
      <c r="CTN12" s="80"/>
      <c r="CTO12" s="80"/>
      <c r="CTP12" s="80"/>
      <c r="CTQ12" s="80"/>
      <c r="CTR12" s="80"/>
      <c r="CTS12" s="80"/>
      <c r="CTT12" s="80"/>
      <c r="CTU12" s="80"/>
      <c r="CTV12" s="80"/>
      <c r="CTW12" s="80"/>
      <c r="CTX12" s="80"/>
      <c r="CTY12" s="80"/>
      <c r="CTZ12" s="80"/>
      <c r="CUA12" s="80"/>
      <c r="CUB12" s="80"/>
      <c r="CUC12" s="80"/>
      <c r="CUD12" s="80"/>
      <c r="CUE12" s="80"/>
      <c r="CUF12" s="80"/>
      <c r="CUG12" s="80"/>
      <c r="CUH12" s="80"/>
      <c r="CUI12" s="80"/>
      <c r="CUJ12" s="80"/>
      <c r="CUK12" s="80"/>
      <c r="CUL12" s="80"/>
      <c r="CUM12" s="80"/>
      <c r="CUN12" s="80"/>
      <c r="CUO12" s="80"/>
      <c r="CUP12" s="80"/>
      <c r="CUQ12" s="80"/>
      <c r="CUR12" s="80"/>
      <c r="CUS12" s="80"/>
      <c r="CUT12" s="80"/>
      <c r="CUU12" s="80"/>
      <c r="CUV12" s="80"/>
      <c r="CUW12" s="80"/>
      <c r="CUX12" s="80"/>
      <c r="CUY12" s="80"/>
      <c r="CUZ12" s="80"/>
      <c r="CVA12" s="80"/>
      <c r="CVB12" s="80"/>
      <c r="CVC12" s="80"/>
      <c r="CVD12" s="80"/>
      <c r="CVE12" s="80"/>
      <c r="CVF12" s="80"/>
      <c r="CVG12" s="80"/>
      <c r="CVH12" s="80"/>
      <c r="CVI12" s="80"/>
      <c r="CVJ12" s="80"/>
      <c r="CVK12" s="80"/>
      <c r="CVL12" s="80"/>
      <c r="CVM12" s="80"/>
      <c r="CVN12" s="80"/>
      <c r="CVO12" s="80"/>
      <c r="CVP12" s="80"/>
      <c r="CVQ12" s="80"/>
      <c r="CVR12" s="80"/>
      <c r="CVS12" s="80"/>
      <c r="CVT12" s="80"/>
      <c r="CVU12" s="80"/>
      <c r="CVV12" s="80"/>
      <c r="CVW12" s="80"/>
      <c r="CVX12" s="80"/>
      <c r="CVY12" s="80"/>
      <c r="CVZ12" s="80"/>
      <c r="CWA12" s="80"/>
      <c r="CWB12" s="80"/>
      <c r="CWC12" s="80"/>
      <c r="CWD12" s="80"/>
      <c r="CWE12" s="80"/>
      <c r="CWF12" s="80"/>
      <c r="CWG12" s="80"/>
      <c r="CWH12" s="80"/>
      <c r="CWI12" s="80"/>
      <c r="CWJ12" s="80"/>
      <c r="CWK12" s="80"/>
      <c r="CWL12" s="80"/>
      <c r="CWM12" s="80"/>
      <c r="CWN12" s="80"/>
      <c r="CWO12" s="80"/>
      <c r="CWP12" s="80"/>
      <c r="CWQ12" s="80"/>
      <c r="CWR12" s="80"/>
      <c r="CWS12" s="80"/>
      <c r="CWT12" s="80"/>
      <c r="CWU12" s="80"/>
      <c r="CWV12" s="80"/>
      <c r="CWW12" s="80"/>
      <c r="CWX12" s="80"/>
      <c r="CWY12" s="80"/>
      <c r="CWZ12" s="80"/>
      <c r="CXA12" s="80"/>
      <c r="CXB12" s="80"/>
      <c r="CXC12" s="80"/>
      <c r="CXD12" s="80"/>
      <c r="CXE12" s="80"/>
      <c r="CXF12" s="80"/>
      <c r="CXG12" s="80"/>
      <c r="CXH12" s="80"/>
      <c r="CXI12" s="80"/>
      <c r="CXJ12" s="80"/>
      <c r="CXK12" s="80"/>
      <c r="CXL12" s="80"/>
      <c r="CXM12" s="80"/>
      <c r="CXN12" s="80"/>
      <c r="CXO12" s="80"/>
      <c r="CXP12" s="80"/>
      <c r="CXQ12" s="80"/>
      <c r="CXR12" s="80"/>
      <c r="CXS12" s="80"/>
      <c r="CXT12" s="80"/>
      <c r="CXU12" s="80"/>
      <c r="CXV12" s="80"/>
      <c r="CXW12" s="80"/>
      <c r="CXX12" s="80"/>
      <c r="CXY12" s="80"/>
      <c r="CXZ12" s="80"/>
      <c r="CYA12" s="80"/>
      <c r="CYB12" s="80"/>
      <c r="CYC12" s="80"/>
      <c r="CYD12" s="80"/>
      <c r="CYE12" s="80"/>
      <c r="CYF12" s="80"/>
      <c r="CYG12" s="80"/>
      <c r="CYH12" s="80"/>
      <c r="CYI12" s="80"/>
      <c r="CYJ12" s="80"/>
      <c r="CYK12" s="80"/>
      <c r="CYL12" s="80"/>
      <c r="CYM12" s="80"/>
      <c r="CYN12" s="80"/>
      <c r="CYO12" s="80"/>
      <c r="CYP12" s="80"/>
      <c r="CYQ12" s="80"/>
      <c r="CYR12" s="80"/>
      <c r="CYS12" s="80"/>
      <c r="CYT12" s="80"/>
      <c r="CYU12" s="80"/>
      <c r="CYV12" s="80"/>
      <c r="CYW12" s="80"/>
      <c r="CYX12" s="80"/>
      <c r="CYY12" s="80"/>
      <c r="CYZ12" s="80"/>
      <c r="CZA12" s="80"/>
      <c r="CZB12" s="80"/>
      <c r="CZC12" s="80"/>
      <c r="CZD12" s="80"/>
      <c r="CZE12" s="80"/>
      <c r="CZF12" s="80"/>
      <c r="CZG12" s="80"/>
      <c r="CZH12" s="80"/>
      <c r="CZI12" s="80"/>
      <c r="CZJ12" s="80"/>
      <c r="CZK12" s="80"/>
      <c r="CZL12" s="80"/>
      <c r="CZM12" s="80"/>
      <c r="CZN12" s="80"/>
      <c r="CZO12" s="80"/>
      <c r="CZP12" s="80"/>
      <c r="CZQ12" s="80"/>
      <c r="CZR12" s="80"/>
      <c r="CZS12" s="80"/>
      <c r="CZT12" s="80"/>
      <c r="CZU12" s="80"/>
      <c r="CZV12" s="80"/>
      <c r="CZW12" s="80"/>
      <c r="CZX12" s="80"/>
      <c r="CZY12" s="80"/>
      <c r="CZZ12" s="80"/>
      <c r="DAA12" s="80"/>
      <c r="DAB12" s="80"/>
      <c r="DAC12" s="80"/>
      <c r="DAD12" s="80"/>
      <c r="DAE12" s="80"/>
      <c r="DAF12" s="80"/>
      <c r="DAG12" s="80"/>
      <c r="DAH12" s="80"/>
      <c r="DAI12" s="80"/>
      <c r="DAJ12" s="80"/>
      <c r="DAK12" s="80"/>
      <c r="DAL12" s="80"/>
      <c r="DAM12" s="80"/>
      <c r="DAN12" s="80"/>
      <c r="DAO12" s="80"/>
      <c r="DAP12" s="80"/>
      <c r="DAQ12" s="80"/>
      <c r="DAR12" s="80"/>
      <c r="DAS12" s="80"/>
      <c r="DAT12" s="80"/>
      <c r="DAU12" s="80"/>
      <c r="DAV12" s="80"/>
      <c r="DAW12" s="80"/>
      <c r="DAX12" s="80"/>
      <c r="DAY12" s="80"/>
      <c r="DAZ12" s="80"/>
      <c r="DBA12" s="80"/>
      <c r="DBB12" s="80"/>
      <c r="DBC12" s="80"/>
      <c r="DBD12" s="80"/>
      <c r="DBE12" s="80"/>
      <c r="DBF12" s="80"/>
      <c r="DBG12" s="80"/>
      <c r="DBH12" s="80"/>
      <c r="DBI12" s="80"/>
      <c r="DBJ12" s="80"/>
      <c r="DBK12" s="80"/>
      <c r="DBL12" s="80"/>
      <c r="DBM12" s="80"/>
      <c r="DBN12" s="80"/>
      <c r="DBO12" s="80"/>
      <c r="DBP12" s="80"/>
      <c r="DBQ12" s="80"/>
      <c r="DBR12" s="80"/>
      <c r="DBS12" s="80"/>
      <c r="DBT12" s="80"/>
      <c r="DBU12" s="80"/>
      <c r="DBV12" s="80"/>
      <c r="DBW12" s="80"/>
      <c r="DBX12" s="80"/>
      <c r="DBY12" s="80"/>
      <c r="DBZ12" s="80"/>
      <c r="DCA12" s="80"/>
      <c r="DCB12" s="80"/>
      <c r="DCC12" s="80"/>
      <c r="DCD12" s="80"/>
      <c r="DCE12" s="80"/>
      <c r="DCF12" s="80"/>
      <c r="DCG12" s="80"/>
      <c r="DCH12" s="80"/>
      <c r="DCI12" s="80"/>
      <c r="DCJ12" s="80"/>
      <c r="DCK12" s="80"/>
      <c r="DCL12" s="80"/>
      <c r="DCM12" s="80"/>
      <c r="DCN12" s="80"/>
      <c r="DCO12" s="80"/>
      <c r="DCP12" s="80"/>
      <c r="DCQ12" s="80"/>
      <c r="DCR12" s="80"/>
      <c r="DCS12" s="80"/>
      <c r="DCT12" s="80"/>
      <c r="DCU12" s="80"/>
      <c r="DCV12" s="80"/>
      <c r="DCW12" s="80"/>
      <c r="DCX12" s="80"/>
      <c r="DCY12" s="80"/>
      <c r="DCZ12" s="80"/>
      <c r="DDA12" s="80"/>
      <c r="DDB12" s="80"/>
      <c r="DDC12" s="80"/>
      <c r="DDD12" s="80"/>
      <c r="DDE12" s="80"/>
      <c r="DDF12" s="80"/>
      <c r="DDG12" s="80"/>
      <c r="DDH12" s="80"/>
      <c r="DDI12" s="80"/>
      <c r="DDJ12" s="80"/>
      <c r="DDK12" s="80"/>
      <c r="DDL12" s="80"/>
      <c r="DDM12" s="80"/>
      <c r="DDN12" s="80"/>
      <c r="DDO12" s="80"/>
      <c r="DDP12" s="80"/>
      <c r="DDQ12" s="80"/>
      <c r="DDR12" s="80"/>
      <c r="DDS12" s="80"/>
      <c r="DDT12" s="80"/>
      <c r="DDU12" s="80"/>
      <c r="DDV12" s="80"/>
      <c r="DDW12" s="80"/>
      <c r="DDX12" s="80"/>
      <c r="DDY12" s="80"/>
      <c r="DDZ12" s="80"/>
      <c r="DEA12" s="80"/>
      <c r="DEB12" s="80"/>
      <c r="DEC12" s="80"/>
      <c r="DED12" s="80"/>
      <c r="DEE12" s="80"/>
      <c r="DEF12" s="80"/>
      <c r="DEG12" s="80"/>
      <c r="DEH12" s="80"/>
      <c r="DEI12" s="80"/>
      <c r="DEJ12" s="80"/>
      <c r="DEK12" s="80"/>
      <c r="DEL12" s="80"/>
      <c r="DEM12" s="80"/>
      <c r="DEN12" s="80"/>
      <c r="DEO12" s="80"/>
      <c r="DEP12" s="80"/>
      <c r="DEQ12" s="80"/>
      <c r="DER12" s="80"/>
      <c r="DES12" s="80"/>
      <c r="DET12" s="80"/>
      <c r="DEU12" s="80"/>
      <c r="DEV12" s="80"/>
      <c r="DEW12" s="80"/>
      <c r="DEX12" s="80"/>
      <c r="DEY12" s="80"/>
      <c r="DEZ12" s="80"/>
      <c r="DFA12" s="80"/>
      <c r="DFB12" s="80"/>
      <c r="DFC12" s="80"/>
      <c r="DFD12" s="80"/>
      <c r="DFE12" s="80"/>
      <c r="DFF12" s="80"/>
      <c r="DFG12" s="80"/>
      <c r="DFH12" s="80"/>
      <c r="DFI12" s="80"/>
      <c r="DFJ12" s="80"/>
      <c r="DFK12" s="80"/>
      <c r="DFL12" s="80"/>
      <c r="DFM12" s="80"/>
      <c r="DFN12" s="80"/>
      <c r="DFO12" s="80"/>
      <c r="DFP12" s="80"/>
      <c r="DFQ12" s="80"/>
      <c r="DFR12" s="80"/>
      <c r="DFS12" s="80"/>
      <c r="DFT12" s="80"/>
      <c r="DFU12" s="80"/>
      <c r="DFV12" s="80"/>
      <c r="DFW12" s="80"/>
      <c r="DFX12" s="80"/>
      <c r="DFY12" s="80"/>
      <c r="DFZ12" s="80"/>
      <c r="DGA12" s="80"/>
      <c r="DGB12" s="80"/>
      <c r="DGC12" s="80"/>
      <c r="DGD12" s="80"/>
      <c r="DGE12" s="80"/>
      <c r="DGF12" s="80"/>
      <c r="DGG12" s="80"/>
      <c r="DGH12" s="80"/>
      <c r="DGI12" s="80"/>
      <c r="DGJ12" s="80"/>
      <c r="DGK12" s="80"/>
      <c r="DGL12" s="80"/>
      <c r="DGM12" s="80"/>
      <c r="DGN12" s="80"/>
      <c r="DGO12" s="80"/>
      <c r="DGP12" s="80"/>
      <c r="DGQ12" s="80"/>
      <c r="DGR12" s="80"/>
      <c r="DGS12" s="80"/>
      <c r="DGT12" s="80"/>
      <c r="DGU12" s="80"/>
      <c r="DGV12" s="80"/>
      <c r="DGW12" s="80"/>
      <c r="DGX12" s="80"/>
      <c r="DGY12" s="80"/>
      <c r="DGZ12" s="80"/>
      <c r="DHA12" s="80"/>
      <c r="DHB12" s="80"/>
      <c r="DHC12" s="80"/>
      <c r="DHD12" s="80"/>
      <c r="DHE12" s="80"/>
      <c r="DHF12" s="80"/>
      <c r="DHG12" s="80"/>
      <c r="DHH12" s="80"/>
      <c r="DHI12" s="80"/>
      <c r="DHJ12" s="80"/>
      <c r="DHK12" s="80"/>
      <c r="DHL12" s="80"/>
      <c r="DHM12" s="80"/>
      <c r="DHN12" s="80"/>
      <c r="DHO12" s="80"/>
      <c r="DHP12" s="80"/>
      <c r="DHQ12" s="80"/>
      <c r="DHR12" s="80"/>
      <c r="DHS12" s="80"/>
      <c r="DHT12" s="80"/>
      <c r="DHU12" s="80"/>
      <c r="DHV12" s="80"/>
      <c r="DHW12" s="80"/>
      <c r="DHX12" s="80"/>
      <c r="DHY12" s="80"/>
      <c r="DHZ12" s="80"/>
      <c r="DIA12" s="80"/>
      <c r="DIB12" s="80"/>
      <c r="DIC12" s="80"/>
      <c r="DID12" s="80"/>
      <c r="DIE12" s="80"/>
      <c r="DIF12" s="80"/>
      <c r="DIG12" s="80"/>
      <c r="DIH12" s="80"/>
      <c r="DII12" s="80"/>
      <c r="DIJ12" s="80"/>
      <c r="DIK12" s="80"/>
      <c r="DIL12" s="80"/>
      <c r="DIM12" s="80"/>
      <c r="DIN12" s="80"/>
      <c r="DIO12" s="80"/>
      <c r="DIP12" s="80"/>
      <c r="DIQ12" s="80"/>
      <c r="DIR12" s="80"/>
      <c r="DIS12" s="80"/>
      <c r="DIT12" s="80"/>
      <c r="DIU12" s="80"/>
      <c r="DIV12" s="80"/>
      <c r="DIW12" s="80"/>
      <c r="DIX12" s="80"/>
      <c r="DIY12" s="80"/>
      <c r="DIZ12" s="80"/>
      <c r="DJA12" s="80"/>
      <c r="DJB12" s="80"/>
      <c r="DJC12" s="80"/>
      <c r="DJD12" s="80"/>
      <c r="DJE12" s="80"/>
      <c r="DJF12" s="80"/>
      <c r="DJG12" s="80"/>
      <c r="DJH12" s="80"/>
      <c r="DJI12" s="80"/>
      <c r="DJJ12" s="80"/>
      <c r="DJK12" s="80"/>
      <c r="DJL12" s="80"/>
      <c r="DJM12" s="80"/>
      <c r="DJN12" s="80"/>
      <c r="DJO12" s="80"/>
      <c r="DJP12" s="80"/>
      <c r="DJQ12" s="80"/>
      <c r="DJR12" s="80"/>
      <c r="DJS12" s="80"/>
      <c r="DJT12" s="80"/>
      <c r="DJU12" s="80"/>
      <c r="DJV12" s="80"/>
      <c r="DJW12" s="80"/>
      <c r="DJX12" s="80"/>
      <c r="DJY12" s="80"/>
      <c r="DJZ12" s="80"/>
      <c r="DKA12" s="80"/>
      <c r="DKB12" s="80"/>
      <c r="DKC12" s="80"/>
      <c r="DKD12" s="80"/>
      <c r="DKE12" s="80"/>
      <c r="DKF12" s="80"/>
      <c r="DKG12" s="80"/>
      <c r="DKH12" s="80"/>
      <c r="DKI12" s="80"/>
      <c r="DKJ12" s="80"/>
      <c r="DKK12" s="80"/>
      <c r="DKL12" s="80"/>
      <c r="DKM12" s="80"/>
      <c r="DKN12" s="80"/>
      <c r="DKO12" s="80"/>
      <c r="DKP12" s="80"/>
      <c r="DKQ12" s="80"/>
      <c r="DKR12" s="80"/>
      <c r="DKS12" s="80"/>
      <c r="DKT12" s="80"/>
      <c r="DKU12" s="80"/>
      <c r="DKV12" s="80"/>
      <c r="DKW12" s="80"/>
      <c r="DKX12" s="80"/>
      <c r="DKY12" s="80"/>
      <c r="DKZ12" s="80"/>
      <c r="DLA12" s="80"/>
      <c r="DLB12" s="80"/>
      <c r="DLC12" s="80"/>
      <c r="DLD12" s="80"/>
      <c r="DLE12" s="80"/>
      <c r="DLF12" s="80"/>
      <c r="DLG12" s="80"/>
      <c r="DLH12" s="80"/>
      <c r="DLI12" s="80"/>
      <c r="DLJ12" s="80"/>
      <c r="DLK12" s="80"/>
      <c r="DLL12" s="80"/>
      <c r="DLM12" s="80"/>
      <c r="DLN12" s="80"/>
      <c r="DLO12" s="80"/>
      <c r="DLP12" s="80"/>
      <c r="DLQ12" s="80"/>
      <c r="DLR12" s="80"/>
      <c r="DLS12" s="80"/>
      <c r="DLT12" s="80"/>
      <c r="DLU12" s="80"/>
      <c r="DLV12" s="80"/>
      <c r="DLW12" s="80"/>
      <c r="DLX12" s="80"/>
      <c r="DLY12" s="80"/>
      <c r="DLZ12" s="80"/>
      <c r="DMA12" s="80"/>
      <c r="DMB12" s="80"/>
      <c r="DMC12" s="80"/>
      <c r="DMD12" s="80"/>
      <c r="DME12" s="80"/>
      <c r="DMF12" s="80"/>
      <c r="DMG12" s="80"/>
      <c r="DMH12" s="80"/>
      <c r="DMI12" s="80"/>
      <c r="DMJ12" s="80"/>
      <c r="DMK12" s="80"/>
      <c r="DML12" s="80"/>
      <c r="DMM12" s="80"/>
      <c r="DMN12" s="80"/>
      <c r="DMO12" s="80"/>
      <c r="DMP12" s="80"/>
      <c r="DMQ12" s="80"/>
      <c r="DMR12" s="80"/>
      <c r="DMS12" s="80"/>
      <c r="DMT12" s="80"/>
      <c r="DMU12" s="80"/>
      <c r="DMV12" s="80"/>
      <c r="DMW12" s="80"/>
      <c r="DMX12" s="80"/>
      <c r="DMY12" s="80"/>
      <c r="DMZ12" s="80"/>
      <c r="DNA12" s="80"/>
      <c r="DNB12" s="80"/>
      <c r="DNC12" s="80"/>
      <c r="DND12" s="80"/>
      <c r="DNE12" s="80"/>
      <c r="DNF12" s="80"/>
      <c r="DNG12" s="80"/>
      <c r="DNH12" s="80"/>
      <c r="DNI12" s="80"/>
      <c r="DNJ12" s="80"/>
      <c r="DNK12" s="80"/>
      <c r="DNL12" s="80"/>
      <c r="DNM12" s="80"/>
      <c r="DNN12" s="80"/>
      <c r="DNO12" s="80"/>
      <c r="DNP12" s="80"/>
      <c r="DNQ12" s="80"/>
      <c r="DNR12" s="80"/>
      <c r="DNS12" s="80"/>
      <c r="DNT12" s="80"/>
      <c r="DNU12" s="80"/>
      <c r="DNV12" s="80"/>
      <c r="DNW12" s="80"/>
      <c r="DNX12" s="80"/>
      <c r="DNY12" s="80"/>
      <c r="DNZ12" s="80"/>
      <c r="DOA12" s="80"/>
      <c r="DOB12" s="80"/>
      <c r="DOC12" s="80"/>
      <c r="DOD12" s="80"/>
      <c r="DOE12" s="80"/>
      <c r="DOF12" s="80"/>
      <c r="DOG12" s="80"/>
      <c r="DOH12" s="80"/>
      <c r="DOI12" s="80"/>
      <c r="DOJ12" s="80"/>
      <c r="DOK12" s="80"/>
      <c r="DOL12" s="80"/>
      <c r="DOM12" s="80"/>
      <c r="DON12" s="80"/>
      <c r="DOO12" s="80"/>
      <c r="DOP12" s="80"/>
      <c r="DOQ12" s="80"/>
      <c r="DOR12" s="80"/>
      <c r="DOS12" s="80"/>
      <c r="DOT12" s="80"/>
      <c r="DOU12" s="80"/>
      <c r="DOV12" s="80"/>
      <c r="DOW12" s="80"/>
      <c r="DOX12" s="80"/>
      <c r="DOY12" s="80"/>
      <c r="DOZ12" s="80"/>
      <c r="DPA12" s="80"/>
      <c r="DPB12" s="80"/>
      <c r="DPC12" s="80"/>
      <c r="DPD12" s="80"/>
      <c r="DPE12" s="80"/>
      <c r="DPF12" s="80"/>
      <c r="DPG12" s="80"/>
      <c r="DPH12" s="80"/>
      <c r="DPI12" s="80"/>
      <c r="DPJ12" s="80"/>
      <c r="DPK12" s="80"/>
      <c r="DPL12" s="80"/>
      <c r="DPM12" s="80"/>
      <c r="DPN12" s="80"/>
      <c r="DPO12" s="80"/>
      <c r="DPP12" s="80"/>
      <c r="DPQ12" s="80"/>
      <c r="DPR12" s="80"/>
      <c r="DPS12" s="80"/>
      <c r="DPT12" s="80"/>
      <c r="DPU12" s="80"/>
      <c r="DPV12" s="80"/>
      <c r="DPW12" s="80"/>
      <c r="DPX12" s="80"/>
      <c r="DPY12" s="80"/>
      <c r="DPZ12" s="80"/>
      <c r="DQA12" s="80"/>
      <c r="DQB12" s="80"/>
      <c r="DQC12" s="80"/>
      <c r="DQD12" s="80"/>
      <c r="DQE12" s="80"/>
      <c r="DQF12" s="80"/>
      <c r="DQG12" s="80"/>
      <c r="DQH12" s="80"/>
      <c r="DQI12" s="80"/>
      <c r="DQJ12" s="80"/>
      <c r="DQK12" s="80"/>
      <c r="DQL12" s="80"/>
      <c r="DQM12" s="80"/>
      <c r="DQN12" s="80"/>
      <c r="DQO12" s="80"/>
      <c r="DQP12" s="80"/>
      <c r="DQQ12" s="80"/>
      <c r="DQR12" s="80"/>
      <c r="DQS12" s="80"/>
      <c r="DQT12" s="80"/>
      <c r="DQU12" s="80"/>
      <c r="DQV12" s="80"/>
      <c r="DQW12" s="80"/>
      <c r="DQX12" s="80"/>
      <c r="DQY12" s="80"/>
      <c r="DQZ12" s="80"/>
      <c r="DRA12" s="80"/>
      <c r="DRB12" s="80"/>
      <c r="DRC12" s="80"/>
      <c r="DRD12" s="80"/>
      <c r="DRE12" s="80"/>
      <c r="DRF12" s="80"/>
      <c r="DRG12" s="80"/>
      <c r="DRH12" s="80"/>
      <c r="DRI12" s="80"/>
      <c r="DRJ12" s="80"/>
      <c r="DRK12" s="80"/>
      <c r="DRL12" s="80"/>
      <c r="DRM12" s="80"/>
      <c r="DRN12" s="80"/>
      <c r="DRO12" s="80"/>
      <c r="DRP12" s="80"/>
      <c r="DRQ12" s="80"/>
      <c r="DRR12" s="80"/>
      <c r="DRS12" s="80"/>
      <c r="DRT12" s="80"/>
      <c r="DRU12" s="80"/>
      <c r="DRV12" s="80"/>
      <c r="DRW12" s="80"/>
      <c r="DRX12" s="80"/>
      <c r="DRY12" s="80"/>
      <c r="DRZ12" s="80"/>
      <c r="DSA12" s="80"/>
      <c r="DSB12" s="80"/>
      <c r="DSC12" s="80"/>
      <c r="DSD12" s="80"/>
      <c r="DSE12" s="80"/>
      <c r="DSF12" s="80"/>
      <c r="DSG12" s="80"/>
      <c r="DSH12" s="80"/>
      <c r="DSI12" s="80"/>
      <c r="DSJ12" s="80"/>
      <c r="DSK12" s="80"/>
      <c r="DSL12" s="80"/>
      <c r="DSM12" s="80"/>
      <c r="DSN12" s="80"/>
      <c r="DSO12" s="80"/>
      <c r="DSP12" s="80"/>
      <c r="DSQ12" s="80"/>
      <c r="DSR12" s="80"/>
      <c r="DSS12" s="80"/>
      <c r="DST12" s="80"/>
      <c r="DSU12" s="80"/>
      <c r="DSV12" s="80"/>
      <c r="DSW12" s="80"/>
      <c r="DSX12" s="80"/>
      <c r="DSY12" s="80"/>
      <c r="DSZ12" s="80"/>
      <c r="DTA12" s="80"/>
      <c r="DTB12" s="80"/>
      <c r="DTC12" s="80"/>
      <c r="DTD12" s="80"/>
      <c r="DTE12" s="80"/>
      <c r="DTF12" s="80"/>
      <c r="DTG12" s="80"/>
      <c r="DTH12" s="80"/>
      <c r="DTI12" s="80"/>
      <c r="DTJ12" s="80"/>
      <c r="DTK12" s="80"/>
      <c r="DTL12" s="80"/>
      <c r="DTM12" s="80"/>
      <c r="DTN12" s="80"/>
      <c r="DTO12" s="80"/>
      <c r="DTP12" s="80"/>
      <c r="DTQ12" s="80"/>
      <c r="DTR12" s="80"/>
      <c r="DTS12" s="80"/>
      <c r="DTT12" s="80"/>
      <c r="DTU12" s="80"/>
      <c r="DTV12" s="80"/>
      <c r="DTW12" s="80"/>
      <c r="DTX12" s="80"/>
      <c r="DTY12" s="80"/>
      <c r="DTZ12" s="80"/>
      <c r="DUA12" s="80"/>
      <c r="DUB12" s="80"/>
      <c r="DUC12" s="80"/>
      <c r="DUD12" s="80"/>
      <c r="DUE12" s="80"/>
      <c r="DUF12" s="80"/>
      <c r="DUG12" s="80"/>
      <c r="DUH12" s="80"/>
      <c r="DUI12" s="80"/>
      <c r="DUJ12" s="80"/>
      <c r="DUK12" s="80"/>
      <c r="DUL12" s="80"/>
      <c r="DUM12" s="80"/>
      <c r="DUN12" s="80"/>
      <c r="DUO12" s="80"/>
      <c r="DUP12" s="80"/>
      <c r="DUQ12" s="80"/>
      <c r="DUR12" s="80"/>
      <c r="DUS12" s="80"/>
      <c r="DUT12" s="80"/>
      <c r="DUU12" s="80"/>
      <c r="DUV12" s="80"/>
      <c r="DUW12" s="80"/>
      <c r="DUX12" s="80"/>
      <c r="DUY12" s="80"/>
      <c r="DUZ12" s="80"/>
      <c r="DVA12" s="80"/>
      <c r="DVB12" s="80"/>
      <c r="DVC12" s="80"/>
      <c r="DVD12" s="80"/>
      <c r="DVE12" s="80"/>
      <c r="DVF12" s="80"/>
      <c r="DVG12" s="80"/>
      <c r="DVH12" s="80"/>
      <c r="DVI12" s="80"/>
      <c r="DVJ12" s="80"/>
      <c r="DVK12" s="80"/>
      <c r="DVL12" s="80"/>
      <c r="DVM12" s="80"/>
      <c r="DVN12" s="80"/>
      <c r="DVO12" s="80"/>
      <c r="DVP12" s="80"/>
      <c r="DVQ12" s="80"/>
      <c r="DVR12" s="80"/>
      <c r="DVS12" s="80"/>
      <c r="DVT12" s="80"/>
      <c r="DVU12" s="80"/>
      <c r="DVV12" s="80"/>
      <c r="DVW12" s="80"/>
      <c r="DVX12" s="80"/>
      <c r="DVY12" s="80"/>
      <c r="DVZ12" s="80"/>
      <c r="DWA12" s="80"/>
      <c r="DWB12" s="80"/>
      <c r="DWC12" s="80"/>
      <c r="DWD12" s="80"/>
      <c r="DWE12" s="80"/>
      <c r="DWF12" s="80"/>
      <c r="DWG12" s="80"/>
      <c r="DWH12" s="80"/>
      <c r="DWI12" s="80"/>
      <c r="DWJ12" s="80"/>
      <c r="DWK12" s="80"/>
      <c r="DWL12" s="80"/>
      <c r="DWM12" s="80"/>
      <c r="DWN12" s="80"/>
      <c r="DWO12" s="80"/>
      <c r="DWP12" s="80"/>
      <c r="DWQ12" s="80"/>
      <c r="DWR12" s="80"/>
      <c r="DWS12" s="80"/>
      <c r="DWT12" s="80"/>
      <c r="DWU12" s="80"/>
      <c r="DWV12" s="80"/>
      <c r="DWW12" s="80"/>
      <c r="DWX12" s="80"/>
      <c r="DWY12" s="80"/>
      <c r="DWZ12" s="80"/>
      <c r="DXA12" s="80"/>
      <c r="DXB12" s="80"/>
      <c r="DXC12" s="80"/>
      <c r="DXD12" s="80"/>
      <c r="DXE12" s="80"/>
      <c r="DXF12" s="80"/>
      <c r="DXG12" s="80"/>
      <c r="DXH12" s="80"/>
      <c r="DXI12" s="80"/>
      <c r="DXJ12" s="80"/>
      <c r="DXK12" s="80"/>
      <c r="DXL12" s="80"/>
      <c r="DXM12" s="80"/>
      <c r="DXN12" s="80"/>
      <c r="DXO12" s="80"/>
      <c r="DXP12" s="80"/>
      <c r="DXQ12" s="80"/>
      <c r="DXR12" s="80"/>
      <c r="DXS12" s="80"/>
      <c r="DXT12" s="80"/>
      <c r="DXU12" s="80"/>
      <c r="DXV12" s="80"/>
      <c r="DXW12" s="80"/>
      <c r="DXX12" s="80"/>
      <c r="DXY12" s="80"/>
      <c r="DXZ12" s="80"/>
      <c r="DYA12" s="80"/>
      <c r="DYB12" s="80"/>
      <c r="DYC12" s="80"/>
      <c r="DYD12" s="80"/>
      <c r="DYE12" s="80"/>
      <c r="DYF12" s="80"/>
      <c r="DYG12" s="80"/>
      <c r="DYH12" s="80"/>
      <c r="DYI12" s="80"/>
      <c r="DYJ12" s="80"/>
      <c r="DYK12" s="80"/>
      <c r="DYL12" s="80"/>
      <c r="DYM12" s="80"/>
      <c r="DYN12" s="80"/>
      <c r="DYO12" s="80"/>
      <c r="DYP12" s="80"/>
      <c r="DYQ12" s="80"/>
      <c r="DYR12" s="80"/>
      <c r="DYS12" s="80"/>
      <c r="DYT12" s="80"/>
      <c r="DYU12" s="80"/>
      <c r="DYV12" s="80"/>
      <c r="DYW12" s="80"/>
      <c r="DYX12" s="80"/>
      <c r="DYY12" s="80"/>
      <c r="DYZ12" s="80"/>
      <c r="DZA12" s="80"/>
      <c r="DZB12" s="80"/>
      <c r="DZC12" s="80"/>
      <c r="DZD12" s="80"/>
      <c r="DZE12" s="80"/>
      <c r="DZF12" s="80"/>
      <c r="DZG12" s="80"/>
      <c r="DZH12" s="80"/>
      <c r="DZI12" s="80"/>
      <c r="DZJ12" s="80"/>
      <c r="DZK12" s="80"/>
      <c r="DZL12" s="80"/>
      <c r="DZM12" s="80"/>
      <c r="DZN12" s="80"/>
      <c r="DZO12" s="80"/>
      <c r="DZP12" s="80"/>
      <c r="DZQ12" s="80"/>
      <c r="DZR12" s="80"/>
      <c r="DZS12" s="80"/>
      <c r="DZT12" s="80"/>
      <c r="DZU12" s="80"/>
      <c r="DZV12" s="80"/>
      <c r="DZW12" s="80"/>
      <c r="DZX12" s="80"/>
      <c r="DZY12" s="80"/>
      <c r="DZZ12" s="80"/>
      <c r="EAA12" s="80"/>
      <c r="EAB12" s="80"/>
      <c r="EAC12" s="80"/>
      <c r="EAD12" s="80"/>
      <c r="EAE12" s="80"/>
      <c r="EAF12" s="80"/>
      <c r="EAG12" s="80"/>
      <c r="EAH12" s="80"/>
      <c r="EAI12" s="80"/>
      <c r="EAJ12" s="80"/>
      <c r="EAK12" s="80"/>
      <c r="EAL12" s="80"/>
      <c r="EAM12" s="80"/>
      <c r="EAN12" s="80"/>
      <c r="EAO12" s="80"/>
      <c r="EAP12" s="80"/>
      <c r="EAQ12" s="80"/>
      <c r="EAR12" s="80"/>
      <c r="EAS12" s="80"/>
      <c r="EAT12" s="80"/>
      <c r="EAU12" s="80"/>
      <c r="EAV12" s="80"/>
      <c r="EAW12" s="80"/>
      <c r="EAX12" s="80"/>
      <c r="EAY12" s="80"/>
      <c r="EAZ12" s="80"/>
      <c r="EBA12" s="80"/>
      <c r="EBB12" s="80"/>
      <c r="EBC12" s="80"/>
      <c r="EBD12" s="80"/>
      <c r="EBE12" s="80"/>
      <c r="EBF12" s="80"/>
      <c r="EBG12" s="80"/>
      <c r="EBH12" s="80"/>
      <c r="EBI12" s="80"/>
      <c r="EBJ12" s="80"/>
      <c r="EBK12" s="80"/>
      <c r="EBL12" s="80"/>
      <c r="EBM12" s="80"/>
      <c r="EBN12" s="80"/>
      <c r="EBO12" s="80"/>
      <c r="EBP12" s="80"/>
      <c r="EBQ12" s="80"/>
      <c r="EBR12" s="80"/>
      <c r="EBS12" s="80"/>
      <c r="EBT12" s="80"/>
      <c r="EBU12" s="80"/>
      <c r="EBV12" s="80"/>
      <c r="EBW12" s="80"/>
      <c r="EBX12" s="80"/>
      <c r="EBY12" s="80"/>
      <c r="EBZ12" s="80"/>
      <c r="ECA12" s="80"/>
      <c r="ECB12" s="80"/>
      <c r="ECC12" s="80"/>
      <c r="ECD12" s="80"/>
      <c r="ECE12" s="80"/>
      <c r="ECF12" s="80"/>
      <c r="ECG12" s="80"/>
      <c r="ECH12" s="80"/>
      <c r="ECI12" s="80"/>
      <c r="ECJ12" s="80"/>
      <c r="ECK12" s="80"/>
      <c r="ECL12" s="80"/>
      <c r="ECM12" s="80"/>
      <c r="ECN12" s="80"/>
      <c r="ECO12" s="80"/>
      <c r="ECP12" s="80"/>
      <c r="ECQ12" s="80"/>
      <c r="ECR12" s="80"/>
      <c r="ECS12" s="80"/>
      <c r="ECT12" s="80"/>
      <c r="ECU12" s="80"/>
      <c r="ECV12" s="80"/>
      <c r="ECW12" s="80"/>
      <c r="ECX12" s="80"/>
      <c r="ECY12" s="80"/>
      <c r="ECZ12" s="80"/>
      <c r="EDA12" s="80"/>
      <c r="EDB12" s="80"/>
      <c r="EDC12" s="80"/>
      <c r="EDD12" s="80"/>
      <c r="EDE12" s="80"/>
      <c r="EDF12" s="80"/>
      <c r="EDG12" s="80"/>
      <c r="EDH12" s="80"/>
      <c r="EDI12" s="80"/>
      <c r="EDJ12" s="80"/>
      <c r="EDK12" s="80"/>
      <c r="EDL12" s="80"/>
      <c r="EDM12" s="80"/>
      <c r="EDN12" s="80"/>
      <c r="EDO12" s="80"/>
      <c r="EDP12" s="80"/>
      <c r="EDQ12" s="80"/>
      <c r="EDR12" s="80"/>
      <c r="EDS12" s="80"/>
      <c r="EDT12" s="80"/>
      <c r="EDU12" s="80"/>
      <c r="EDV12" s="80"/>
      <c r="EDW12" s="80"/>
      <c r="EDX12" s="80"/>
      <c r="EDY12" s="80"/>
      <c r="EDZ12" s="80"/>
      <c r="EEA12" s="80"/>
      <c r="EEB12" s="80"/>
      <c r="EEC12" s="80"/>
      <c r="EED12" s="80"/>
      <c r="EEE12" s="80"/>
      <c r="EEF12" s="80"/>
      <c r="EEG12" s="80"/>
      <c r="EEH12" s="80"/>
      <c r="EEI12" s="80"/>
      <c r="EEJ12" s="80"/>
      <c r="EEK12" s="80"/>
      <c r="EEL12" s="80"/>
      <c r="EEM12" s="80"/>
      <c r="EEN12" s="80"/>
      <c r="EEO12" s="80"/>
      <c r="EEP12" s="80"/>
      <c r="EEQ12" s="80"/>
      <c r="EER12" s="80"/>
      <c r="EES12" s="80"/>
      <c r="EET12" s="80"/>
      <c r="EEU12" s="80"/>
      <c r="EEV12" s="80"/>
      <c r="EEW12" s="80"/>
      <c r="EEX12" s="80"/>
      <c r="EEY12" s="80"/>
      <c r="EEZ12" s="80"/>
      <c r="EFA12" s="80"/>
      <c r="EFB12" s="80"/>
      <c r="EFC12" s="80"/>
      <c r="EFD12" s="80"/>
      <c r="EFE12" s="80"/>
      <c r="EFF12" s="80"/>
      <c r="EFG12" s="80"/>
      <c r="EFH12" s="80"/>
      <c r="EFI12" s="80"/>
      <c r="EFJ12" s="80"/>
      <c r="EFK12" s="80"/>
      <c r="EFL12" s="80"/>
      <c r="EFM12" s="80"/>
      <c r="EFN12" s="80"/>
      <c r="EFO12" s="80"/>
      <c r="EFP12" s="80"/>
      <c r="EFQ12" s="80"/>
      <c r="EFR12" s="80"/>
      <c r="EFS12" s="80"/>
      <c r="EFT12" s="80"/>
      <c r="EFU12" s="80"/>
      <c r="EFV12" s="80"/>
      <c r="EFW12" s="80"/>
      <c r="EFX12" s="80"/>
      <c r="EFY12" s="80"/>
      <c r="EFZ12" s="80"/>
      <c r="EGA12" s="80"/>
      <c r="EGB12" s="80"/>
      <c r="EGC12" s="80"/>
      <c r="EGD12" s="80"/>
      <c r="EGE12" s="80"/>
      <c r="EGF12" s="80"/>
      <c r="EGG12" s="80"/>
      <c r="EGH12" s="80"/>
      <c r="EGI12" s="80"/>
      <c r="EGJ12" s="80"/>
      <c r="EGK12" s="80"/>
      <c r="EGL12" s="80"/>
      <c r="EGM12" s="80"/>
      <c r="EGN12" s="80"/>
      <c r="EGO12" s="80"/>
      <c r="EGP12" s="80"/>
      <c r="EGQ12" s="80"/>
      <c r="EGR12" s="80"/>
      <c r="EGS12" s="80"/>
      <c r="EGT12" s="80"/>
      <c r="EGU12" s="80"/>
      <c r="EGV12" s="80"/>
      <c r="EGW12" s="80"/>
      <c r="EGX12" s="80"/>
      <c r="EGY12" s="80"/>
      <c r="EGZ12" s="80"/>
      <c r="EHA12" s="80"/>
      <c r="EHB12" s="80"/>
      <c r="EHC12" s="80"/>
      <c r="EHD12" s="80"/>
      <c r="EHE12" s="80"/>
      <c r="EHF12" s="80"/>
      <c r="EHG12" s="80"/>
      <c r="EHH12" s="80"/>
      <c r="EHI12" s="80"/>
      <c r="EHJ12" s="80"/>
      <c r="EHK12" s="80"/>
      <c r="EHL12" s="80"/>
      <c r="EHM12" s="80"/>
      <c r="EHN12" s="80"/>
      <c r="EHO12" s="80"/>
      <c r="EHP12" s="80"/>
      <c r="EHQ12" s="80"/>
      <c r="EHR12" s="80"/>
      <c r="EHS12" s="80"/>
      <c r="EHT12" s="80"/>
      <c r="EHU12" s="80"/>
      <c r="EHV12" s="80"/>
      <c r="EHW12" s="80"/>
      <c r="EHX12" s="80"/>
      <c r="EHY12" s="80"/>
      <c r="EHZ12" s="80"/>
      <c r="EIA12" s="80"/>
      <c r="EIB12" s="80"/>
      <c r="EIC12" s="80"/>
      <c r="EID12" s="80"/>
      <c r="EIE12" s="80"/>
      <c r="EIF12" s="80"/>
      <c r="EIG12" s="80"/>
      <c r="EIH12" s="80"/>
      <c r="EII12" s="80"/>
      <c r="EIJ12" s="80"/>
      <c r="EIK12" s="80"/>
      <c r="EIL12" s="80"/>
      <c r="EIM12" s="80"/>
      <c r="EIN12" s="80"/>
      <c r="EIO12" s="80"/>
      <c r="EIP12" s="80"/>
      <c r="EIQ12" s="80"/>
      <c r="EIR12" s="80"/>
      <c r="EIS12" s="80"/>
      <c r="EIT12" s="80"/>
      <c r="EIU12" s="80"/>
      <c r="EIV12" s="80"/>
      <c r="EIW12" s="80"/>
      <c r="EIX12" s="80"/>
      <c r="EIY12" s="80"/>
      <c r="EIZ12" s="80"/>
      <c r="EJA12" s="80"/>
      <c r="EJB12" s="80"/>
      <c r="EJC12" s="80"/>
      <c r="EJD12" s="80"/>
      <c r="EJE12" s="80"/>
      <c r="EJF12" s="80"/>
      <c r="EJG12" s="80"/>
      <c r="EJH12" s="80"/>
      <c r="EJI12" s="80"/>
      <c r="EJJ12" s="80"/>
      <c r="EJK12" s="80"/>
      <c r="EJL12" s="80"/>
      <c r="EJM12" s="80"/>
      <c r="EJN12" s="80"/>
      <c r="EJO12" s="80"/>
      <c r="EJP12" s="80"/>
      <c r="EJQ12" s="80"/>
      <c r="EJR12" s="80"/>
      <c r="EJS12" s="80"/>
      <c r="EJT12" s="80"/>
      <c r="EJU12" s="80"/>
      <c r="EJV12" s="80"/>
      <c r="EJW12" s="80"/>
      <c r="EJX12" s="80"/>
      <c r="EJY12" s="80"/>
      <c r="EJZ12" s="80"/>
      <c r="EKA12" s="80"/>
      <c r="EKB12" s="80"/>
      <c r="EKC12" s="80"/>
      <c r="EKD12" s="80"/>
      <c r="EKE12" s="80"/>
      <c r="EKF12" s="80"/>
      <c r="EKG12" s="80"/>
      <c r="EKH12" s="80"/>
      <c r="EKI12" s="80"/>
      <c r="EKJ12" s="80"/>
      <c r="EKK12" s="80"/>
      <c r="EKL12" s="80"/>
      <c r="EKM12" s="80"/>
      <c r="EKN12" s="80"/>
      <c r="EKO12" s="80"/>
      <c r="EKP12" s="80"/>
      <c r="EKQ12" s="80"/>
      <c r="EKR12" s="80"/>
      <c r="EKS12" s="80"/>
      <c r="EKT12" s="80"/>
      <c r="EKU12" s="80"/>
      <c r="EKV12" s="80"/>
      <c r="EKW12" s="80"/>
      <c r="EKX12" s="80"/>
      <c r="EKY12" s="80"/>
      <c r="EKZ12" s="80"/>
      <c r="ELA12" s="80"/>
      <c r="ELB12" s="80"/>
      <c r="ELC12" s="80"/>
      <c r="ELD12" s="80"/>
      <c r="ELE12" s="80"/>
      <c r="ELF12" s="80"/>
      <c r="ELG12" s="80"/>
      <c r="ELH12" s="80"/>
      <c r="ELI12" s="80"/>
      <c r="ELJ12" s="80"/>
      <c r="ELK12" s="80"/>
      <c r="ELL12" s="80"/>
      <c r="ELM12" s="80"/>
      <c r="ELN12" s="80"/>
      <c r="ELO12" s="80"/>
      <c r="ELP12" s="80"/>
      <c r="ELQ12" s="80"/>
      <c r="ELR12" s="80"/>
      <c r="ELS12" s="80"/>
      <c r="ELT12" s="80"/>
      <c r="ELU12" s="80"/>
      <c r="ELV12" s="80"/>
      <c r="ELW12" s="80"/>
      <c r="ELX12" s="80"/>
      <c r="ELY12" s="80"/>
      <c r="ELZ12" s="80"/>
      <c r="EMA12" s="80"/>
      <c r="EMB12" s="80"/>
      <c r="EMC12" s="80"/>
      <c r="EMD12" s="80"/>
      <c r="EME12" s="80"/>
      <c r="EMF12" s="80"/>
      <c r="EMG12" s="80"/>
      <c r="EMH12" s="80"/>
      <c r="EMI12" s="80"/>
      <c r="EMJ12" s="80"/>
      <c r="EMK12" s="80"/>
      <c r="EML12" s="80"/>
      <c r="EMM12" s="80"/>
      <c r="EMN12" s="80"/>
      <c r="EMO12" s="80"/>
      <c r="EMP12" s="80"/>
      <c r="EMQ12" s="80"/>
      <c r="EMR12" s="80"/>
      <c r="EMS12" s="80"/>
      <c r="EMT12" s="80"/>
      <c r="EMU12" s="80"/>
      <c r="EMV12" s="80"/>
      <c r="EMW12" s="80"/>
      <c r="EMX12" s="80"/>
      <c r="EMY12" s="80"/>
      <c r="EMZ12" s="80"/>
      <c r="ENA12" s="80"/>
      <c r="ENB12" s="80"/>
      <c r="ENC12" s="80"/>
      <c r="END12" s="80"/>
      <c r="ENE12" s="80"/>
      <c r="ENF12" s="80"/>
      <c r="ENG12" s="80"/>
      <c r="ENH12" s="80"/>
      <c r="ENI12" s="80"/>
      <c r="ENJ12" s="80"/>
      <c r="ENK12" s="80"/>
      <c r="ENL12" s="80"/>
      <c r="ENM12" s="80"/>
      <c r="ENN12" s="80"/>
      <c r="ENO12" s="80"/>
      <c r="ENP12" s="80"/>
      <c r="ENQ12" s="80"/>
      <c r="ENR12" s="80"/>
      <c r="ENS12" s="80"/>
      <c r="ENT12" s="80"/>
      <c r="ENU12" s="80"/>
      <c r="ENV12" s="80"/>
      <c r="ENW12" s="80"/>
      <c r="ENX12" s="80"/>
      <c r="ENY12" s="80"/>
      <c r="ENZ12" s="80"/>
      <c r="EOA12" s="80"/>
      <c r="EOB12" s="80"/>
      <c r="EOC12" s="80"/>
      <c r="EOD12" s="80"/>
      <c r="EOE12" s="80"/>
      <c r="EOF12" s="80"/>
      <c r="EOG12" s="80"/>
      <c r="EOH12" s="80"/>
      <c r="EOI12" s="80"/>
      <c r="EOJ12" s="80"/>
      <c r="EOK12" s="80"/>
      <c r="EOL12" s="80"/>
      <c r="EOM12" s="80"/>
      <c r="EON12" s="80"/>
      <c r="EOO12" s="80"/>
      <c r="EOP12" s="80"/>
      <c r="EOQ12" s="80"/>
      <c r="EOR12" s="80"/>
      <c r="EOS12" s="80"/>
      <c r="EOT12" s="80"/>
      <c r="EOU12" s="80"/>
      <c r="EOV12" s="80"/>
      <c r="EOW12" s="80"/>
      <c r="EOX12" s="80"/>
      <c r="EOY12" s="80"/>
      <c r="EOZ12" s="80"/>
      <c r="EPA12" s="80"/>
      <c r="EPB12" s="80"/>
      <c r="EPC12" s="80"/>
      <c r="EPD12" s="80"/>
      <c r="EPE12" s="80"/>
      <c r="EPF12" s="80"/>
      <c r="EPG12" s="80"/>
      <c r="EPH12" s="80"/>
      <c r="EPI12" s="80"/>
      <c r="EPJ12" s="80"/>
      <c r="EPK12" s="80"/>
      <c r="EPL12" s="80"/>
      <c r="EPM12" s="80"/>
      <c r="EPN12" s="80"/>
      <c r="EPO12" s="80"/>
      <c r="EPP12" s="80"/>
      <c r="EPQ12" s="80"/>
      <c r="EPR12" s="80"/>
      <c r="EPS12" s="80"/>
      <c r="EPT12" s="80"/>
      <c r="EPU12" s="80"/>
      <c r="EPV12" s="80"/>
      <c r="EPW12" s="80"/>
      <c r="EPX12" s="80"/>
      <c r="EPY12" s="80"/>
      <c r="EPZ12" s="80"/>
      <c r="EQA12" s="80"/>
      <c r="EQB12" s="80"/>
      <c r="EQC12" s="80"/>
      <c r="EQD12" s="80"/>
      <c r="EQE12" s="80"/>
      <c r="EQF12" s="80"/>
      <c r="EQG12" s="80"/>
      <c r="EQH12" s="80"/>
      <c r="EQI12" s="80"/>
      <c r="EQJ12" s="80"/>
      <c r="EQK12" s="80"/>
      <c r="EQL12" s="80"/>
      <c r="EQM12" s="80"/>
      <c r="EQN12" s="80"/>
      <c r="EQO12" s="80"/>
      <c r="EQP12" s="80"/>
      <c r="EQQ12" s="80"/>
      <c r="EQR12" s="80"/>
      <c r="EQS12" s="80"/>
      <c r="EQT12" s="80"/>
      <c r="EQU12" s="80"/>
      <c r="EQV12" s="80"/>
      <c r="EQW12" s="80"/>
      <c r="EQX12" s="80"/>
      <c r="EQY12" s="80"/>
      <c r="EQZ12" s="80"/>
      <c r="ERA12" s="80"/>
      <c r="ERB12" s="80"/>
      <c r="ERC12" s="80"/>
      <c r="ERD12" s="80"/>
      <c r="ERE12" s="80"/>
      <c r="ERF12" s="80"/>
      <c r="ERG12" s="80"/>
      <c r="ERH12" s="80"/>
      <c r="ERI12" s="80"/>
      <c r="ERJ12" s="80"/>
      <c r="ERK12" s="80"/>
      <c r="ERL12" s="80"/>
      <c r="ERM12" s="80"/>
      <c r="ERN12" s="80"/>
      <c r="ERO12" s="80"/>
      <c r="ERP12" s="80"/>
      <c r="ERQ12" s="80"/>
      <c r="ERR12" s="80"/>
      <c r="ERS12" s="80"/>
      <c r="ERT12" s="80"/>
      <c r="ERU12" s="80"/>
      <c r="ERV12" s="80"/>
      <c r="ERW12" s="80"/>
      <c r="ERX12" s="80"/>
      <c r="ERY12" s="80"/>
      <c r="ERZ12" s="80"/>
      <c r="ESA12" s="80"/>
      <c r="ESB12" s="80"/>
      <c r="ESC12" s="80"/>
      <c r="ESD12" s="80"/>
      <c r="ESE12" s="80"/>
      <c r="ESF12" s="80"/>
      <c r="ESG12" s="80"/>
      <c r="ESH12" s="80"/>
      <c r="ESI12" s="80"/>
      <c r="ESJ12" s="80"/>
      <c r="ESK12" s="80"/>
      <c r="ESL12" s="80"/>
      <c r="ESM12" s="80"/>
      <c r="ESN12" s="80"/>
      <c r="ESO12" s="80"/>
      <c r="ESP12" s="80"/>
      <c r="ESQ12" s="80"/>
      <c r="ESR12" s="80"/>
      <c r="ESS12" s="80"/>
      <c r="EST12" s="80"/>
      <c r="ESU12" s="80"/>
      <c r="ESV12" s="80"/>
      <c r="ESW12" s="80"/>
      <c r="ESX12" s="80"/>
      <c r="ESY12" s="80"/>
      <c r="ESZ12" s="80"/>
      <c r="ETA12" s="80"/>
      <c r="ETB12" s="80"/>
      <c r="ETC12" s="80"/>
      <c r="ETD12" s="80"/>
      <c r="ETE12" s="80"/>
      <c r="ETF12" s="80"/>
      <c r="ETG12" s="80"/>
      <c r="ETH12" s="80"/>
      <c r="ETI12" s="80"/>
      <c r="ETJ12" s="80"/>
      <c r="ETK12" s="80"/>
      <c r="ETL12" s="80"/>
      <c r="ETM12" s="80"/>
      <c r="ETN12" s="80"/>
      <c r="ETO12" s="80"/>
      <c r="ETP12" s="80"/>
      <c r="ETQ12" s="80"/>
      <c r="ETR12" s="80"/>
      <c r="ETS12" s="80"/>
      <c r="ETT12" s="80"/>
      <c r="ETU12" s="80"/>
      <c r="ETV12" s="80"/>
      <c r="ETW12" s="80"/>
      <c r="ETX12" s="80"/>
      <c r="ETY12" s="80"/>
      <c r="ETZ12" s="80"/>
      <c r="EUA12" s="80"/>
      <c r="EUB12" s="80"/>
      <c r="EUC12" s="80"/>
      <c r="EUD12" s="80"/>
      <c r="EUE12" s="80"/>
      <c r="EUF12" s="80"/>
      <c r="EUG12" s="80"/>
      <c r="EUH12" s="80"/>
      <c r="EUI12" s="80"/>
      <c r="EUJ12" s="80"/>
      <c r="EUK12" s="80"/>
      <c r="EUL12" s="80"/>
      <c r="EUM12" s="80"/>
      <c r="EUN12" s="80"/>
      <c r="EUO12" s="80"/>
      <c r="EUP12" s="80"/>
      <c r="EUQ12" s="80"/>
      <c r="EUR12" s="80"/>
      <c r="EUS12" s="80"/>
      <c r="EUT12" s="80"/>
      <c r="EUU12" s="80"/>
      <c r="EUV12" s="80"/>
      <c r="EUW12" s="80"/>
      <c r="EUX12" s="80"/>
      <c r="EUY12" s="80"/>
      <c r="EUZ12" s="80"/>
      <c r="EVA12" s="80"/>
      <c r="EVB12" s="80"/>
      <c r="EVC12" s="80"/>
      <c r="EVD12" s="80"/>
      <c r="EVE12" s="80"/>
      <c r="EVF12" s="80"/>
      <c r="EVG12" s="80"/>
      <c r="EVH12" s="80"/>
      <c r="EVI12" s="80"/>
      <c r="EVJ12" s="80"/>
      <c r="EVK12" s="80"/>
      <c r="EVL12" s="80"/>
      <c r="EVM12" s="80"/>
      <c r="EVN12" s="80"/>
      <c r="EVO12" s="80"/>
      <c r="EVP12" s="80"/>
      <c r="EVQ12" s="80"/>
      <c r="EVR12" s="80"/>
      <c r="EVS12" s="80"/>
      <c r="EVT12" s="80"/>
      <c r="EVU12" s="80"/>
      <c r="EVV12" s="80"/>
      <c r="EVW12" s="80"/>
      <c r="EVX12" s="80"/>
      <c r="EVY12" s="80"/>
      <c r="EVZ12" s="80"/>
      <c r="EWA12" s="80"/>
      <c r="EWB12" s="80"/>
      <c r="EWC12" s="80"/>
      <c r="EWD12" s="80"/>
      <c r="EWE12" s="80"/>
      <c r="EWF12" s="80"/>
      <c r="EWG12" s="80"/>
      <c r="EWH12" s="80"/>
      <c r="EWI12" s="80"/>
      <c r="EWJ12" s="80"/>
      <c r="EWK12" s="80"/>
      <c r="EWL12" s="80"/>
      <c r="EWM12" s="80"/>
      <c r="EWN12" s="80"/>
      <c r="EWO12" s="80"/>
      <c r="EWP12" s="80"/>
      <c r="EWQ12" s="80"/>
      <c r="EWR12" s="80"/>
      <c r="EWS12" s="80"/>
      <c r="EWT12" s="80"/>
      <c r="EWU12" s="80"/>
      <c r="EWV12" s="80"/>
      <c r="EWW12" s="80"/>
      <c r="EWX12" s="80"/>
      <c r="EWY12" s="80"/>
      <c r="EWZ12" s="80"/>
      <c r="EXA12" s="80"/>
      <c r="EXB12" s="80"/>
      <c r="EXC12" s="80"/>
      <c r="EXD12" s="80"/>
      <c r="EXE12" s="80"/>
      <c r="EXF12" s="80"/>
      <c r="EXG12" s="80"/>
      <c r="EXH12" s="80"/>
      <c r="EXI12" s="80"/>
      <c r="EXJ12" s="80"/>
      <c r="EXK12" s="80"/>
      <c r="EXL12" s="80"/>
      <c r="EXM12" s="80"/>
      <c r="EXN12" s="80"/>
      <c r="EXO12" s="80"/>
      <c r="EXP12" s="80"/>
      <c r="EXQ12" s="80"/>
      <c r="EXR12" s="80"/>
      <c r="EXS12" s="80"/>
      <c r="EXT12" s="80"/>
      <c r="EXU12" s="80"/>
      <c r="EXV12" s="80"/>
      <c r="EXW12" s="80"/>
      <c r="EXX12" s="80"/>
      <c r="EXY12" s="80"/>
      <c r="EXZ12" s="80"/>
      <c r="EYA12" s="80"/>
      <c r="EYB12" s="80"/>
      <c r="EYC12" s="80"/>
      <c r="EYD12" s="80"/>
      <c r="EYE12" s="80"/>
      <c r="EYF12" s="80"/>
      <c r="EYG12" s="80"/>
      <c r="EYH12" s="80"/>
      <c r="EYI12" s="80"/>
      <c r="EYJ12" s="80"/>
      <c r="EYK12" s="80"/>
      <c r="EYL12" s="80"/>
      <c r="EYM12" s="80"/>
      <c r="EYN12" s="80"/>
      <c r="EYO12" s="80"/>
      <c r="EYP12" s="80"/>
      <c r="EYQ12" s="80"/>
      <c r="EYR12" s="80"/>
      <c r="EYS12" s="80"/>
      <c r="EYT12" s="80"/>
      <c r="EYU12" s="80"/>
      <c r="EYV12" s="80"/>
      <c r="EYW12" s="80"/>
      <c r="EYX12" s="80"/>
      <c r="EYY12" s="80"/>
      <c r="EYZ12" s="80"/>
      <c r="EZA12" s="80"/>
      <c r="EZB12" s="80"/>
      <c r="EZC12" s="80"/>
      <c r="EZD12" s="80"/>
      <c r="EZE12" s="80"/>
      <c r="EZF12" s="80"/>
      <c r="EZG12" s="80"/>
      <c r="EZH12" s="80"/>
      <c r="EZI12" s="80"/>
      <c r="EZJ12" s="80"/>
      <c r="EZK12" s="80"/>
      <c r="EZL12" s="80"/>
      <c r="EZM12" s="80"/>
      <c r="EZN12" s="80"/>
      <c r="EZO12" s="80"/>
      <c r="EZP12" s="80"/>
      <c r="EZQ12" s="80"/>
      <c r="EZR12" s="80"/>
      <c r="EZS12" s="80"/>
      <c r="EZT12" s="80"/>
      <c r="EZU12" s="80"/>
      <c r="EZV12" s="80"/>
      <c r="EZW12" s="80"/>
      <c r="EZX12" s="80"/>
      <c r="EZY12" s="80"/>
      <c r="EZZ12" s="80"/>
      <c r="FAA12" s="80"/>
      <c r="FAB12" s="80"/>
      <c r="FAC12" s="80"/>
      <c r="FAD12" s="80"/>
      <c r="FAE12" s="80"/>
      <c r="FAF12" s="80"/>
      <c r="FAG12" s="80"/>
      <c r="FAH12" s="80"/>
      <c r="FAI12" s="80"/>
      <c r="FAJ12" s="80"/>
      <c r="FAK12" s="80"/>
      <c r="FAL12" s="80"/>
      <c r="FAM12" s="80"/>
      <c r="FAN12" s="80"/>
      <c r="FAO12" s="80"/>
      <c r="FAP12" s="80"/>
      <c r="FAQ12" s="80"/>
      <c r="FAR12" s="80"/>
      <c r="FAS12" s="80"/>
      <c r="FAT12" s="80"/>
      <c r="FAU12" s="80"/>
      <c r="FAV12" s="80"/>
      <c r="FAW12" s="80"/>
      <c r="FAX12" s="80"/>
      <c r="FAY12" s="80"/>
      <c r="FAZ12" s="80"/>
      <c r="FBA12" s="80"/>
      <c r="FBB12" s="80"/>
      <c r="FBC12" s="80"/>
      <c r="FBD12" s="80"/>
      <c r="FBE12" s="80"/>
      <c r="FBF12" s="80"/>
      <c r="FBG12" s="80"/>
      <c r="FBH12" s="80"/>
      <c r="FBI12" s="80"/>
      <c r="FBJ12" s="80"/>
      <c r="FBK12" s="80"/>
      <c r="FBL12" s="80"/>
      <c r="FBM12" s="80"/>
      <c r="FBN12" s="80"/>
      <c r="FBO12" s="80"/>
      <c r="FBP12" s="80"/>
      <c r="FBQ12" s="80"/>
      <c r="FBR12" s="80"/>
      <c r="FBS12" s="80"/>
      <c r="FBT12" s="80"/>
      <c r="FBU12" s="80"/>
      <c r="FBV12" s="80"/>
      <c r="FBW12" s="80"/>
      <c r="FBX12" s="80"/>
      <c r="FBY12" s="80"/>
      <c r="FBZ12" s="80"/>
      <c r="FCA12" s="80"/>
      <c r="FCB12" s="80"/>
      <c r="FCC12" s="80"/>
      <c r="FCD12" s="80"/>
      <c r="FCE12" s="80"/>
      <c r="FCF12" s="80"/>
      <c r="FCG12" s="80"/>
      <c r="FCH12" s="80"/>
      <c r="FCI12" s="80"/>
      <c r="FCJ12" s="80"/>
      <c r="FCK12" s="80"/>
      <c r="FCL12" s="80"/>
      <c r="FCM12" s="80"/>
      <c r="FCN12" s="80"/>
      <c r="FCO12" s="80"/>
      <c r="FCP12" s="80"/>
      <c r="FCQ12" s="80"/>
      <c r="FCR12" s="80"/>
      <c r="FCS12" s="80"/>
      <c r="FCT12" s="80"/>
      <c r="FCU12" s="80"/>
      <c r="FCV12" s="80"/>
      <c r="FCW12" s="80"/>
      <c r="FCX12" s="80"/>
      <c r="FCY12" s="80"/>
      <c r="FCZ12" s="80"/>
      <c r="FDA12" s="80"/>
      <c r="FDB12" s="80"/>
      <c r="FDC12" s="80"/>
      <c r="FDD12" s="80"/>
      <c r="FDE12" s="80"/>
      <c r="FDF12" s="80"/>
      <c r="FDG12" s="80"/>
      <c r="FDH12" s="80"/>
      <c r="FDI12" s="80"/>
      <c r="FDJ12" s="80"/>
      <c r="FDK12" s="80"/>
      <c r="FDL12" s="80"/>
      <c r="FDM12" s="80"/>
      <c r="FDN12" s="80"/>
      <c r="FDO12" s="80"/>
      <c r="FDP12" s="80"/>
      <c r="FDQ12" s="80"/>
      <c r="FDR12" s="80"/>
      <c r="FDS12" s="80"/>
      <c r="FDT12" s="80"/>
      <c r="FDU12" s="80"/>
      <c r="FDV12" s="80"/>
      <c r="FDW12" s="80"/>
      <c r="FDX12" s="80"/>
      <c r="FDY12" s="80"/>
      <c r="FDZ12" s="80"/>
      <c r="FEA12" s="80"/>
      <c r="FEB12" s="80"/>
      <c r="FEC12" s="80"/>
      <c r="FED12" s="80"/>
      <c r="FEE12" s="80"/>
      <c r="FEF12" s="80"/>
      <c r="FEG12" s="80"/>
      <c r="FEH12" s="80"/>
      <c r="FEI12" s="80"/>
      <c r="FEJ12" s="80"/>
      <c r="FEK12" s="80"/>
      <c r="FEL12" s="80"/>
      <c r="FEM12" s="80"/>
      <c r="FEN12" s="80"/>
      <c r="FEO12" s="80"/>
      <c r="FEP12" s="80"/>
      <c r="FEQ12" s="80"/>
      <c r="FER12" s="80"/>
      <c r="FES12" s="80"/>
      <c r="FET12" s="80"/>
      <c r="FEU12" s="80"/>
      <c r="FEV12" s="80"/>
      <c r="FEW12" s="80"/>
      <c r="FEX12" s="80"/>
      <c r="FEY12" s="80"/>
      <c r="FEZ12" s="80"/>
      <c r="FFA12" s="80"/>
      <c r="FFB12" s="80"/>
      <c r="FFC12" s="80"/>
      <c r="FFD12" s="80"/>
      <c r="FFE12" s="80"/>
      <c r="FFF12" s="80"/>
      <c r="FFG12" s="80"/>
      <c r="FFH12" s="80"/>
      <c r="FFI12" s="80"/>
      <c r="FFJ12" s="80"/>
      <c r="FFK12" s="80"/>
      <c r="FFL12" s="80"/>
      <c r="FFM12" s="80"/>
      <c r="FFN12" s="80"/>
      <c r="FFO12" s="80"/>
      <c r="FFP12" s="80"/>
      <c r="FFQ12" s="80"/>
      <c r="FFR12" s="80"/>
      <c r="FFS12" s="80"/>
      <c r="FFT12" s="80"/>
      <c r="FFU12" s="80"/>
      <c r="FFV12" s="80"/>
      <c r="FFW12" s="80"/>
      <c r="FFX12" s="80"/>
      <c r="FFY12" s="80"/>
      <c r="FFZ12" s="80"/>
      <c r="FGA12" s="80"/>
      <c r="FGB12" s="80"/>
      <c r="FGC12" s="80"/>
      <c r="FGD12" s="80"/>
      <c r="FGE12" s="80"/>
      <c r="FGF12" s="80"/>
      <c r="FGG12" s="80"/>
      <c r="FGH12" s="80"/>
      <c r="FGI12" s="80"/>
      <c r="FGJ12" s="80"/>
      <c r="FGK12" s="80"/>
      <c r="FGL12" s="80"/>
      <c r="FGM12" s="80"/>
      <c r="FGN12" s="80"/>
      <c r="FGO12" s="80"/>
      <c r="FGP12" s="80"/>
      <c r="FGQ12" s="80"/>
      <c r="FGR12" s="80"/>
      <c r="FGS12" s="80"/>
      <c r="FGT12" s="80"/>
      <c r="FGU12" s="80"/>
      <c r="FGV12" s="80"/>
      <c r="FGW12" s="80"/>
      <c r="FGX12" s="80"/>
      <c r="FGY12" s="80"/>
      <c r="FGZ12" s="80"/>
      <c r="FHA12" s="80"/>
      <c r="FHB12" s="80"/>
      <c r="FHC12" s="80"/>
      <c r="FHD12" s="80"/>
      <c r="FHE12" s="80"/>
      <c r="FHF12" s="80"/>
      <c r="FHG12" s="80"/>
      <c r="FHH12" s="80"/>
      <c r="FHI12" s="80"/>
      <c r="FHJ12" s="80"/>
      <c r="FHK12" s="80"/>
      <c r="FHL12" s="80"/>
      <c r="FHM12" s="80"/>
      <c r="FHN12" s="80"/>
      <c r="FHO12" s="80"/>
      <c r="FHP12" s="80"/>
      <c r="FHQ12" s="80"/>
      <c r="FHR12" s="80"/>
      <c r="FHS12" s="80"/>
      <c r="FHT12" s="80"/>
      <c r="FHU12" s="80"/>
      <c r="FHV12" s="80"/>
      <c r="FHW12" s="80"/>
      <c r="FHX12" s="80"/>
      <c r="FHY12" s="80"/>
      <c r="FHZ12" s="80"/>
      <c r="FIA12" s="80"/>
      <c r="FIB12" s="80"/>
      <c r="FIC12" s="80"/>
      <c r="FID12" s="80"/>
      <c r="FIE12" s="80"/>
      <c r="FIF12" s="80"/>
      <c r="FIG12" s="80"/>
      <c r="FIH12" s="80"/>
      <c r="FII12" s="80"/>
      <c r="FIJ12" s="80"/>
      <c r="FIK12" s="80"/>
      <c r="FIL12" s="80"/>
      <c r="FIM12" s="80"/>
      <c r="FIN12" s="80"/>
      <c r="FIO12" s="80"/>
      <c r="FIP12" s="80"/>
      <c r="FIQ12" s="80"/>
      <c r="FIR12" s="80"/>
      <c r="FIS12" s="80"/>
      <c r="FIT12" s="80"/>
      <c r="FIU12" s="80"/>
      <c r="FIV12" s="80"/>
      <c r="FIW12" s="80"/>
      <c r="FIX12" s="80"/>
      <c r="FIY12" s="80"/>
      <c r="FIZ12" s="80"/>
      <c r="FJA12" s="80"/>
      <c r="FJB12" s="80"/>
      <c r="FJC12" s="80"/>
      <c r="FJD12" s="80"/>
      <c r="FJE12" s="80"/>
      <c r="FJF12" s="80"/>
      <c r="FJG12" s="80"/>
      <c r="FJH12" s="80"/>
      <c r="FJI12" s="80"/>
      <c r="FJJ12" s="80"/>
      <c r="FJK12" s="80"/>
      <c r="FJL12" s="80"/>
      <c r="FJM12" s="80"/>
      <c r="FJN12" s="80"/>
      <c r="FJO12" s="80"/>
      <c r="FJP12" s="80"/>
      <c r="FJQ12" s="80"/>
      <c r="FJR12" s="80"/>
      <c r="FJS12" s="80"/>
      <c r="FJT12" s="80"/>
      <c r="FJU12" s="80"/>
      <c r="FJV12" s="80"/>
      <c r="FJW12" s="80"/>
      <c r="FJX12" s="80"/>
      <c r="FJY12" s="80"/>
      <c r="FJZ12" s="80"/>
      <c r="FKA12" s="80"/>
      <c r="FKB12" s="80"/>
      <c r="FKC12" s="80"/>
      <c r="FKD12" s="80"/>
      <c r="FKE12" s="80"/>
      <c r="FKF12" s="80"/>
      <c r="FKG12" s="80"/>
      <c r="FKH12" s="80"/>
      <c r="FKI12" s="80"/>
      <c r="FKJ12" s="80"/>
      <c r="FKK12" s="80"/>
      <c r="FKL12" s="80"/>
      <c r="FKM12" s="80"/>
      <c r="FKN12" s="80"/>
      <c r="FKO12" s="80"/>
      <c r="FKP12" s="80"/>
      <c r="FKQ12" s="80"/>
      <c r="FKR12" s="80"/>
      <c r="FKS12" s="80"/>
      <c r="FKT12" s="80"/>
      <c r="FKU12" s="80"/>
      <c r="FKV12" s="80"/>
      <c r="FKW12" s="80"/>
      <c r="FKX12" s="80"/>
      <c r="FKY12" s="80"/>
      <c r="FKZ12" s="80"/>
      <c r="FLA12" s="80"/>
      <c r="FLB12" s="80"/>
      <c r="FLC12" s="80"/>
      <c r="FLD12" s="80"/>
      <c r="FLE12" s="80"/>
      <c r="FLF12" s="80"/>
      <c r="FLG12" s="80"/>
      <c r="FLH12" s="80"/>
      <c r="FLI12" s="80"/>
      <c r="FLJ12" s="80"/>
      <c r="FLK12" s="80"/>
      <c r="FLL12" s="80"/>
      <c r="FLM12" s="80"/>
      <c r="FLN12" s="80"/>
      <c r="FLO12" s="80"/>
      <c r="FLP12" s="80"/>
      <c r="FLQ12" s="80"/>
      <c r="FLR12" s="80"/>
      <c r="FLS12" s="80"/>
      <c r="FLT12" s="80"/>
      <c r="FLU12" s="80"/>
      <c r="FLV12" s="80"/>
      <c r="FLW12" s="80"/>
      <c r="FLX12" s="80"/>
      <c r="FLY12" s="80"/>
      <c r="FLZ12" s="80"/>
      <c r="FMA12" s="80"/>
      <c r="FMB12" s="80"/>
      <c r="FMC12" s="80"/>
      <c r="FMD12" s="80"/>
      <c r="FME12" s="80"/>
      <c r="FMF12" s="80"/>
      <c r="FMG12" s="80"/>
      <c r="FMH12" s="80"/>
      <c r="FMI12" s="80"/>
      <c r="FMJ12" s="80"/>
      <c r="FMK12" s="80"/>
      <c r="FML12" s="80"/>
      <c r="FMM12" s="80"/>
      <c r="FMN12" s="80"/>
      <c r="FMO12" s="80"/>
      <c r="FMP12" s="80"/>
      <c r="FMQ12" s="80"/>
      <c r="FMR12" s="80"/>
      <c r="FMS12" s="80"/>
      <c r="FMT12" s="80"/>
      <c r="FMU12" s="80"/>
      <c r="FMV12" s="80"/>
      <c r="FMW12" s="80"/>
      <c r="FMX12" s="80"/>
      <c r="FMY12" s="80"/>
      <c r="FMZ12" s="80"/>
      <c r="FNA12" s="80"/>
      <c r="FNB12" s="80"/>
      <c r="FNC12" s="80"/>
      <c r="FND12" s="80"/>
      <c r="FNE12" s="80"/>
      <c r="FNF12" s="80"/>
      <c r="FNG12" s="80"/>
      <c r="FNH12" s="80"/>
      <c r="FNI12" s="80"/>
      <c r="FNJ12" s="80"/>
      <c r="FNK12" s="80"/>
      <c r="FNL12" s="80"/>
      <c r="FNM12" s="80"/>
      <c r="FNN12" s="80"/>
      <c r="FNO12" s="80"/>
      <c r="FNP12" s="80"/>
      <c r="FNQ12" s="80"/>
      <c r="FNR12" s="80"/>
      <c r="FNS12" s="80"/>
      <c r="FNT12" s="80"/>
      <c r="FNU12" s="80"/>
      <c r="FNV12" s="80"/>
      <c r="FNW12" s="80"/>
      <c r="FNX12" s="80"/>
      <c r="FNY12" s="80"/>
      <c r="FNZ12" s="80"/>
      <c r="FOA12" s="80"/>
      <c r="FOB12" s="80"/>
      <c r="FOC12" s="80"/>
      <c r="FOD12" s="80"/>
      <c r="FOE12" s="80"/>
      <c r="FOF12" s="80"/>
      <c r="FOG12" s="80"/>
      <c r="FOH12" s="80"/>
      <c r="FOI12" s="80"/>
      <c r="FOJ12" s="80"/>
      <c r="FOK12" s="80"/>
      <c r="FOL12" s="80"/>
      <c r="FOM12" s="80"/>
      <c r="FON12" s="80"/>
      <c r="FOO12" s="80"/>
      <c r="FOP12" s="80"/>
      <c r="FOQ12" s="80"/>
      <c r="FOR12" s="80"/>
      <c r="FOS12" s="80"/>
      <c r="FOT12" s="80"/>
      <c r="FOU12" s="80"/>
      <c r="FOV12" s="80"/>
      <c r="FOW12" s="80"/>
      <c r="FOX12" s="80"/>
      <c r="FOY12" s="80"/>
      <c r="FOZ12" s="80"/>
      <c r="FPA12" s="80"/>
      <c r="FPB12" s="80"/>
      <c r="FPC12" s="80"/>
      <c r="FPD12" s="80"/>
      <c r="FPE12" s="80"/>
      <c r="FPF12" s="80"/>
      <c r="FPG12" s="80"/>
      <c r="FPH12" s="80"/>
      <c r="FPI12" s="80"/>
      <c r="FPJ12" s="80"/>
      <c r="FPK12" s="80"/>
      <c r="FPL12" s="80"/>
      <c r="FPM12" s="80"/>
      <c r="FPN12" s="80"/>
      <c r="FPO12" s="80"/>
      <c r="FPP12" s="80"/>
      <c r="FPQ12" s="80"/>
      <c r="FPR12" s="80"/>
      <c r="FPS12" s="80"/>
      <c r="FPT12" s="80"/>
      <c r="FPU12" s="80"/>
      <c r="FPV12" s="80"/>
      <c r="FPW12" s="80"/>
      <c r="FPX12" s="80"/>
      <c r="FPY12" s="80"/>
      <c r="FPZ12" s="80"/>
      <c r="FQA12" s="80"/>
      <c r="FQB12" s="80"/>
      <c r="FQC12" s="80"/>
      <c r="FQD12" s="80"/>
      <c r="FQE12" s="80"/>
      <c r="FQF12" s="80"/>
      <c r="FQG12" s="80"/>
      <c r="FQH12" s="80"/>
      <c r="FQI12" s="80"/>
      <c r="FQJ12" s="80"/>
      <c r="FQK12" s="80"/>
      <c r="FQL12" s="80"/>
      <c r="FQM12" s="80"/>
      <c r="FQN12" s="80"/>
      <c r="FQO12" s="80"/>
      <c r="FQP12" s="80"/>
      <c r="FQQ12" s="80"/>
      <c r="FQR12" s="80"/>
      <c r="FQS12" s="80"/>
      <c r="FQT12" s="80"/>
      <c r="FQU12" s="80"/>
      <c r="FQV12" s="80"/>
      <c r="FQW12" s="80"/>
      <c r="FQX12" s="80"/>
      <c r="FQY12" s="80"/>
      <c r="FQZ12" s="80"/>
      <c r="FRA12" s="80"/>
      <c r="FRB12" s="80"/>
      <c r="FRC12" s="80"/>
      <c r="FRD12" s="80"/>
      <c r="FRE12" s="80"/>
      <c r="FRF12" s="80"/>
      <c r="FRG12" s="80"/>
      <c r="FRH12" s="80"/>
      <c r="FRI12" s="80"/>
      <c r="FRJ12" s="80"/>
      <c r="FRK12" s="80"/>
      <c r="FRL12" s="80"/>
      <c r="FRM12" s="80"/>
      <c r="FRN12" s="80"/>
      <c r="FRO12" s="80"/>
      <c r="FRP12" s="80"/>
      <c r="FRQ12" s="80"/>
      <c r="FRR12" s="80"/>
      <c r="FRS12" s="80"/>
      <c r="FRT12" s="80"/>
      <c r="FRU12" s="80"/>
      <c r="FRV12" s="80"/>
      <c r="FRW12" s="80"/>
      <c r="FRX12" s="80"/>
      <c r="FRY12" s="80"/>
      <c r="FRZ12" s="80"/>
      <c r="FSA12" s="80"/>
      <c r="FSB12" s="80"/>
      <c r="FSC12" s="80"/>
      <c r="FSD12" s="80"/>
      <c r="FSE12" s="80"/>
      <c r="FSF12" s="80"/>
      <c r="FSG12" s="80"/>
      <c r="FSH12" s="80"/>
      <c r="FSI12" s="80"/>
      <c r="FSJ12" s="80"/>
      <c r="FSK12" s="80"/>
      <c r="FSL12" s="80"/>
      <c r="FSM12" s="80"/>
      <c r="FSN12" s="80"/>
      <c r="FSO12" s="80"/>
      <c r="FSP12" s="80"/>
      <c r="FSQ12" s="80"/>
      <c r="FSR12" s="80"/>
      <c r="FSS12" s="80"/>
      <c r="FST12" s="80"/>
      <c r="FSU12" s="80"/>
      <c r="FSV12" s="80"/>
      <c r="FSW12" s="80"/>
      <c r="FSX12" s="80"/>
      <c r="FSY12" s="80"/>
      <c r="FSZ12" s="80"/>
      <c r="FTA12" s="80"/>
      <c r="FTB12" s="80"/>
      <c r="FTC12" s="80"/>
      <c r="FTD12" s="80"/>
      <c r="FTE12" s="80"/>
      <c r="FTF12" s="80"/>
      <c r="FTG12" s="80"/>
      <c r="FTH12" s="80"/>
      <c r="FTI12" s="80"/>
      <c r="FTJ12" s="80"/>
      <c r="FTK12" s="80"/>
      <c r="FTL12" s="80"/>
      <c r="FTM12" s="80"/>
      <c r="FTN12" s="80"/>
      <c r="FTO12" s="80"/>
      <c r="FTP12" s="80"/>
      <c r="FTQ12" s="80"/>
      <c r="FTR12" s="80"/>
      <c r="FTS12" s="80"/>
      <c r="FTT12" s="80"/>
      <c r="FTU12" s="80"/>
      <c r="FTV12" s="80"/>
      <c r="FTW12" s="80"/>
      <c r="FTX12" s="80"/>
      <c r="FTY12" s="80"/>
      <c r="FTZ12" s="80"/>
      <c r="FUA12" s="80"/>
      <c r="FUB12" s="80"/>
      <c r="FUC12" s="80"/>
      <c r="FUD12" s="80"/>
      <c r="FUE12" s="80"/>
      <c r="FUF12" s="80"/>
      <c r="FUG12" s="80"/>
      <c r="FUH12" s="80"/>
      <c r="FUI12" s="80"/>
      <c r="FUJ12" s="80"/>
      <c r="FUK12" s="80"/>
      <c r="FUL12" s="80"/>
      <c r="FUM12" s="80"/>
      <c r="FUN12" s="80"/>
      <c r="FUO12" s="80"/>
      <c r="FUP12" s="80"/>
      <c r="FUQ12" s="80"/>
      <c r="FUR12" s="80"/>
      <c r="FUS12" s="80"/>
      <c r="FUT12" s="80"/>
      <c r="FUU12" s="80"/>
      <c r="FUV12" s="80"/>
      <c r="FUW12" s="80"/>
      <c r="FUX12" s="80"/>
      <c r="FUY12" s="80"/>
      <c r="FUZ12" s="80"/>
      <c r="FVA12" s="80"/>
      <c r="FVB12" s="80"/>
      <c r="FVC12" s="80"/>
      <c r="FVD12" s="80"/>
      <c r="FVE12" s="80"/>
      <c r="FVF12" s="80"/>
      <c r="FVG12" s="80"/>
      <c r="FVH12" s="80"/>
      <c r="FVI12" s="80"/>
      <c r="FVJ12" s="80"/>
      <c r="FVK12" s="80"/>
      <c r="FVL12" s="80"/>
      <c r="FVM12" s="80"/>
      <c r="FVN12" s="80"/>
      <c r="FVO12" s="80"/>
      <c r="FVP12" s="80"/>
      <c r="FVQ12" s="80"/>
      <c r="FVR12" s="80"/>
      <c r="FVS12" s="80"/>
      <c r="FVT12" s="80"/>
      <c r="FVU12" s="80"/>
      <c r="FVV12" s="80"/>
      <c r="FVW12" s="80"/>
      <c r="FVX12" s="80"/>
      <c r="FVY12" s="80"/>
      <c r="FVZ12" s="80"/>
      <c r="FWA12" s="80"/>
      <c r="FWB12" s="80"/>
      <c r="FWC12" s="80"/>
      <c r="FWD12" s="80"/>
      <c r="FWE12" s="80"/>
      <c r="FWF12" s="80"/>
      <c r="FWG12" s="80"/>
      <c r="FWH12" s="80"/>
      <c r="FWI12" s="80"/>
      <c r="FWJ12" s="80"/>
      <c r="FWK12" s="80"/>
      <c r="FWL12" s="80"/>
      <c r="FWM12" s="80"/>
      <c r="FWN12" s="80"/>
      <c r="FWO12" s="80"/>
      <c r="FWP12" s="80"/>
      <c r="FWQ12" s="80"/>
      <c r="FWR12" s="80"/>
      <c r="FWS12" s="80"/>
      <c r="FWT12" s="80"/>
      <c r="FWU12" s="80"/>
      <c r="FWV12" s="80"/>
      <c r="FWW12" s="80"/>
      <c r="FWX12" s="80"/>
      <c r="FWY12" s="80"/>
      <c r="FWZ12" s="80"/>
      <c r="FXA12" s="80"/>
      <c r="FXB12" s="80"/>
      <c r="FXC12" s="80"/>
      <c r="FXD12" s="80"/>
      <c r="FXE12" s="80"/>
      <c r="FXF12" s="80"/>
      <c r="FXG12" s="80"/>
      <c r="FXH12" s="80"/>
      <c r="FXI12" s="80"/>
      <c r="FXJ12" s="80"/>
      <c r="FXK12" s="80"/>
      <c r="FXL12" s="80"/>
      <c r="FXM12" s="80"/>
      <c r="FXN12" s="80"/>
      <c r="FXO12" s="80"/>
      <c r="FXP12" s="80"/>
      <c r="FXQ12" s="80"/>
      <c r="FXR12" s="80"/>
      <c r="FXS12" s="80"/>
      <c r="FXT12" s="80"/>
      <c r="FXU12" s="80"/>
      <c r="FXV12" s="80"/>
      <c r="FXW12" s="80"/>
      <c r="FXX12" s="80"/>
      <c r="FXY12" s="80"/>
      <c r="FXZ12" s="80"/>
      <c r="FYA12" s="80"/>
      <c r="FYB12" s="80"/>
      <c r="FYC12" s="80"/>
      <c r="FYD12" s="80"/>
      <c r="FYE12" s="80"/>
      <c r="FYF12" s="80"/>
      <c r="FYG12" s="80"/>
      <c r="FYH12" s="80"/>
      <c r="FYI12" s="80"/>
      <c r="FYJ12" s="80"/>
      <c r="FYK12" s="80"/>
      <c r="FYL12" s="80"/>
      <c r="FYM12" s="80"/>
      <c r="FYN12" s="80"/>
      <c r="FYO12" s="80"/>
      <c r="FYP12" s="80"/>
      <c r="FYQ12" s="80"/>
      <c r="FYR12" s="80"/>
      <c r="FYS12" s="80"/>
      <c r="FYT12" s="80"/>
      <c r="FYU12" s="80"/>
      <c r="FYV12" s="80"/>
      <c r="FYW12" s="80"/>
      <c r="FYX12" s="80"/>
      <c r="FYY12" s="80"/>
      <c r="FYZ12" s="80"/>
      <c r="FZA12" s="80"/>
      <c r="FZB12" s="80"/>
      <c r="FZC12" s="80"/>
      <c r="FZD12" s="80"/>
      <c r="FZE12" s="80"/>
      <c r="FZF12" s="80"/>
      <c r="FZG12" s="80"/>
      <c r="FZH12" s="80"/>
      <c r="FZI12" s="80"/>
      <c r="FZJ12" s="80"/>
      <c r="FZK12" s="80"/>
      <c r="FZL12" s="80"/>
      <c r="FZM12" s="80"/>
      <c r="FZN12" s="80"/>
      <c r="FZO12" s="80"/>
      <c r="FZP12" s="80"/>
      <c r="FZQ12" s="80"/>
      <c r="FZR12" s="80"/>
      <c r="FZS12" s="80"/>
      <c r="FZT12" s="80"/>
      <c r="FZU12" s="80"/>
      <c r="FZV12" s="80"/>
      <c r="FZW12" s="80"/>
      <c r="FZX12" s="80"/>
      <c r="FZY12" s="80"/>
      <c r="FZZ12" s="80"/>
      <c r="GAA12" s="80"/>
      <c r="GAB12" s="80"/>
      <c r="GAC12" s="80"/>
      <c r="GAD12" s="80"/>
      <c r="GAE12" s="80"/>
      <c r="GAF12" s="80"/>
      <c r="GAG12" s="80"/>
      <c r="GAH12" s="80"/>
      <c r="GAI12" s="80"/>
      <c r="GAJ12" s="80"/>
      <c r="GAK12" s="80"/>
      <c r="GAL12" s="80"/>
      <c r="GAM12" s="80"/>
      <c r="GAN12" s="80"/>
      <c r="GAO12" s="80"/>
      <c r="GAP12" s="80"/>
      <c r="GAQ12" s="80"/>
      <c r="GAR12" s="80"/>
      <c r="GAS12" s="80"/>
      <c r="GAT12" s="80"/>
      <c r="GAU12" s="80"/>
      <c r="GAV12" s="80"/>
      <c r="GAW12" s="80"/>
      <c r="GAX12" s="80"/>
      <c r="GAY12" s="80"/>
      <c r="GAZ12" s="80"/>
      <c r="GBA12" s="80"/>
      <c r="GBB12" s="80"/>
      <c r="GBC12" s="80"/>
      <c r="GBD12" s="80"/>
      <c r="GBE12" s="80"/>
      <c r="GBF12" s="80"/>
      <c r="GBG12" s="80"/>
      <c r="GBH12" s="80"/>
      <c r="GBI12" s="80"/>
      <c r="GBJ12" s="80"/>
      <c r="GBK12" s="80"/>
      <c r="GBL12" s="80"/>
      <c r="GBM12" s="80"/>
      <c r="GBN12" s="80"/>
      <c r="GBO12" s="80"/>
      <c r="GBP12" s="80"/>
      <c r="GBQ12" s="80"/>
      <c r="GBR12" s="80"/>
      <c r="GBS12" s="80"/>
      <c r="GBT12" s="80"/>
      <c r="GBU12" s="80"/>
      <c r="GBV12" s="80"/>
      <c r="GBW12" s="80"/>
      <c r="GBX12" s="80"/>
      <c r="GBY12" s="80"/>
      <c r="GBZ12" s="80"/>
      <c r="GCA12" s="80"/>
      <c r="GCB12" s="80"/>
      <c r="GCC12" s="80"/>
      <c r="GCD12" s="80"/>
      <c r="GCE12" s="80"/>
      <c r="GCF12" s="80"/>
      <c r="GCG12" s="80"/>
      <c r="GCH12" s="80"/>
      <c r="GCI12" s="80"/>
      <c r="GCJ12" s="80"/>
      <c r="GCK12" s="80"/>
      <c r="GCL12" s="80"/>
      <c r="GCM12" s="80"/>
      <c r="GCN12" s="80"/>
      <c r="GCO12" s="80"/>
      <c r="GCP12" s="80"/>
      <c r="GCQ12" s="80"/>
      <c r="GCR12" s="80"/>
      <c r="GCS12" s="80"/>
      <c r="GCT12" s="80"/>
      <c r="GCU12" s="80"/>
      <c r="GCV12" s="80"/>
      <c r="GCW12" s="80"/>
      <c r="GCX12" s="80"/>
      <c r="GCY12" s="80"/>
      <c r="GCZ12" s="80"/>
      <c r="GDA12" s="80"/>
      <c r="GDB12" s="80"/>
      <c r="GDC12" s="80"/>
      <c r="GDD12" s="80"/>
      <c r="GDE12" s="80"/>
      <c r="GDF12" s="80"/>
      <c r="GDG12" s="80"/>
      <c r="GDH12" s="80"/>
      <c r="GDI12" s="80"/>
      <c r="GDJ12" s="80"/>
      <c r="GDK12" s="80"/>
      <c r="GDL12" s="80"/>
      <c r="GDM12" s="80"/>
      <c r="GDN12" s="80"/>
      <c r="GDO12" s="80"/>
      <c r="GDP12" s="80"/>
      <c r="GDQ12" s="80"/>
      <c r="GDR12" s="80"/>
      <c r="GDS12" s="80"/>
      <c r="GDT12" s="80"/>
      <c r="GDU12" s="80"/>
      <c r="GDV12" s="80"/>
      <c r="GDW12" s="80"/>
      <c r="GDX12" s="80"/>
      <c r="GDY12" s="80"/>
      <c r="GDZ12" s="80"/>
      <c r="GEA12" s="80"/>
      <c r="GEB12" s="80"/>
      <c r="GEC12" s="80"/>
      <c r="GED12" s="80"/>
      <c r="GEE12" s="80"/>
      <c r="GEF12" s="80"/>
      <c r="GEG12" s="80"/>
      <c r="GEH12" s="80"/>
      <c r="GEI12" s="80"/>
      <c r="GEJ12" s="80"/>
      <c r="GEK12" s="80"/>
      <c r="GEL12" s="80"/>
      <c r="GEM12" s="80"/>
      <c r="GEN12" s="80"/>
      <c r="GEO12" s="80"/>
      <c r="GEP12" s="80"/>
      <c r="GEQ12" s="80"/>
      <c r="GER12" s="80"/>
      <c r="GES12" s="80"/>
      <c r="GET12" s="80"/>
      <c r="GEU12" s="80"/>
      <c r="GEV12" s="80"/>
      <c r="GEW12" s="80"/>
      <c r="GEX12" s="80"/>
      <c r="GEY12" s="80"/>
      <c r="GEZ12" s="80"/>
      <c r="GFA12" s="80"/>
      <c r="GFB12" s="80"/>
      <c r="GFC12" s="80"/>
      <c r="GFD12" s="80"/>
      <c r="GFE12" s="80"/>
      <c r="GFF12" s="80"/>
      <c r="GFG12" s="80"/>
      <c r="GFH12" s="80"/>
      <c r="GFI12" s="80"/>
      <c r="GFJ12" s="80"/>
      <c r="GFK12" s="80"/>
      <c r="GFL12" s="80"/>
      <c r="GFM12" s="80"/>
      <c r="GFN12" s="80"/>
      <c r="GFO12" s="80"/>
      <c r="GFP12" s="80"/>
      <c r="GFQ12" s="80"/>
      <c r="GFR12" s="80"/>
      <c r="GFS12" s="80"/>
      <c r="GFT12" s="80"/>
      <c r="GFU12" s="80"/>
      <c r="GFV12" s="80"/>
      <c r="GFW12" s="80"/>
      <c r="GFX12" s="80"/>
      <c r="GFY12" s="80"/>
      <c r="GFZ12" s="80"/>
      <c r="GGA12" s="80"/>
      <c r="GGB12" s="80"/>
      <c r="GGC12" s="80"/>
      <c r="GGD12" s="80"/>
      <c r="GGE12" s="80"/>
      <c r="GGF12" s="80"/>
      <c r="GGG12" s="80"/>
      <c r="GGH12" s="80"/>
      <c r="GGI12" s="80"/>
      <c r="GGJ12" s="80"/>
      <c r="GGK12" s="80"/>
      <c r="GGL12" s="80"/>
      <c r="GGM12" s="80"/>
      <c r="GGN12" s="80"/>
      <c r="GGO12" s="80"/>
      <c r="GGP12" s="80"/>
      <c r="GGQ12" s="80"/>
      <c r="GGR12" s="80"/>
      <c r="GGS12" s="80"/>
      <c r="GGT12" s="80"/>
      <c r="GGU12" s="80"/>
      <c r="GGV12" s="80"/>
      <c r="GGW12" s="80"/>
      <c r="GGX12" s="80"/>
      <c r="GGY12" s="80"/>
      <c r="GGZ12" s="80"/>
      <c r="GHA12" s="80"/>
      <c r="GHB12" s="80"/>
      <c r="GHC12" s="80"/>
      <c r="GHD12" s="80"/>
      <c r="GHE12" s="80"/>
      <c r="GHF12" s="80"/>
      <c r="GHG12" s="80"/>
      <c r="GHH12" s="80"/>
      <c r="GHI12" s="80"/>
      <c r="GHJ12" s="80"/>
      <c r="GHK12" s="80"/>
      <c r="GHL12" s="80"/>
      <c r="GHM12" s="80"/>
      <c r="GHN12" s="80"/>
      <c r="GHO12" s="80"/>
      <c r="GHP12" s="80"/>
      <c r="GHQ12" s="80"/>
      <c r="GHR12" s="80"/>
      <c r="GHS12" s="80"/>
      <c r="GHT12" s="80"/>
      <c r="GHU12" s="80"/>
      <c r="GHV12" s="80"/>
      <c r="GHW12" s="80"/>
      <c r="GHX12" s="80"/>
      <c r="GHY12" s="80"/>
      <c r="GHZ12" s="80"/>
      <c r="GIA12" s="80"/>
      <c r="GIB12" s="80"/>
      <c r="GIC12" s="80"/>
      <c r="GID12" s="80"/>
      <c r="GIE12" s="80"/>
      <c r="GIF12" s="80"/>
      <c r="GIG12" s="80"/>
      <c r="GIH12" s="80"/>
      <c r="GII12" s="80"/>
      <c r="GIJ12" s="80"/>
      <c r="GIK12" s="80"/>
      <c r="GIL12" s="80"/>
      <c r="GIM12" s="80"/>
      <c r="GIN12" s="80"/>
      <c r="GIO12" s="80"/>
      <c r="GIP12" s="80"/>
      <c r="GIQ12" s="80"/>
      <c r="GIR12" s="80"/>
      <c r="GIS12" s="80"/>
      <c r="GIT12" s="80"/>
      <c r="GIU12" s="80"/>
      <c r="GIV12" s="80"/>
      <c r="GIW12" s="80"/>
      <c r="GIX12" s="80"/>
      <c r="GIY12" s="80"/>
      <c r="GIZ12" s="80"/>
      <c r="GJA12" s="80"/>
      <c r="GJB12" s="80"/>
      <c r="GJC12" s="80"/>
      <c r="GJD12" s="80"/>
      <c r="GJE12" s="80"/>
      <c r="GJF12" s="80"/>
      <c r="GJG12" s="80"/>
      <c r="GJH12" s="80"/>
      <c r="GJI12" s="80"/>
      <c r="GJJ12" s="80"/>
      <c r="GJK12" s="80"/>
      <c r="GJL12" s="80"/>
      <c r="GJM12" s="80"/>
      <c r="GJN12" s="80"/>
      <c r="GJO12" s="80"/>
      <c r="GJP12" s="80"/>
      <c r="GJQ12" s="80"/>
      <c r="GJR12" s="80"/>
      <c r="GJS12" s="80"/>
      <c r="GJT12" s="80"/>
      <c r="GJU12" s="80"/>
      <c r="GJV12" s="80"/>
      <c r="GJW12" s="80"/>
      <c r="GJX12" s="80"/>
      <c r="GJY12" s="80"/>
      <c r="GJZ12" s="80"/>
      <c r="GKA12" s="80"/>
      <c r="GKB12" s="80"/>
      <c r="GKC12" s="80"/>
      <c r="GKD12" s="80"/>
      <c r="GKE12" s="80"/>
      <c r="GKF12" s="80"/>
      <c r="GKG12" s="80"/>
      <c r="GKH12" s="80"/>
      <c r="GKI12" s="80"/>
      <c r="GKJ12" s="80"/>
      <c r="GKK12" s="80"/>
      <c r="GKL12" s="80"/>
      <c r="GKM12" s="80"/>
      <c r="GKN12" s="80"/>
      <c r="GKO12" s="80"/>
      <c r="GKP12" s="80"/>
      <c r="GKQ12" s="80"/>
      <c r="GKR12" s="80"/>
      <c r="GKS12" s="80"/>
      <c r="GKT12" s="80"/>
      <c r="GKU12" s="80"/>
      <c r="GKV12" s="80"/>
      <c r="GKW12" s="80"/>
      <c r="GKX12" s="80"/>
      <c r="GKY12" s="80"/>
      <c r="GKZ12" s="80"/>
      <c r="GLA12" s="80"/>
      <c r="GLB12" s="80"/>
      <c r="GLC12" s="80"/>
      <c r="GLD12" s="80"/>
      <c r="GLE12" s="80"/>
      <c r="GLF12" s="80"/>
      <c r="GLG12" s="80"/>
      <c r="GLH12" s="80"/>
      <c r="GLI12" s="80"/>
      <c r="GLJ12" s="80"/>
      <c r="GLK12" s="80"/>
      <c r="GLL12" s="80"/>
      <c r="GLM12" s="80"/>
      <c r="GLN12" s="80"/>
      <c r="GLO12" s="80"/>
      <c r="GLP12" s="80"/>
      <c r="GLQ12" s="80"/>
      <c r="GLR12" s="80"/>
      <c r="GLS12" s="80"/>
      <c r="GLT12" s="80"/>
      <c r="GLU12" s="80"/>
      <c r="GLV12" s="80"/>
      <c r="GLW12" s="80"/>
      <c r="GLX12" s="80"/>
      <c r="GLY12" s="80"/>
      <c r="GLZ12" s="80"/>
      <c r="GMA12" s="80"/>
      <c r="GMB12" s="80"/>
      <c r="GMC12" s="80"/>
      <c r="GMD12" s="80"/>
      <c r="GME12" s="80"/>
      <c r="GMF12" s="80"/>
      <c r="GMG12" s="80"/>
      <c r="GMH12" s="80"/>
      <c r="GMI12" s="80"/>
      <c r="GMJ12" s="80"/>
      <c r="GMK12" s="80"/>
      <c r="GML12" s="80"/>
      <c r="GMM12" s="80"/>
      <c r="GMN12" s="80"/>
      <c r="GMO12" s="80"/>
      <c r="GMP12" s="80"/>
      <c r="GMQ12" s="80"/>
      <c r="GMR12" s="80"/>
      <c r="GMS12" s="80"/>
      <c r="GMT12" s="80"/>
      <c r="GMU12" s="80"/>
      <c r="GMV12" s="80"/>
      <c r="GMW12" s="80"/>
      <c r="GMX12" s="80"/>
      <c r="GMY12" s="80"/>
      <c r="GMZ12" s="80"/>
      <c r="GNA12" s="80"/>
      <c r="GNB12" s="80"/>
      <c r="GNC12" s="80"/>
      <c r="GND12" s="80"/>
      <c r="GNE12" s="80"/>
      <c r="GNF12" s="80"/>
      <c r="GNG12" s="80"/>
      <c r="GNH12" s="80"/>
      <c r="GNI12" s="80"/>
      <c r="GNJ12" s="80"/>
      <c r="GNK12" s="80"/>
      <c r="GNL12" s="80"/>
      <c r="GNM12" s="80"/>
      <c r="GNN12" s="80"/>
      <c r="GNO12" s="80"/>
      <c r="GNP12" s="80"/>
      <c r="GNQ12" s="80"/>
      <c r="GNR12" s="80"/>
      <c r="GNS12" s="80"/>
      <c r="GNT12" s="80"/>
      <c r="GNU12" s="80"/>
      <c r="GNV12" s="80"/>
      <c r="GNW12" s="80"/>
      <c r="GNX12" s="80"/>
      <c r="GNY12" s="80"/>
      <c r="GNZ12" s="80"/>
      <c r="GOA12" s="80"/>
      <c r="GOB12" s="80"/>
      <c r="GOC12" s="80"/>
      <c r="GOD12" s="80"/>
      <c r="GOE12" s="80"/>
      <c r="GOF12" s="80"/>
      <c r="GOG12" s="80"/>
      <c r="GOH12" s="80"/>
      <c r="GOI12" s="80"/>
      <c r="GOJ12" s="80"/>
      <c r="GOK12" s="80"/>
      <c r="GOL12" s="80"/>
      <c r="GOM12" s="80"/>
      <c r="GON12" s="80"/>
      <c r="GOO12" s="80"/>
      <c r="GOP12" s="80"/>
      <c r="GOQ12" s="80"/>
      <c r="GOR12" s="80"/>
      <c r="GOS12" s="80"/>
      <c r="GOT12" s="80"/>
      <c r="GOU12" s="80"/>
      <c r="GOV12" s="80"/>
      <c r="GOW12" s="80"/>
      <c r="GOX12" s="80"/>
      <c r="GOY12" s="80"/>
      <c r="GOZ12" s="80"/>
      <c r="GPA12" s="80"/>
      <c r="GPB12" s="80"/>
      <c r="GPC12" s="80"/>
      <c r="GPD12" s="80"/>
      <c r="GPE12" s="80"/>
      <c r="GPF12" s="80"/>
      <c r="GPG12" s="80"/>
      <c r="GPH12" s="80"/>
      <c r="GPI12" s="80"/>
      <c r="GPJ12" s="80"/>
      <c r="GPK12" s="80"/>
      <c r="GPL12" s="80"/>
      <c r="GPM12" s="80"/>
      <c r="GPN12" s="80"/>
      <c r="GPO12" s="80"/>
      <c r="GPP12" s="80"/>
      <c r="GPQ12" s="80"/>
      <c r="GPR12" s="80"/>
      <c r="GPS12" s="80"/>
      <c r="GPT12" s="80"/>
      <c r="GPU12" s="80"/>
      <c r="GPV12" s="80"/>
      <c r="GPW12" s="80"/>
      <c r="GPX12" s="80"/>
      <c r="GPY12" s="80"/>
      <c r="GPZ12" s="80"/>
      <c r="GQA12" s="80"/>
      <c r="GQB12" s="80"/>
      <c r="GQC12" s="80"/>
      <c r="GQD12" s="80"/>
      <c r="GQE12" s="80"/>
      <c r="GQF12" s="80"/>
      <c r="GQG12" s="80"/>
      <c r="GQH12" s="80"/>
      <c r="GQI12" s="80"/>
      <c r="GQJ12" s="80"/>
      <c r="GQK12" s="80"/>
      <c r="GQL12" s="80"/>
      <c r="GQM12" s="80"/>
      <c r="GQN12" s="80"/>
      <c r="GQO12" s="80"/>
      <c r="GQP12" s="80"/>
      <c r="GQQ12" s="80"/>
      <c r="GQR12" s="80"/>
      <c r="GQS12" s="80"/>
      <c r="GQT12" s="80"/>
      <c r="GQU12" s="80"/>
      <c r="GQV12" s="80"/>
      <c r="GQW12" s="80"/>
      <c r="GQX12" s="80"/>
      <c r="GQY12" s="80"/>
      <c r="GQZ12" s="80"/>
      <c r="GRA12" s="80"/>
      <c r="GRB12" s="80"/>
      <c r="GRC12" s="80"/>
      <c r="GRD12" s="80"/>
      <c r="GRE12" s="80"/>
      <c r="GRF12" s="80"/>
      <c r="GRG12" s="80"/>
      <c r="GRH12" s="80"/>
      <c r="GRI12" s="80"/>
      <c r="GRJ12" s="80"/>
      <c r="GRK12" s="80"/>
      <c r="GRL12" s="80"/>
      <c r="GRM12" s="80"/>
      <c r="GRN12" s="80"/>
      <c r="GRO12" s="80"/>
      <c r="GRP12" s="80"/>
      <c r="GRQ12" s="80"/>
      <c r="GRR12" s="80"/>
      <c r="GRS12" s="80"/>
      <c r="GRT12" s="80"/>
      <c r="GRU12" s="80"/>
      <c r="GRV12" s="80"/>
      <c r="GRW12" s="80"/>
      <c r="GRX12" s="80"/>
      <c r="GRY12" s="80"/>
      <c r="GRZ12" s="80"/>
      <c r="GSA12" s="80"/>
      <c r="GSB12" s="80"/>
      <c r="GSC12" s="80"/>
      <c r="GSD12" s="80"/>
      <c r="GSE12" s="80"/>
      <c r="GSF12" s="80"/>
      <c r="GSG12" s="80"/>
      <c r="GSH12" s="80"/>
      <c r="GSI12" s="80"/>
      <c r="GSJ12" s="80"/>
      <c r="GSK12" s="80"/>
      <c r="GSL12" s="80"/>
      <c r="GSM12" s="80"/>
      <c r="GSN12" s="80"/>
      <c r="GSO12" s="80"/>
      <c r="GSP12" s="80"/>
      <c r="GSQ12" s="80"/>
      <c r="GSR12" s="80"/>
      <c r="GSS12" s="80"/>
      <c r="GST12" s="80"/>
      <c r="GSU12" s="80"/>
      <c r="GSV12" s="80"/>
      <c r="GSW12" s="80"/>
      <c r="GSX12" s="80"/>
      <c r="GSY12" s="80"/>
      <c r="GSZ12" s="80"/>
      <c r="GTA12" s="80"/>
      <c r="GTB12" s="80"/>
      <c r="GTC12" s="80"/>
      <c r="GTD12" s="80"/>
      <c r="GTE12" s="80"/>
      <c r="GTF12" s="80"/>
      <c r="GTG12" s="80"/>
      <c r="GTH12" s="80"/>
      <c r="GTI12" s="80"/>
      <c r="GTJ12" s="80"/>
      <c r="GTK12" s="80"/>
      <c r="GTL12" s="80"/>
      <c r="GTM12" s="80"/>
      <c r="GTN12" s="80"/>
      <c r="GTO12" s="80"/>
      <c r="GTP12" s="80"/>
      <c r="GTQ12" s="80"/>
      <c r="GTR12" s="80"/>
      <c r="GTS12" s="80"/>
      <c r="GTT12" s="80"/>
      <c r="GTU12" s="80"/>
      <c r="GTV12" s="80"/>
      <c r="GTW12" s="80"/>
      <c r="GTX12" s="80"/>
      <c r="GTY12" s="80"/>
      <c r="GTZ12" s="80"/>
      <c r="GUA12" s="80"/>
      <c r="GUB12" s="80"/>
      <c r="GUC12" s="80"/>
      <c r="GUD12" s="80"/>
      <c r="GUE12" s="80"/>
      <c r="GUF12" s="80"/>
      <c r="GUG12" s="80"/>
      <c r="GUH12" s="80"/>
      <c r="GUI12" s="80"/>
      <c r="GUJ12" s="80"/>
      <c r="GUK12" s="80"/>
      <c r="GUL12" s="80"/>
      <c r="GUM12" s="80"/>
      <c r="GUN12" s="80"/>
      <c r="GUO12" s="80"/>
      <c r="GUP12" s="80"/>
      <c r="GUQ12" s="80"/>
      <c r="GUR12" s="80"/>
      <c r="GUS12" s="80"/>
      <c r="GUT12" s="80"/>
      <c r="GUU12" s="80"/>
      <c r="GUV12" s="80"/>
      <c r="GUW12" s="80"/>
      <c r="GUX12" s="80"/>
      <c r="GUY12" s="80"/>
      <c r="GUZ12" s="80"/>
      <c r="GVA12" s="80"/>
      <c r="GVB12" s="80"/>
      <c r="GVC12" s="80"/>
      <c r="GVD12" s="80"/>
      <c r="GVE12" s="80"/>
      <c r="GVF12" s="80"/>
      <c r="GVG12" s="80"/>
      <c r="GVH12" s="80"/>
      <c r="GVI12" s="80"/>
      <c r="GVJ12" s="80"/>
      <c r="GVK12" s="80"/>
      <c r="GVL12" s="80"/>
      <c r="GVM12" s="80"/>
      <c r="GVN12" s="80"/>
      <c r="GVO12" s="80"/>
      <c r="GVP12" s="80"/>
      <c r="GVQ12" s="80"/>
      <c r="GVR12" s="80"/>
      <c r="GVS12" s="80"/>
      <c r="GVT12" s="80"/>
      <c r="GVU12" s="80"/>
      <c r="GVV12" s="80"/>
      <c r="GVW12" s="80"/>
      <c r="GVX12" s="80"/>
      <c r="GVY12" s="80"/>
      <c r="GVZ12" s="80"/>
      <c r="GWA12" s="80"/>
      <c r="GWB12" s="80"/>
      <c r="GWC12" s="80"/>
      <c r="GWD12" s="80"/>
      <c r="GWE12" s="80"/>
      <c r="GWF12" s="80"/>
      <c r="GWG12" s="80"/>
      <c r="GWH12" s="80"/>
      <c r="GWI12" s="80"/>
      <c r="GWJ12" s="80"/>
      <c r="GWK12" s="80"/>
      <c r="GWL12" s="80"/>
      <c r="GWM12" s="80"/>
      <c r="GWN12" s="80"/>
      <c r="GWO12" s="80"/>
      <c r="GWP12" s="80"/>
      <c r="GWQ12" s="80"/>
      <c r="GWR12" s="80"/>
      <c r="GWS12" s="80"/>
      <c r="GWT12" s="80"/>
      <c r="GWU12" s="80"/>
      <c r="GWV12" s="80"/>
      <c r="GWW12" s="80"/>
      <c r="GWX12" s="80"/>
      <c r="GWY12" s="80"/>
      <c r="GWZ12" s="80"/>
      <c r="GXA12" s="80"/>
      <c r="GXB12" s="80"/>
      <c r="GXC12" s="80"/>
      <c r="GXD12" s="80"/>
      <c r="GXE12" s="80"/>
      <c r="GXF12" s="80"/>
      <c r="GXG12" s="80"/>
      <c r="GXH12" s="80"/>
      <c r="GXI12" s="80"/>
      <c r="GXJ12" s="80"/>
      <c r="GXK12" s="80"/>
      <c r="GXL12" s="80"/>
      <c r="GXM12" s="80"/>
      <c r="GXN12" s="80"/>
      <c r="GXO12" s="80"/>
      <c r="GXP12" s="80"/>
      <c r="GXQ12" s="80"/>
      <c r="GXR12" s="80"/>
      <c r="GXS12" s="80"/>
      <c r="GXT12" s="80"/>
      <c r="GXU12" s="80"/>
      <c r="GXV12" s="80"/>
      <c r="GXW12" s="80"/>
      <c r="GXX12" s="80"/>
      <c r="GXY12" s="80"/>
      <c r="GXZ12" s="80"/>
      <c r="GYA12" s="80"/>
      <c r="GYB12" s="80"/>
      <c r="GYC12" s="80"/>
      <c r="GYD12" s="80"/>
      <c r="GYE12" s="80"/>
      <c r="GYF12" s="80"/>
      <c r="GYG12" s="80"/>
      <c r="GYH12" s="80"/>
      <c r="GYI12" s="80"/>
      <c r="GYJ12" s="80"/>
      <c r="GYK12" s="80"/>
      <c r="GYL12" s="80"/>
      <c r="GYM12" s="80"/>
      <c r="GYN12" s="80"/>
      <c r="GYO12" s="80"/>
      <c r="GYP12" s="80"/>
      <c r="GYQ12" s="80"/>
      <c r="GYR12" s="80"/>
      <c r="GYS12" s="80"/>
      <c r="GYT12" s="80"/>
      <c r="GYU12" s="80"/>
      <c r="GYV12" s="80"/>
      <c r="GYW12" s="80"/>
      <c r="GYX12" s="80"/>
      <c r="GYY12" s="80"/>
      <c r="GYZ12" s="80"/>
      <c r="GZA12" s="80"/>
      <c r="GZB12" s="80"/>
      <c r="GZC12" s="80"/>
      <c r="GZD12" s="80"/>
      <c r="GZE12" s="80"/>
      <c r="GZF12" s="80"/>
      <c r="GZG12" s="80"/>
      <c r="GZH12" s="80"/>
      <c r="GZI12" s="80"/>
      <c r="GZJ12" s="80"/>
      <c r="GZK12" s="80"/>
      <c r="GZL12" s="80"/>
      <c r="GZM12" s="80"/>
      <c r="GZN12" s="80"/>
      <c r="GZO12" s="80"/>
      <c r="GZP12" s="80"/>
      <c r="GZQ12" s="80"/>
      <c r="GZR12" s="80"/>
      <c r="GZS12" s="80"/>
      <c r="GZT12" s="80"/>
      <c r="GZU12" s="80"/>
      <c r="GZV12" s="80"/>
      <c r="GZW12" s="80"/>
      <c r="GZX12" s="80"/>
      <c r="GZY12" s="80"/>
      <c r="GZZ12" s="80"/>
      <c r="HAA12" s="80"/>
      <c r="HAB12" s="80"/>
      <c r="HAC12" s="80"/>
      <c r="HAD12" s="80"/>
      <c r="HAE12" s="80"/>
      <c r="HAF12" s="80"/>
      <c r="HAG12" s="80"/>
      <c r="HAH12" s="80"/>
      <c r="HAI12" s="80"/>
      <c r="HAJ12" s="80"/>
      <c r="HAK12" s="80"/>
      <c r="HAL12" s="80"/>
      <c r="HAM12" s="80"/>
      <c r="HAN12" s="80"/>
      <c r="HAO12" s="80"/>
      <c r="HAP12" s="80"/>
      <c r="HAQ12" s="80"/>
      <c r="HAR12" s="80"/>
      <c r="HAS12" s="80"/>
      <c r="HAT12" s="80"/>
      <c r="HAU12" s="80"/>
      <c r="HAV12" s="80"/>
      <c r="HAW12" s="80"/>
      <c r="HAX12" s="80"/>
      <c r="HAY12" s="80"/>
      <c r="HAZ12" s="80"/>
      <c r="HBA12" s="80"/>
      <c r="HBB12" s="80"/>
      <c r="HBC12" s="80"/>
      <c r="HBD12" s="80"/>
      <c r="HBE12" s="80"/>
      <c r="HBF12" s="80"/>
      <c r="HBG12" s="80"/>
      <c r="HBH12" s="80"/>
      <c r="HBI12" s="80"/>
      <c r="HBJ12" s="80"/>
      <c r="HBK12" s="80"/>
      <c r="HBL12" s="80"/>
      <c r="HBM12" s="80"/>
      <c r="HBN12" s="80"/>
      <c r="HBO12" s="80"/>
      <c r="HBP12" s="80"/>
      <c r="HBQ12" s="80"/>
      <c r="HBR12" s="80"/>
      <c r="HBS12" s="80"/>
      <c r="HBT12" s="80"/>
      <c r="HBU12" s="80"/>
      <c r="HBV12" s="80"/>
      <c r="HBW12" s="80"/>
      <c r="HBX12" s="80"/>
      <c r="HBY12" s="80"/>
      <c r="HBZ12" s="80"/>
      <c r="HCA12" s="80"/>
      <c r="HCB12" s="80"/>
      <c r="HCC12" s="80"/>
      <c r="HCD12" s="80"/>
      <c r="HCE12" s="80"/>
      <c r="HCF12" s="80"/>
      <c r="HCG12" s="80"/>
      <c r="HCH12" s="80"/>
      <c r="HCI12" s="80"/>
      <c r="HCJ12" s="80"/>
      <c r="HCK12" s="80"/>
      <c r="HCL12" s="80"/>
      <c r="HCM12" s="80"/>
      <c r="HCN12" s="80"/>
      <c r="HCO12" s="80"/>
      <c r="HCP12" s="80"/>
      <c r="HCQ12" s="80"/>
      <c r="HCR12" s="80"/>
      <c r="HCS12" s="80"/>
      <c r="HCT12" s="80"/>
      <c r="HCU12" s="80"/>
      <c r="HCV12" s="80"/>
      <c r="HCW12" s="80"/>
      <c r="HCX12" s="80"/>
      <c r="HCY12" s="80"/>
      <c r="HCZ12" s="80"/>
      <c r="HDA12" s="80"/>
      <c r="HDB12" s="80"/>
      <c r="HDC12" s="80"/>
      <c r="HDD12" s="80"/>
      <c r="HDE12" s="80"/>
      <c r="HDF12" s="80"/>
      <c r="HDG12" s="80"/>
      <c r="HDH12" s="80"/>
      <c r="HDI12" s="80"/>
      <c r="HDJ12" s="80"/>
      <c r="HDK12" s="80"/>
      <c r="HDL12" s="80"/>
      <c r="HDM12" s="80"/>
      <c r="HDN12" s="80"/>
      <c r="HDO12" s="80"/>
      <c r="HDP12" s="80"/>
      <c r="HDQ12" s="80"/>
      <c r="HDR12" s="80"/>
      <c r="HDS12" s="80"/>
      <c r="HDT12" s="80"/>
      <c r="HDU12" s="80"/>
      <c r="HDV12" s="80"/>
      <c r="HDW12" s="80"/>
      <c r="HDX12" s="80"/>
      <c r="HDY12" s="80"/>
      <c r="HDZ12" s="80"/>
      <c r="HEA12" s="80"/>
      <c r="HEB12" s="80"/>
      <c r="HEC12" s="80"/>
      <c r="HED12" s="80"/>
      <c r="HEE12" s="80"/>
      <c r="HEF12" s="80"/>
      <c r="HEG12" s="80"/>
      <c r="HEH12" s="80"/>
      <c r="HEI12" s="80"/>
      <c r="HEJ12" s="80"/>
      <c r="HEK12" s="80"/>
      <c r="HEL12" s="80"/>
      <c r="HEM12" s="80"/>
      <c r="HEN12" s="80"/>
      <c r="HEO12" s="80"/>
      <c r="HEP12" s="80"/>
      <c r="HEQ12" s="80"/>
      <c r="HER12" s="80"/>
      <c r="HES12" s="80"/>
      <c r="HET12" s="80"/>
      <c r="HEU12" s="80"/>
      <c r="HEV12" s="80"/>
      <c r="HEW12" s="80"/>
      <c r="HEX12" s="80"/>
      <c r="HEY12" s="80"/>
      <c r="HEZ12" s="80"/>
      <c r="HFA12" s="80"/>
      <c r="HFB12" s="80"/>
      <c r="HFC12" s="80"/>
      <c r="HFD12" s="80"/>
      <c r="HFE12" s="80"/>
      <c r="HFF12" s="80"/>
      <c r="HFG12" s="80"/>
      <c r="HFH12" s="80"/>
      <c r="HFI12" s="80"/>
      <c r="HFJ12" s="80"/>
      <c r="HFK12" s="80"/>
      <c r="HFL12" s="80"/>
      <c r="HFM12" s="80"/>
      <c r="HFN12" s="80"/>
      <c r="HFO12" s="80"/>
      <c r="HFP12" s="80"/>
      <c r="HFQ12" s="80"/>
      <c r="HFR12" s="80"/>
      <c r="HFS12" s="80"/>
      <c r="HFT12" s="80"/>
      <c r="HFU12" s="80"/>
      <c r="HFV12" s="80"/>
      <c r="HFW12" s="80"/>
      <c r="HFX12" s="80"/>
      <c r="HFY12" s="80"/>
      <c r="HFZ12" s="80"/>
      <c r="HGA12" s="80"/>
      <c r="HGB12" s="80"/>
      <c r="HGC12" s="80"/>
      <c r="HGD12" s="80"/>
      <c r="HGE12" s="80"/>
      <c r="HGF12" s="80"/>
      <c r="HGG12" s="80"/>
      <c r="HGH12" s="80"/>
      <c r="HGI12" s="80"/>
      <c r="HGJ12" s="80"/>
      <c r="HGK12" s="80"/>
      <c r="HGL12" s="80"/>
      <c r="HGM12" s="80"/>
      <c r="HGN12" s="80"/>
      <c r="HGO12" s="80"/>
      <c r="HGP12" s="80"/>
      <c r="HGQ12" s="80"/>
      <c r="HGR12" s="80"/>
      <c r="HGS12" s="80"/>
      <c r="HGT12" s="80"/>
      <c r="HGU12" s="80"/>
      <c r="HGV12" s="80"/>
      <c r="HGW12" s="80"/>
      <c r="HGX12" s="80"/>
      <c r="HGY12" s="80"/>
      <c r="HGZ12" s="80"/>
      <c r="HHA12" s="80"/>
      <c r="HHB12" s="80"/>
      <c r="HHC12" s="80"/>
      <c r="HHD12" s="80"/>
      <c r="HHE12" s="80"/>
      <c r="HHF12" s="80"/>
      <c r="HHG12" s="80"/>
      <c r="HHH12" s="80"/>
      <c r="HHI12" s="80"/>
      <c r="HHJ12" s="80"/>
      <c r="HHK12" s="80"/>
      <c r="HHL12" s="80"/>
      <c r="HHM12" s="80"/>
      <c r="HHN12" s="80"/>
      <c r="HHO12" s="80"/>
      <c r="HHP12" s="80"/>
      <c r="HHQ12" s="80"/>
      <c r="HHR12" s="80"/>
      <c r="HHS12" s="80"/>
      <c r="HHT12" s="80"/>
      <c r="HHU12" s="80"/>
      <c r="HHV12" s="80"/>
      <c r="HHW12" s="80"/>
      <c r="HHX12" s="80"/>
      <c r="HHY12" s="80"/>
      <c r="HHZ12" s="80"/>
      <c r="HIA12" s="80"/>
      <c r="HIB12" s="80"/>
      <c r="HIC12" s="80"/>
      <c r="HID12" s="80"/>
      <c r="HIE12" s="80"/>
      <c r="HIF12" s="80"/>
      <c r="HIG12" s="80"/>
      <c r="HIH12" s="80"/>
      <c r="HII12" s="80"/>
      <c r="HIJ12" s="80"/>
      <c r="HIK12" s="80"/>
      <c r="HIL12" s="80"/>
      <c r="HIM12" s="80"/>
      <c r="HIN12" s="80"/>
      <c r="HIO12" s="80"/>
      <c r="HIP12" s="80"/>
      <c r="HIQ12" s="80"/>
      <c r="HIR12" s="80"/>
      <c r="HIS12" s="80"/>
      <c r="HIT12" s="80"/>
      <c r="HIU12" s="80"/>
      <c r="HIV12" s="80"/>
      <c r="HIW12" s="80"/>
      <c r="HIX12" s="80"/>
      <c r="HIY12" s="80"/>
      <c r="HIZ12" s="80"/>
      <c r="HJA12" s="80"/>
      <c r="HJB12" s="80"/>
      <c r="HJC12" s="80"/>
      <c r="HJD12" s="80"/>
      <c r="HJE12" s="80"/>
      <c r="HJF12" s="80"/>
      <c r="HJG12" s="80"/>
      <c r="HJH12" s="80"/>
      <c r="HJI12" s="80"/>
      <c r="HJJ12" s="80"/>
      <c r="HJK12" s="80"/>
      <c r="HJL12" s="80"/>
      <c r="HJM12" s="80"/>
      <c r="HJN12" s="80"/>
      <c r="HJO12" s="80"/>
      <c r="HJP12" s="80"/>
      <c r="HJQ12" s="80"/>
      <c r="HJR12" s="80"/>
      <c r="HJS12" s="80"/>
      <c r="HJT12" s="80"/>
      <c r="HJU12" s="80"/>
      <c r="HJV12" s="80"/>
      <c r="HJW12" s="80"/>
      <c r="HJX12" s="80"/>
      <c r="HJY12" s="80"/>
      <c r="HJZ12" s="80"/>
      <c r="HKA12" s="80"/>
      <c r="HKB12" s="80"/>
      <c r="HKC12" s="80"/>
      <c r="HKD12" s="80"/>
      <c r="HKE12" s="80"/>
      <c r="HKF12" s="80"/>
      <c r="HKG12" s="80"/>
      <c r="HKH12" s="80"/>
      <c r="HKI12" s="80"/>
      <c r="HKJ12" s="80"/>
      <c r="HKK12" s="80"/>
      <c r="HKL12" s="80"/>
      <c r="HKM12" s="80"/>
      <c r="HKN12" s="80"/>
      <c r="HKO12" s="80"/>
      <c r="HKP12" s="80"/>
      <c r="HKQ12" s="80"/>
      <c r="HKR12" s="80"/>
      <c r="HKS12" s="80"/>
      <c r="HKT12" s="80"/>
      <c r="HKU12" s="80"/>
      <c r="HKV12" s="80"/>
      <c r="HKW12" s="80"/>
      <c r="HKX12" s="80"/>
      <c r="HKY12" s="80"/>
      <c r="HKZ12" s="80"/>
      <c r="HLA12" s="80"/>
      <c r="HLB12" s="80"/>
      <c r="HLC12" s="80"/>
      <c r="HLD12" s="80"/>
      <c r="HLE12" s="80"/>
      <c r="HLF12" s="80"/>
      <c r="HLG12" s="80"/>
      <c r="HLH12" s="80"/>
      <c r="HLI12" s="80"/>
      <c r="HLJ12" s="80"/>
      <c r="HLK12" s="80"/>
      <c r="HLL12" s="80"/>
      <c r="HLM12" s="80"/>
      <c r="HLN12" s="80"/>
      <c r="HLO12" s="80"/>
      <c r="HLP12" s="80"/>
      <c r="HLQ12" s="80"/>
      <c r="HLR12" s="80"/>
      <c r="HLS12" s="80"/>
      <c r="HLT12" s="80"/>
      <c r="HLU12" s="80"/>
      <c r="HLV12" s="80"/>
      <c r="HLW12" s="80"/>
      <c r="HLX12" s="80"/>
      <c r="HLY12" s="80"/>
      <c r="HLZ12" s="80"/>
      <c r="HMA12" s="80"/>
      <c r="HMB12" s="80"/>
      <c r="HMC12" s="80"/>
      <c r="HMD12" s="80"/>
      <c r="HME12" s="80"/>
      <c r="HMF12" s="80"/>
      <c r="HMG12" s="80"/>
      <c r="HMH12" s="80"/>
      <c r="HMI12" s="80"/>
      <c r="HMJ12" s="80"/>
      <c r="HMK12" s="80"/>
      <c r="HML12" s="80"/>
      <c r="HMM12" s="80"/>
      <c r="HMN12" s="80"/>
      <c r="HMO12" s="80"/>
      <c r="HMP12" s="80"/>
      <c r="HMQ12" s="80"/>
      <c r="HMR12" s="80"/>
      <c r="HMS12" s="80"/>
      <c r="HMT12" s="80"/>
      <c r="HMU12" s="80"/>
      <c r="HMV12" s="80"/>
      <c r="HMW12" s="80"/>
      <c r="HMX12" s="80"/>
      <c r="HMY12" s="80"/>
      <c r="HMZ12" s="80"/>
      <c r="HNA12" s="80"/>
      <c r="HNB12" s="80"/>
      <c r="HNC12" s="80"/>
      <c r="HND12" s="80"/>
      <c r="HNE12" s="80"/>
      <c r="HNF12" s="80"/>
      <c r="HNG12" s="80"/>
      <c r="HNH12" s="80"/>
      <c r="HNI12" s="80"/>
      <c r="HNJ12" s="80"/>
      <c r="HNK12" s="80"/>
      <c r="HNL12" s="80"/>
      <c r="HNM12" s="80"/>
      <c r="HNN12" s="80"/>
      <c r="HNO12" s="80"/>
      <c r="HNP12" s="80"/>
      <c r="HNQ12" s="80"/>
      <c r="HNR12" s="80"/>
      <c r="HNS12" s="80"/>
      <c r="HNT12" s="80"/>
      <c r="HNU12" s="80"/>
      <c r="HNV12" s="80"/>
      <c r="HNW12" s="80"/>
      <c r="HNX12" s="80"/>
      <c r="HNY12" s="80"/>
      <c r="HNZ12" s="80"/>
      <c r="HOA12" s="80"/>
      <c r="HOB12" s="80"/>
      <c r="HOC12" s="80"/>
      <c r="HOD12" s="80"/>
      <c r="HOE12" s="80"/>
      <c r="HOF12" s="80"/>
      <c r="HOG12" s="80"/>
      <c r="HOH12" s="80"/>
      <c r="HOI12" s="80"/>
      <c r="HOJ12" s="80"/>
      <c r="HOK12" s="80"/>
      <c r="HOL12" s="80"/>
      <c r="HOM12" s="80"/>
      <c r="HON12" s="80"/>
      <c r="HOO12" s="80"/>
      <c r="HOP12" s="80"/>
      <c r="HOQ12" s="80"/>
      <c r="HOR12" s="80"/>
      <c r="HOS12" s="80"/>
      <c r="HOT12" s="80"/>
      <c r="HOU12" s="80"/>
      <c r="HOV12" s="80"/>
      <c r="HOW12" s="80"/>
      <c r="HOX12" s="80"/>
      <c r="HOY12" s="80"/>
      <c r="HOZ12" s="80"/>
      <c r="HPA12" s="80"/>
      <c r="HPB12" s="80"/>
      <c r="HPC12" s="80"/>
      <c r="HPD12" s="80"/>
      <c r="HPE12" s="80"/>
      <c r="HPF12" s="80"/>
      <c r="HPG12" s="80"/>
      <c r="HPH12" s="80"/>
      <c r="HPI12" s="80"/>
      <c r="HPJ12" s="80"/>
      <c r="HPK12" s="80"/>
      <c r="HPL12" s="80"/>
      <c r="HPM12" s="80"/>
      <c r="HPN12" s="80"/>
      <c r="HPO12" s="80"/>
      <c r="HPP12" s="80"/>
      <c r="HPQ12" s="80"/>
      <c r="HPR12" s="80"/>
      <c r="HPS12" s="80"/>
      <c r="HPT12" s="80"/>
      <c r="HPU12" s="80"/>
      <c r="HPV12" s="80"/>
      <c r="HPW12" s="80"/>
      <c r="HPX12" s="80"/>
      <c r="HPY12" s="80"/>
      <c r="HPZ12" s="80"/>
      <c r="HQA12" s="80"/>
      <c r="HQB12" s="80"/>
      <c r="HQC12" s="80"/>
      <c r="HQD12" s="80"/>
      <c r="HQE12" s="80"/>
      <c r="HQF12" s="80"/>
      <c r="HQG12" s="80"/>
      <c r="HQH12" s="80"/>
      <c r="HQI12" s="80"/>
      <c r="HQJ12" s="80"/>
      <c r="HQK12" s="80"/>
      <c r="HQL12" s="80"/>
      <c r="HQM12" s="80"/>
      <c r="HQN12" s="80"/>
      <c r="HQO12" s="80"/>
      <c r="HQP12" s="80"/>
      <c r="HQQ12" s="80"/>
      <c r="HQR12" s="80"/>
      <c r="HQS12" s="80"/>
      <c r="HQT12" s="80"/>
      <c r="HQU12" s="80"/>
      <c r="HQV12" s="80"/>
      <c r="HQW12" s="80"/>
      <c r="HQX12" s="80"/>
      <c r="HQY12" s="80"/>
      <c r="HQZ12" s="80"/>
      <c r="HRA12" s="80"/>
      <c r="HRB12" s="80"/>
      <c r="HRC12" s="80"/>
      <c r="HRD12" s="80"/>
      <c r="HRE12" s="80"/>
      <c r="HRF12" s="80"/>
      <c r="HRG12" s="80"/>
      <c r="HRH12" s="80"/>
      <c r="HRI12" s="80"/>
      <c r="HRJ12" s="80"/>
      <c r="HRK12" s="80"/>
      <c r="HRL12" s="80"/>
      <c r="HRM12" s="80"/>
      <c r="HRN12" s="80"/>
      <c r="HRO12" s="80"/>
      <c r="HRP12" s="80"/>
      <c r="HRQ12" s="80"/>
      <c r="HRR12" s="80"/>
      <c r="HRS12" s="80"/>
      <c r="HRT12" s="80"/>
      <c r="HRU12" s="80"/>
      <c r="HRV12" s="80"/>
      <c r="HRW12" s="80"/>
      <c r="HRX12" s="80"/>
      <c r="HRY12" s="80"/>
      <c r="HRZ12" s="80"/>
      <c r="HSA12" s="80"/>
      <c r="HSB12" s="80"/>
      <c r="HSC12" s="80"/>
      <c r="HSD12" s="80"/>
      <c r="HSE12" s="80"/>
      <c r="HSF12" s="80"/>
      <c r="HSG12" s="80"/>
      <c r="HSH12" s="80"/>
      <c r="HSI12" s="80"/>
      <c r="HSJ12" s="80"/>
      <c r="HSK12" s="80"/>
      <c r="HSL12" s="80"/>
      <c r="HSM12" s="80"/>
      <c r="HSN12" s="80"/>
      <c r="HSO12" s="80"/>
      <c r="HSP12" s="80"/>
      <c r="HSQ12" s="80"/>
      <c r="HSR12" s="80"/>
      <c r="HSS12" s="80"/>
      <c r="HST12" s="80"/>
      <c r="HSU12" s="80"/>
      <c r="HSV12" s="80"/>
      <c r="HSW12" s="80"/>
      <c r="HSX12" s="80"/>
      <c r="HSY12" s="80"/>
      <c r="HSZ12" s="80"/>
      <c r="HTA12" s="80"/>
      <c r="HTB12" s="80"/>
      <c r="HTC12" s="80"/>
      <c r="HTD12" s="80"/>
      <c r="HTE12" s="80"/>
      <c r="HTF12" s="80"/>
      <c r="HTG12" s="80"/>
      <c r="HTH12" s="80"/>
      <c r="HTI12" s="80"/>
      <c r="HTJ12" s="80"/>
      <c r="HTK12" s="80"/>
      <c r="HTL12" s="80"/>
      <c r="HTM12" s="80"/>
      <c r="HTN12" s="80"/>
      <c r="HTO12" s="80"/>
      <c r="HTP12" s="80"/>
      <c r="HTQ12" s="80"/>
      <c r="HTR12" s="80"/>
      <c r="HTS12" s="80"/>
      <c r="HTT12" s="80"/>
      <c r="HTU12" s="80"/>
      <c r="HTV12" s="80"/>
      <c r="HTW12" s="80"/>
      <c r="HTX12" s="80"/>
      <c r="HTY12" s="80"/>
      <c r="HTZ12" s="80"/>
      <c r="HUA12" s="80"/>
      <c r="HUB12" s="80"/>
      <c r="HUC12" s="80"/>
      <c r="HUD12" s="80"/>
      <c r="HUE12" s="80"/>
      <c r="HUF12" s="80"/>
      <c r="HUG12" s="80"/>
      <c r="HUH12" s="80"/>
      <c r="HUI12" s="80"/>
      <c r="HUJ12" s="80"/>
      <c r="HUK12" s="80"/>
      <c r="HUL12" s="80"/>
      <c r="HUM12" s="80"/>
      <c r="HUN12" s="80"/>
      <c r="HUO12" s="80"/>
      <c r="HUP12" s="80"/>
      <c r="HUQ12" s="80"/>
      <c r="HUR12" s="80"/>
      <c r="HUS12" s="80"/>
      <c r="HUT12" s="80"/>
      <c r="HUU12" s="80"/>
      <c r="HUV12" s="80"/>
      <c r="HUW12" s="80"/>
      <c r="HUX12" s="80"/>
      <c r="HUY12" s="80"/>
      <c r="HUZ12" s="80"/>
      <c r="HVA12" s="80"/>
      <c r="HVB12" s="80"/>
      <c r="HVC12" s="80"/>
      <c r="HVD12" s="80"/>
      <c r="HVE12" s="80"/>
      <c r="HVF12" s="80"/>
      <c r="HVG12" s="80"/>
      <c r="HVH12" s="80"/>
      <c r="HVI12" s="80"/>
      <c r="HVJ12" s="80"/>
      <c r="HVK12" s="80"/>
      <c r="HVL12" s="80"/>
      <c r="HVM12" s="80"/>
      <c r="HVN12" s="80"/>
      <c r="HVO12" s="80"/>
      <c r="HVP12" s="80"/>
      <c r="HVQ12" s="80"/>
      <c r="HVR12" s="80"/>
      <c r="HVS12" s="80"/>
      <c r="HVT12" s="80"/>
      <c r="HVU12" s="80"/>
      <c r="HVV12" s="80"/>
      <c r="HVW12" s="80"/>
      <c r="HVX12" s="80"/>
      <c r="HVY12" s="80"/>
      <c r="HVZ12" s="80"/>
      <c r="HWA12" s="80"/>
      <c r="HWB12" s="80"/>
      <c r="HWC12" s="80"/>
      <c r="HWD12" s="80"/>
      <c r="HWE12" s="80"/>
      <c r="HWF12" s="80"/>
      <c r="HWG12" s="80"/>
      <c r="HWH12" s="80"/>
      <c r="HWI12" s="80"/>
      <c r="HWJ12" s="80"/>
      <c r="HWK12" s="80"/>
      <c r="HWL12" s="80"/>
      <c r="HWM12" s="80"/>
      <c r="HWN12" s="80"/>
      <c r="HWO12" s="80"/>
      <c r="HWP12" s="80"/>
      <c r="HWQ12" s="80"/>
      <c r="HWR12" s="80"/>
      <c r="HWS12" s="80"/>
      <c r="HWT12" s="80"/>
      <c r="HWU12" s="80"/>
      <c r="HWV12" s="80"/>
      <c r="HWW12" s="80"/>
      <c r="HWX12" s="80"/>
      <c r="HWY12" s="80"/>
      <c r="HWZ12" s="80"/>
      <c r="HXA12" s="80"/>
      <c r="HXB12" s="80"/>
      <c r="HXC12" s="80"/>
      <c r="HXD12" s="80"/>
      <c r="HXE12" s="80"/>
      <c r="HXF12" s="80"/>
      <c r="HXG12" s="80"/>
      <c r="HXH12" s="80"/>
      <c r="HXI12" s="80"/>
      <c r="HXJ12" s="80"/>
      <c r="HXK12" s="80"/>
      <c r="HXL12" s="80"/>
      <c r="HXM12" s="80"/>
      <c r="HXN12" s="80"/>
      <c r="HXO12" s="80"/>
      <c r="HXP12" s="80"/>
      <c r="HXQ12" s="80"/>
      <c r="HXR12" s="80"/>
      <c r="HXS12" s="80"/>
      <c r="HXT12" s="80"/>
      <c r="HXU12" s="80"/>
      <c r="HXV12" s="80"/>
      <c r="HXW12" s="80"/>
      <c r="HXX12" s="80"/>
      <c r="HXY12" s="80"/>
      <c r="HXZ12" s="80"/>
      <c r="HYA12" s="80"/>
      <c r="HYB12" s="80"/>
      <c r="HYC12" s="80"/>
      <c r="HYD12" s="80"/>
      <c r="HYE12" s="80"/>
      <c r="HYF12" s="80"/>
      <c r="HYG12" s="80"/>
      <c r="HYH12" s="80"/>
      <c r="HYI12" s="80"/>
      <c r="HYJ12" s="80"/>
      <c r="HYK12" s="80"/>
      <c r="HYL12" s="80"/>
      <c r="HYM12" s="80"/>
      <c r="HYN12" s="80"/>
      <c r="HYO12" s="80"/>
      <c r="HYP12" s="80"/>
      <c r="HYQ12" s="80"/>
      <c r="HYR12" s="80"/>
      <c r="HYS12" s="80"/>
      <c r="HYT12" s="80"/>
      <c r="HYU12" s="80"/>
      <c r="HYV12" s="80"/>
      <c r="HYW12" s="80"/>
      <c r="HYX12" s="80"/>
      <c r="HYY12" s="80"/>
      <c r="HYZ12" s="80"/>
      <c r="HZA12" s="80"/>
      <c r="HZB12" s="80"/>
      <c r="HZC12" s="80"/>
      <c r="HZD12" s="80"/>
      <c r="HZE12" s="80"/>
      <c r="HZF12" s="80"/>
      <c r="HZG12" s="80"/>
      <c r="HZH12" s="80"/>
      <c r="HZI12" s="80"/>
      <c r="HZJ12" s="80"/>
      <c r="HZK12" s="80"/>
      <c r="HZL12" s="80"/>
      <c r="HZM12" s="80"/>
      <c r="HZN12" s="80"/>
      <c r="HZO12" s="80"/>
      <c r="HZP12" s="80"/>
      <c r="HZQ12" s="80"/>
      <c r="HZR12" s="80"/>
      <c r="HZS12" s="80"/>
      <c r="HZT12" s="80"/>
      <c r="HZU12" s="80"/>
      <c r="HZV12" s="80"/>
      <c r="HZW12" s="80"/>
      <c r="HZX12" s="80"/>
      <c r="HZY12" s="80"/>
      <c r="HZZ12" s="80"/>
      <c r="IAA12" s="80"/>
      <c r="IAB12" s="80"/>
      <c r="IAC12" s="80"/>
      <c r="IAD12" s="80"/>
      <c r="IAE12" s="80"/>
      <c r="IAF12" s="80"/>
      <c r="IAG12" s="80"/>
      <c r="IAH12" s="80"/>
      <c r="IAI12" s="80"/>
      <c r="IAJ12" s="80"/>
      <c r="IAK12" s="80"/>
      <c r="IAL12" s="80"/>
      <c r="IAM12" s="80"/>
      <c r="IAN12" s="80"/>
      <c r="IAO12" s="80"/>
      <c r="IAP12" s="80"/>
      <c r="IAQ12" s="80"/>
      <c r="IAR12" s="80"/>
      <c r="IAS12" s="80"/>
      <c r="IAT12" s="80"/>
      <c r="IAU12" s="80"/>
      <c r="IAV12" s="80"/>
      <c r="IAW12" s="80"/>
      <c r="IAX12" s="80"/>
      <c r="IAY12" s="80"/>
      <c r="IAZ12" s="80"/>
      <c r="IBA12" s="80"/>
      <c r="IBB12" s="80"/>
      <c r="IBC12" s="80"/>
      <c r="IBD12" s="80"/>
      <c r="IBE12" s="80"/>
      <c r="IBF12" s="80"/>
      <c r="IBG12" s="80"/>
      <c r="IBH12" s="80"/>
      <c r="IBI12" s="80"/>
      <c r="IBJ12" s="80"/>
      <c r="IBK12" s="80"/>
      <c r="IBL12" s="80"/>
      <c r="IBM12" s="80"/>
      <c r="IBN12" s="80"/>
      <c r="IBO12" s="80"/>
      <c r="IBP12" s="80"/>
      <c r="IBQ12" s="80"/>
      <c r="IBR12" s="80"/>
      <c r="IBS12" s="80"/>
      <c r="IBT12" s="80"/>
      <c r="IBU12" s="80"/>
      <c r="IBV12" s="80"/>
      <c r="IBW12" s="80"/>
      <c r="IBX12" s="80"/>
      <c r="IBY12" s="80"/>
      <c r="IBZ12" s="80"/>
      <c r="ICA12" s="80"/>
      <c r="ICB12" s="80"/>
      <c r="ICC12" s="80"/>
      <c r="ICD12" s="80"/>
      <c r="ICE12" s="80"/>
      <c r="ICF12" s="80"/>
      <c r="ICG12" s="80"/>
      <c r="ICH12" s="80"/>
      <c r="ICI12" s="80"/>
      <c r="ICJ12" s="80"/>
      <c r="ICK12" s="80"/>
      <c r="ICL12" s="80"/>
      <c r="ICM12" s="80"/>
      <c r="ICN12" s="80"/>
      <c r="ICO12" s="80"/>
      <c r="ICP12" s="80"/>
      <c r="ICQ12" s="80"/>
      <c r="ICR12" s="80"/>
      <c r="ICS12" s="80"/>
      <c r="ICT12" s="80"/>
      <c r="ICU12" s="80"/>
      <c r="ICV12" s="80"/>
      <c r="ICW12" s="80"/>
      <c r="ICX12" s="80"/>
      <c r="ICY12" s="80"/>
      <c r="ICZ12" s="80"/>
      <c r="IDA12" s="80"/>
      <c r="IDB12" s="80"/>
      <c r="IDC12" s="80"/>
      <c r="IDD12" s="80"/>
      <c r="IDE12" s="80"/>
      <c r="IDF12" s="80"/>
      <c r="IDG12" s="80"/>
      <c r="IDH12" s="80"/>
      <c r="IDI12" s="80"/>
      <c r="IDJ12" s="80"/>
      <c r="IDK12" s="80"/>
      <c r="IDL12" s="80"/>
      <c r="IDM12" s="80"/>
      <c r="IDN12" s="80"/>
      <c r="IDO12" s="80"/>
      <c r="IDP12" s="80"/>
      <c r="IDQ12" s="80"/>
      <c r="IDR12" s="80"/>
      <c r="IDS12" s="80"/>
      <c r="IDT12" s="80"/>
      <c r="IDU12" s="80"/>
      <c r="IDV12" s="80"/>
      <c r="IDW12" s="80"/>
      <c r="IDX12" s="80"/>
      <c r="IDY12" s="80"/>
      <c r="IDZ12" s="80"/>
      <c r="IEA12" s="80"/>
      <c r="IEB12" s="80"/>
      <c r="IEC12" s="80"/>
      <c r="IED12" s="80"/>
      <c r="IEE12" s="80"/>
      <c r="IEF12" s="80"/>
      <c r="IEG12" s="80"/>
      <c r="IEH12" s="80"/>
      <c r="IEI12" s="80"/>
      <c r="IEJ12" s="80"/>
      <c r="IEK12" s="80"/>
      <c r="IEL12" s="80"/>
      <c r="IEM12" s="80"/>
      <c r="IEN12" s="80"/>
      <c r="IEO12" s="80"/>
      <c r="IEP12" s="80"/>
      <c r="IEQ12" s="80"/>
      <c r="IER12" s="80"/>
      <c r="IES12" s="80"/>
      <c r="IET12" s="80"/>
      <c r="IEU12" s="80"/>
      <c r="IEV12" s="80"/>
      <c r="IEW12" s="80"/>
      <c r="IEX12" s="80"/>
      <c r="IEY12" s="80"/>
      <c r="IEZ12" s="80"/>
      <c r="IFA12" s="80"/>
      <c r="IFB12" s="80"/>
      <c r="IFC12" s="80"/>
      <c r="IFD12" s="80"/>
      <c r="IFE12" s="80"/>
      <c r="IFF12" s="80"/>
      <c r="IFG12" s="80"/>
      <c r="IFH12" s="80"/>
      <c r="IFI12" s="80"/>
      <c r="IFJ12" s="80"/>
      <c r="IFK12" s="80"/>
      <c r="IFL12" s="80"/>
      <c r="IFM12" s="80"/>
      <c r="IFN12" s="80"/>
      <c r="IFO12" s="80"/>
      <c r="IFP12" s="80"/>
      <c r="IFQ12" s="80"/>
      <c r="IFR12" s="80"/>
      <c r="IFS12" s="80"/>
      <c r="IFT12" s="80"/>
      <c r="IFU12" s="80"/>
      <c r="IFV12" s="80"/>
      <c r="IFW12" s="80"/>
      <c r="IFX12" s="80"/>
      <c r="IFY12" s="80"/>
      <c r="IFZ12" s="80"/>
      <c r="IGA12" s="80"/>
      <c r="IGB12" s="80"/>
      <c r="IGC12" s="80"/>
      <c r="IGD12" s="80"/>
      <c r="IGE12" s="80"/>
      <c r="IGF12" s="80"/>
      <c r="IGG12" s="80"/>
      <c r="IGH12" s="80"/>
      <c r="IGI12" s="80"/>
      <c r="IGJ12" s="80"/>
      <c r="IGK12" s="80"/>
      <c r="IGL12" s="80"/>
      <c r="IGM12" s="80"/>
      <c r="IGN12" s="80"/>
      <c r="IGO12" s="80"/>
      <c r="IGP12" s="80"/>
      <c r="IGQ12" s="80"/>
      <c r="IGR12" s="80"/>
      <c r="IGS12" s="80"/>
      <c r="IGT12" s="80"/>
      <c r="IGU12" s="80"/>
      <c r="IGV12" s="80"/>
      <c r="IGW12" s="80"/>
      <c r="IGX12" s="80"/>
      <c r="IGY12" s="80"/>
      <c r="IGZ12" s="80"/>
      <c r="IHA12" s="80"/>
      <c r="IHB12" s="80"/>
      <c r="IHC12" s="80"/>
      <c r="IHD12" s="80"/>
      <c r="IHE12" s="80"/>
      <c r="IHF12" s="80"/>
      <c r="IHG12" s="80"/>
      <c r="IHH12" s="80"/>
      <c r="IHI12" s="80"/>
      <c r="IHJ12" s="80"/>
      <c r="IHK12" s="80"/>
      <c r="IHL12" s="80"/>
      <c r="IHM12" s="80"/>
      <c r="IHN12" s="80"/>
      <c r="IHO12" s="80"/>
      <c r="IHP12" s="80"/>
      <c r="IHQ12" s="80"/>
      <c r="IHR12" s="80"/>
      <c r="IHS12" s="80"/>
      <c r="IHT12" s="80"/>
      <c r="IHU12" s="80"/>
      <c r="IHV12" s="80"/>
      <c r="IHW12" s="80"/>
      <c r="IHX12" s="80"/>
      <c r="IHY12" s="80"/>
      <c r="IHZ12" s="80"/>
      <c r="IIA12" s="80"/>
      <c r="IIB12" s="80"/>
      <c r="IIC12" s="80"/>
      <c r="IID12" s="80"/>
      <c r="IIE12" s="80"/>
      <c r="IIF12" s="80"/>
      <c r="IIG12" s="80"/>
      <c r="IIH12" s="80"/>
      <c r="III12" s="80"/>
      <c r="IIJ12" s="80"/>
      <c r="IIK12" s="80"/>
      <c r="IIL12" s="80"/>
      <c r="IIM12" s="80"/>
      <c r="IIN12" s="80"/>
      <c r="IIO12" s="80"/>
      <c r="IIP12" s="80"/>
      <c r="IIQ12" s="80"/>
      <c r="IIR12" s="80"/>
      <c r="IIS12" s="80"/>
      <c r="IIT12" s="80"/>
      <c r="IIU12" s="80"/>
      <c r="IIV12" s="80"/>
      <c r="IIW12" s="80"/>
      <c r="IIX12" s="80"/>
      <c r="IIY12" s="80"/>
      <c r="IIZ12" s="80"/>
      <c r="IJA12" s="80"/>
      <c r="IJB12" s="80"/>
      <c r="IJC12" s="80"/>
      <c r="IJD12" s="80"/>
      <c r="IJE12" s="80"/>
      <c r="IJF12" s="80"/>
      <c r="IJG12" s="80"/>
      <c r="IJH12" s="80"/>
      <c r="IJI12" s="80"/>
      <c r="IJJ12" s="80"/>
      <c r="IJK12" s="80"/>
      <c r="IJL12" s="80"/>
      <c r="IJM12" s="80"/>
      <c r="IJN12" s="80"/>
      <c r="IJO12" s="80"/>
      <c r="IJP12" s="80"/>
      <c r="IJQ12" s="80"/>
      <c r="IJR12" s="80"/>
      <c r="IJS12" s="80"/>
      <c r="IJT12" s="80"/>
      <c r="IJU12" s="80"/>
      <c r="IJV12" s="80"/>
      <c r="IJW12" s="80"/>
      <c r="IJX12" s="80"/>
      <c r="IJY12" s="80"/>
      <c r="IJZ12" s="80"/>
      <c r="IKA12" s="80"/>
      <c r="IKB12" s="80"/>
      <c r="IKC12" s="80"/>
      <c r="IKD12" s="80"/>
      <c r="IKE12" s="80"/>
      <c r="IKF12" s="80"/>
      <c r="IKG12" s="80"/>
      <c r="IKH12" s="80"/>
      <c r="IKI12" s="80"/>
      <c r="IKJ12" s="80"/>
      <c r="IKK12" s="80"/>
      <c r="IKL12" s="80"/>
      <c r="IKM12" s="80"/>
      <c r="IKN12" s="80"/>
      <c r="IKO12" s="80"/>
      <c r="IKP12" s="80"/>
      <c r="IKQ12" s="80"/>
      <c r="IKR12" s="80"/>
      <c r="IKS12" s="80"/>
      <c r="IKT12" s="80"/>
      <c r="IKU12" s="80"/>
      <c r="IKV12" s="80"/>
      <c r="IKW12" s="80"/>
      <c r="IKX12" s="80"/>
      <c r="IKY12" s="80"/>
      <c r="IKZ12" s="80"/>
      <c r="ILA12" s="80"/>
      <c r="ILB12" s="80"/>
      <c r="ILC12" s="80"/>
      <c r="ILD12" s="80"/>
      <c r="ILE12" s="80"/>
      <c r="ILF12" s="80"/>
      <c r="ILG12" s="80"/>
      <c r="ILH12" s="80"/>
      <c r="ILI12" s="80"/>
      <c r="ILJ12" s="80"/>
      <c r="ILK12" s="80"/>
      <c r="ILL12" s="80"/>
      <c r="ILM12" s="80"/>
      <c r="ILN12" s="80"/>
      <c r="ILO12" s="80"/>
      <c r="ILP12" s="80"/>
      <c r="ILQ12" s="80"/>
      <c r="ILR12" s="80"/>
      <c r="ILS12" s="80"/>
      <c r="ILT12" s="80"/>
      <c r="ILU12" s="80"/>
      <c r="ILV12" s="80"/>
      <c r="ILW12" s="80"/>
      <c r="ILX12" s="80"/>
      <c r="ILY12" s="80"/>
      <c r="ILZ12" s="80"/>
      <c r="IMA12" s="80"/>
      <c r="IMB12" s="80"/>
      <c r="IMC12" s="80"/>
      <c r="IMD12" s="80"/>
      <c r="IME12" s="80"/>
      <c r="IMF12" s="80"/>
      <c r="IMG12" s="80"/>
      <c r="IMH12" s="80"/>
      <c r="IMI12" s="80"/>
      <c r="IMJ12" s="80"/>
      <c r="IMK12" s="80"/>
      <c r="IML12" s="80"/>
      <c r="IMM12" s="80"/>
      <c r="IMN12" s="80"/>
      <c r="IMO12" s="80"/>
      <c r="IMP12" s="80"/>
      <c r="IMQ12" s="80"/>
      <c r="IMR12" s="80"/>
      <c r="IMS12" s="80"/>
      <c r="IMT12" s="80"/>
      <c r="IMU12" s="80"/>
      <c r="IMV12" s="80"/>
      <c r="IMW12" s="80"/>
      <c r="IMX12" s="80"/>
      <c r="IMY12" s="80"/>
      <c r="IMZ12" s="80"/>
      <c r="INA12" s="80"/>
      <c r="INB12" s="80"/>
      <c r="INC12" s="80"/>
      <c r="IND12" s="80"/>
      <c r="INE12" s="80"/>
      <c r="INF12" s="80"/>
      <c r="ING12" s="80"/>
      <c r="INH12" s="80"/>
      <c r="INI12" s="80"/>
      <c r="INJ12" s="80"/>
      <c r="INK12" s="80"/>
      <c r="INL12" s="80"/>
      <c r="INM12" s="80"/>
      <c r="INN12" s="80"/>
      <c r="INO12" s="80"/>
      <c r="INP12" s="80"/>
      <c r="INQ12" s="80"/>
      <c r="INR12" s="80"/>
      <c r="INS12" s="80"/>
      <c r="INT12" s="80"/>
      <c r="INU12" s="80"/>
      <c r="INV12" s="80"/>
      <c r="INW12" s="80"/>
      <c r="INX12" s="80"/>
      <c r="INY12" s="80"/>
      <c r="INZ12" s="80"/>
      <c r="IOA12" s="80"/>
      <c r="IOB12" s="80"/>
      <c r="IOC12" s="80"/>
      <c r="IOD12" s="80"/>
      <c r="IOE12" s="80"/>
      <c r="IOF12" s="80"/>
      <c r="IOG12" s="80"/>
      <c r="IOH12" s="80"/>
      <c r="IOI12" s="80"/>
      <c r="IOJ12" s="80"/>
      <c r="IOK12" s="80"/>
      <c r="IOL12" s="80"/>
      <c r="IOM12" s="80"/>
      <c r="ION12" s="80"/>
      <c r="IOO12" s="80"/>
      <c r="IOP12" s="80"/>
      <c r="IOQ12" s="80"/>
      <c r="IOR12" s="80"/>
      <c r="IOS12" s="80"/>
      <c r="IOT12" s="80"/>
      <c r="IOU12" s="80"/>
      <c r="IOV12" s="80"/>
      <c r="IOW12" s="80"/>
      <c r="IOX12" s="80"/>
      <c r="IOY12" s="80"/>
      <c r="IOZ12" s="80"/>
      <c r="IPA12" s="80"/>
      <c r="IPB12" s="80"/>
      <c r="IPC12" s="80"/>
      <c r="IPD12" s="80"/>
      <c r="IPE12" s="80"/>
      <c r="IPF12" s="80"/>
      <c r="IPG12" s="80"/>
      <c r="IPH12" s="80"/>
      <c r="IPI12" s="80"/>
      <c r="IPJ12" s="80"/>
      <c r="IPK12" s="80"/>
      <c r="IPL12" s="80"/>
      <c r="IPM12" s="80"/>
      <c r="IPN12" s="80"/>
      <c r="IPO12" s="80"/>
      <c r="IPP12" s="80"/>
      <c r="IPQ12" s="80"/>
      <c r="IPR12" s="80"/>
      <c r="IPS12" s="80"/>
      <c r="IPT12" s="80"/>
      <c r="IPU12" s="80"/>
      <c r="IPV12" s="80"/>
      <c r="IPW12" s="80"/>
      <c r="IPX12" s="80"/>
      <c r="IPY12" s="80"/>
      <c r="IPZ12" s="80"/>
      <c r="IQA12" s="80"/>
      <c r="IQB12" s="80"/>
      <c r="IQC12" s="80"/>
      <c r="IQD12" s="80"/>
      <c r="IQE12" s="80"/>
      <c r="IQF12" s="80"/>
      <c r="IQG12" s="80"/>
      <c r="IQH12" s="80"/>
      <c r="IQI12" s="80"/>
      <c r="IQJ12" s="80"/>
      <c r="IQK12" s="80"/>
      <c r="IQL12" s="80"/>
      <c r="IQM12" s="80"/>
      <c r="IQN12" s="80"/>
      <c r="IQO12" s="80"/>
      <c r="IQP12" s="80"/>
      <c r="IQQ12" s="80"/>
      <c r="IQR12" s="80"/>
      <c r="IQS12" s="80"/>
      <c r="IQT12" s="80"/>
      <c r="IQU12" s="80"/>
      <c r="IQV12" s="80"/>
      <c r="IQW12" s="80"/>
      <c r="IQX12" s="80"/>
      <c r="IQY12" s="80"/>
      <c r="IQZ12" s="80"/>
      <c r="IRA12" s="80"/>
      <c r="IRB12" s="80"/>
      <c r="IRC12" s="80"/>
      <c r="IRD12" s="80"/>
      <c r="IRE12" s="80"/>
      <c r="IRF12" s="80"/>
      <c r="IRG12" s="80"/>
      <c r="IRH12" s="80"/>
      <c r="IRI12" s="80"/>
      <c r="IRJ12" s="80"/>
      <c r="IRK12" s="80"/>
      <c r="IRL12" s="80"/>
      <c r="IRM12" s="80"/>
      <c r="IRN12" s="80"/>
      <c r="IRO12" s="80"/>
      <c r="IRP12" s="80"/>
      <c r="IRQ12" s="80"/>
      <c r="IRR12" s="80"/>
      <c r="IRS12" s="80"/>
      <c r="IRT12" s="80"/>
      <c r="IRU12" s="80"/>
      <c r="IRV12" s="80"/>
      <c r="IRW12" s="80"/>
      <c r="IRX12" s="80"/>
      <c r="IRY12" s="80"/>
      <c r="IRZ12" s="80"/>
      <c r="ISA12" s="80"/>
      <c r="ISB12" s="80"/>
      <c r="ISC12" s="80"/>
      <c r="ISD12" s="80"/>
      <c r="ISE12" s="80"/>
      <c r="ISF12" s="80"/>
      <c r="ISG12" s="80"/>
      <c r="ISH12" s="80"/>
      <c r="ISI12" s="80"/>
      <c r="ISJ12" s="80"/>
      <c r="ISK12" s="80"/>
      <c r="ISL12" s="80"/>
      <c r="ISM12" s="80"/>
      <c r="ISN12" s="80"/>
      <c r="ISO12" s="80"/>
      <c r="ISP12" s="80"/>
      <c r="ISQ12" s="80"/>
      <c r="ISR12" s="80"/>
      <c r="ISS12" s="80"/>
      <c r="IST12" s="80"/>
      <c r="ISU12" s="80"/>
      <c r="ISV12" s="80"/>
      <c r="ISW12" s="80"/>
      <c r="ISX12" s="80"/>
      <c r="ISY12" s="80"/>
      <c r="ISZ12" s="80"/>
      <c r="ITA12" s="80"/>
      <c r="ITB12" s="80"/>
      <c r="ITC12" s="80"/>
      <c r="ITD12" s="80"/>
      <c r="ITE12" s="80"/>
      <c r="ITF12" s="80"/>
      <c r="ITG12" s="80"/>
      <c r="ITH12" s="80"/>
      <c r="ITI12" s="80"/>
      <c r="ITJ12" s="80"/>
      <c r="ITK12" s="80"/>
      <c r="ITL12" s="80"/>
      <c r="ITM12" s="80"/>
      <c r="ITN12" s="80"/>
      <c r="ITO12" s="80"/>
      <c r="ITP12" s="80"/>
      <c r="ITQ12" s="80"/>
      <c r="ITR12" s="80"/>
      <c r="ITS12" s="80"/>
      <c r="ITT12" s="80"/>
      <c r="ITU12" s="80"/>
      <c r="ITV12" s="80"/>
      <c r="ITW12" s="80"/>
      <c r="ITX12" s="80"/>
      <c r="ITY12" s="80"/>
      <c r="ITZ12" s="80"/>
      <c r="IUA12" s="80"/>
      <c r="IUB12" s="80"/>
      <c r="IUC12" s="80"/>
      <c r="IUD12" s="80"/>
      <c r="IUE12" s="80"/>
      <c r="IUF12" s="80"/>
      <c r="IUG12" s="80"/>
      <c r="IUH12" s="80"/>
      <c r="IUI12" s="80"/>
      <c r="IUJ12" s="80"/>
      <c r="IUK12" s="80"/>
      <c r="IUL12" s="80"/>
      <c r="IUM12" s="80"/>
      <c r="IUN12" s="80"/>
      <c r="IUO12" s="80"/>
      <c r="IUP12" s="80"/>
      <c r="IUQ12" s="80"/>
      <c r="IUR12" s="80"/>
      <c r="IUS12" s="80"/>
      <c r="IUT12" s="80"/>
      <c r="IUU12" s="80"/>
      <c r="IUV12" s="80"/>
      <c r="IUW12" s="80"/>
      <c r="IUX12" s="80"/>
      <c r="IUY12" s="80"/>
      <c r="IUZ12" s="80"/>
      <c r="IVA12" s="80"/>
      <c r="IVB12" s="80"/>
      <c r="IVC12" s="80"/>
      <c r="IVD12" s="80"/>
      <c r="IVE12" s="80"/>
      <c r="IVF12" s="80"/>
      <c r="IVG12" s="80"/>
      <c r="IVH12" s="80"/>
      <c r="IVI12" s="80"/>
      <c r="IVJ12" s="80"/>
      <c r="IVK12" s="80"/>
      <c r="IVL12" s="80"/>
      <c r="IVM12" s="80"/>
      <c r="IVN12" s="80"/>
      <c r="IVO12" s="80"/>
      <c r="IVP12" s="80"/>
      <c r="IVQ12" s="80"/>
      <c r="IVR12" s="80"/>
      <c r="IVS12" s="80"/>
      <c r="IVT12" s="80"/>
      <c r="IVU12" s="80"/>
      <c r="IVV12" s="80"/>
      <c r="IVW12" s="80"/>
      <c r="IVX12" s="80"/>
      <c r="IVY12" s="80"/>
      <c r="IVZ12" s="80"/>
      <c r="IWA12" s="80"/>
      <c r="IWB12" s="80"/>
      <c r="IWC12" s="80"/>
      <c r="IWD12" s="80"/>
      <c r="IWE12" s="80"/>
      <c r="IWF12" s="80"/>
      <c r="IWG12" s="80"/>
      <c r="IWH12" s="80"/>
      <c r="IWI12" s="80"/>
      <c r="IWJ12" s="80"/>
      <c r="IWK12" s="80"/>
      <c r="IWL12" s="80"/>
      <c r="IWM12" s="80"/>
      <c r="IWN12" s="80"/>
      <c r="IWO12" s="80"/>
      <c r="IWP12" s="80"/>
      <c r="IWQ12" s="80"/>
      <c r="IWR12" s="80"/>
      <c r="IWS12" s="80"/>
      <c r="IWT12" s="80"/>
      <c r="IWU12" s="80"/>
      <c r="IWV12" s="80"/>
      <c r="IWW12" s="80"/>
      <c r="IWX12" s="80"/>
      <c r="IWY12" s="80"/>
      <c r="IWZ12" s="80"/>
      <c r="IXA12" s="80"/>
      <c r="IXB12" s="80"/>
      <c r="IXC12" s="80"/>
      <c r="IXD12" s="80"/>
      <c r="IXE12" s="80"/>
      <c r="IXF12" s="80"/>
      <c r="IXG12" s="80"/>
      <c r="IXH12" s="80"/>
      <c r="IXI12" s="80"/>
      <c r="IXJ12" s="80"/>
      <c r="IXK12" s="80"/>
      <c r="IXL12" s="80"/>
      <c r="IXM12" s="80"/>
      <c r="IXN12" s="80"/>
      <c r="IXO12" s="80"/>
      <c r="IXP12" s="80"/>
      <c r="IXQ12" s="80"/>
      <c r="IXR12" s="80"/>
      <c r="IXS12" s="80"/>
      <c r="IXT12" s="80"/>
      <c r="IXU12" s="80"/>
      <c r="IXV12" s="80"/>
      <c r="IXW12" s="80"/>
      <c r="IXX12" s="80"/>
      <c r="IXY12" s="80"/>
      <c r="IXZ12" s="80"/>
      <c r="IYA12" s="80"/>
      <c r="IYB12" s="80"/>
      <c r="IYC12" s="80"/>
      <c r="IYD12" s="80"/>
      <c r="IYE12" s="80"/>
      <c r="IYF12" s="80"/>
      <c r="IYG12" s="80"/>
      <c r="IYH12" s="80"/>
      <c r="IYI12" s="80"/>
      <c r="IYJ12" s="80"/>
      <c r="IYK12" s="80"/>
      <c r="IYL12" s="80"/>
      <c r="IYM12" s="80"/>
      <c r="IYN12" s="80"/>
      <c r="IYO12" s="80"/>
      <c r="IYP12" s="80"/>
      <c r="IYQ12" s="80"/>
      <c r="IYR12" s="80"/>
      <c r="IYS12" s="80"/>
      <c r="IYT12" s="80"/>
      <c r="IYU12" s="80"/>
      <c r="IYV12" s="80"/>
      <c r="IYW12" s="80"/>
      <c r="IYX12" s="80"/>
      <c r="IYY12" s="80"/>
      <c r="IYZ12" s="80"/>
      <c r="IZA12" s="80"/>
      <c r="IZB12" s="80"/>
      <c r="IZC12" s="80"/>
      <c r="IZD12" s="80"/>
      <c r="IZE12" s="80"/>
      <c r="IZF12" s="80"/>
      <c r="IZG12" s="80"/>
      <c r="IZH12" s="80"/>
      <c r="IZI12" s="80"/>
      <c r="IZJ12" s="80"/>
      <c r="IZK12" s="80"/>
      <c r="IZL12" s="80"/>
      <c r="IZM12" s="80"/>
      <c r="IZN12" s="80"/>
      <c r="IZO12" s="80"/>
      <c r="IZP12" s="80"/>
      <c r="IZQ12" s="80"/>
      <c r="IZR12" s="80"/>
      <c r="IZS12" s="80"/>
      <c r="IZT12" s="80"/>
      <c r="IZU12" s="80"/>
      <c r="IZV12" s="80"/>
      <c r="IZW12" s="80"/>
      <c r="IZX12" s="80"/>
      <c r="IZY12" s="80"/>
      <c r="IZZ12" s="80"/>
      <c r="JAA12" s="80"/>
      <c r="JAB12" s="80"/>
      <c r="JAC12" s="80"/>
      <c r="JAD12" s="80"/>
      <c r="JAE12" s="80"/>
      <c r="JAF12" s="80"/>
      <c r="JAG12" s="80"/>
      <c r="JAH12" s="80"/>
      <c r="JAI12" s="80"/>
      <c r="JAJ12" s="80"/>
      <c r="JAK12" s="80"/>
      <c r="JAL12" s="80"/>
      <c r="JAM12" s="80"/>
      <c r="JAN12" s="80"/>
      <c r="JAO12" s="80"/>
      <c r="JAP12" s="80"/>
      <c r="JAQ12" s="80"/>
      <c r="JAR12" s="80"/>
      <c r="JAS12" s="80"/>
      <c r="JAT12" s="80"/>
      <c r="JAU12" s="80"/>
      <c r="JAV12" s="80"/>
      <c r="JAW12" s="80"/>
      <c r="JAX12" s="80"/>
      <c r="JAY12" s="80"/>
      <c r="JAZ12" s="80"/>
      <c r="JBA12" s="80"/>
      <c r="JBB12" s="80"/>
      <c r="JBC12" s="80"/>
      <c r="JBD12" s="80"/>
      <c r="JBE12" s="80"/>
      <c r="JBF12" s="80"/>
      <c r="JBG12" s="80"/>
      <c r="JBH12" s="80"/>
      <c r="JBI12" s="80"/>
      <c r="JBJ12" s="80"/>
      <c r="JBK12" s="80"/>
      <c r="JBL12" s="80"/>
      <c r="JBM12" s="80"/>
      <c r="JBN12" s="80"/>
      <c r="JBO12" s="80"/>
      <c r="JBP12" s="80"/>
      <c r="JBQ12" s="80"/>
      <c r="JBR12" s="80"/>
      <c r="JBS12" s="80"/>
      <c r="JBT12" s="80"/>
      <c r="JBU12" s="80"/>
      <c r="JBV12" s="80"/>
      <c r="JBW12" s="80"/>
      <c r="JBX12" s="80"/>
      <c r="JBY12" s="80"/>
      <c r="JBZ12" s="80"/>
      <c r="JCA12" s="80"/>
      <c r="JCB12" s="80"/>
      <c r="JCC12" s="80"/>
      <c r="JCD12" s="80"/>
      <c r="JCE12" s="80"/>
      <c r="JCF12" s="80"/>
      <c r="JCG12" s="80"/>
      <c r="JCH12" s="80"/>
      <c r="JCI12" s="80"/>
      <c r="JCJ12" s="80"/>
      <c r="JCK12" s="80"/>
      <c r="JCL12" s="80"/>
      <c r="JCM12" s="80"/>
      <c r="JCN12" s="80"/>
      <c r="JCO12" s="80"/>
      <c r="JCP12" s="80"/>
      <c r="JCQ12" s="80"/>
      <c r="JCR12" s="80"/>
      <c r="JCS12" s="80"/>
      <c r="JCT12" s="80"/>
      <c r="JCU12" s="80"/>
      <c r="JCV12" s="80"/>
      <c r="JCW12" s="80"/>
      <c r="JCX12" s="80"/>
      <c r="JCY12" s="80"/>
      <c r="JCZ12" s="80"/>
      <c r="JDA12" s="80"/>
      <c r="JDB12" s="80"/>
      <c r="JDC12" s="80"/>
      <c r="JDD12" s="80"/>
      <c r="JDE12" s="80"/>
      <c r="JDF12" s="80"/>
      <c r="JDG12" s="80"/>
      <c r="JDH12" s="80"/>
      <c r="JDI12" s="80"/>
      <c r="JDJ12" s="80"/>
      <c r="JDK12" s="80"/>
      <c r="JDL12" s="80"/>
      <c r="JDM12" s="80"/>
      <c r="JDN12" s="80"/>
      <c r="JDO12" s="80"/>
      <c r="JDP12" s="80"/>
      <c r="JDQ12" s="80"/>
      <c r="JDR12" s="80"/>
      <c r="JDS12" s="80"/>
      <c r="JDT12" s="80"/>
      <c r="JDU12" s="80"/>
      <c r="JDV12" s="80"/>
      <c r="JDW12" s="80"/>
      <c r="JDX12" s="80"/>
      <c r="JDY12" s="80"/>
      <c r="JDZ12" s="80"/>
      <c r="JEA12" s="80"/>
      <c r="JEB12" s="80"/>
      <c r="JEC12" s="80"/>
      <c r="JED12" s="80"/>
      <c r="JEE12" s="80"/>
      <c r="JEF12" s="80"/>
      <c r="JEG12" s="80"/>
      <c r="JEH12" s="80"/>
      <c r="JEI12" s="80"/>
      <c r="JEJ12" s="80"/>
      <c r="JEK12" s="80"/>
      <c r="JEL12" s="80"/>
      <c r="JEM12" s="80"/>
      <c r="JEN12" s="80"/>
      <c r="JEO12" s="80"/>
      <c r="JEP12" s="80"/>
      <c r="JEQ12" s="80"/>
      <c r="JER12" s="80"/>
      <c r="JES12" s="80"/>
      <c r="JET12" s="80"/>
      <c r="JEU12" s="80"/>
      <c r="JEV12" s="80"/>
      <c r="JEW12" s="80"/>
      <c r="JEX12" s="80"/>
      <c r="JEY12" s="80"/>
      <c r="JEZ12" s="80"/>
      <c r="JFA12" s="80"/>
      <c r="JFB12" s="80"/>
      <c r="JFC12" s="80"/>
      <c r="JFD12" s="80"/>
      <c r="JFE12" s="80"/>
      <c r="JFF12" s="80"/>
      <c r="JFG12" s="80"/>
      <c r="JFH12" s="80"/>
      <c r="JFI12" s="80"/>
      <c r="JFJ12" s="80"/>
      <c r="JFK12" s="80"/>
      <c r="JFL12" s="80"/>
      <c r="JFM12" s="80"/>
      <c r="JFN12" s="80"/>
      <c r="JFO12" s="80"/>
      <c r="JFP12" s="80"/>
      <c r="JFQ12" s="80"/>
      <c r="JFR12" s="80"/>
      <c r="JFS12" s="80"/>
      <c r="JFT12" s="80"/>
      <c r="JFU12" s="80"/>
      <c r="JFV12" s="80"/>
      <c r="JFW12" s="80"/>
      <c r="JFX12" s="80"/>
      <c r="JFY12" s="80"/>
      <c r="JFZ12" s="80"/>
      <c r="JGA12" s="80"/>
      <c r="JGB12" s="80"/>
      <c r="JGC12" s="80"/>
      <c r="JGD12" s="80"/>
      <c r="JGE12" s="80"/>
      <c r="JGF12" s="80"/>
      <c r="JGG12" s="80"/>
      <c r="JGH12" s="80"/>
      <c r="JGI12" s="80"/>
      <c r="JGJ12" s="80"/>
      <c r="JGK12" s="80"/>
      <c r="JGL12" s="80"/>
      <c r="JGM12" s="80"/>
      <c r="JGN12" s="80"/>
      <c r="JGO12" s="80"/>
      <c r="JGP12" s="80"/>
      <c r="JGQ12" s="80"/>
      <c r="JGR12" s="80"/>
      <c r="JGS12" s="80"/>
      <c r="JGT12" s="80"/>
      <c r="JGU12" s="80"/>
      <c r="JGV12" s="80"/>
      <c r="JGW12" s="80"/>
      <c r="JGX12" s="80"/>
      <c r="JGY12" s="80"/>
      <c r="JGZ12" s="80"/>
      <c r="JHA12" s="80"/>
      <c r="JHB12" s="80"/>
      <c r="JHC12" s="80"/>
      <c r="JHD12" s="80"/>
      <c r="JHE12" s="80"/>
      <c r="JHF12" s="80"/>
      <c r="JHG12" s="80"/>
      <c r="JHH12" s="80"/>
      <c r="JHI12" s="80"/>
      <c r="JHJ12" s="80"/>
      <c r="JHK12" s="80"/>
      <c r="JHL12" s="80"/>
      <c r="JHM12" s="80"/>
      <c r="JHN12" s="80"/>
      <c r="JHO12" s="80"/>
      <c r="JHP12" s="80"/>
      <c r="JHQ12" s="80"/>
      <c r="JHR12" s="80"/>
      <c r="JHS12" s="80"/>
      <c r="JHT12" s="80"/>
      <c r="JHU12" s="80"/>
      <c r="JHV12" s="80"/>
      <c r="JHW12" s="80"/>
      <c r="JHX12" s="80"/>
      <c r="JHY12" s="80"/>
      <c r="JHZ12" s="80"/>
      <c r="JIA12" s="80"/>
      <c r="JIB12" s="80"/>
      <c r="JIC12" s="80"/>
      <c r="JID12" s="80"/>
      <c r="JIE12" s="80"/>
      <c r="JIF12" s="80"/>
      <c r="JIG12" s="80"/>
      <c r="JIH12" s="80"/>
      <c r="JII12" s="80"/>
      <c r="JIJ12" s="80"/>
      <c r="JIK12" s="80"/>
      <c r="JIL12" s="80"/>
      <c r="JIM12" s="80"/>
      <c r="JIN12" s="80"/>
      <c r="JIO12" s="80"/>
      <c r="JIP12" s="80"/>
      <c r="JIQ12" s="80"/>
      <c r="JIR12" s="80"/>
      <c r="JIS12" s="80"/>
      <c r="JIT12" s="80"/>
      <c r="JIU12" s="80"/>
      <c r="JIV12" s="80"/>
      <c r="JIW12" s="80"/>
      <c r="JIX12" s="80"/>
      <c r="JIY12" s="80"/>
      <c r="JIZ12" s="80"/>
      <c r="JJA12" s="80"/>
      <c r="JJB12" s="80"/>
      <c r="JJC12" s="80"/>
      <c r="JJD12" s="80"/>
      <c r="JJE12" s="80"/>
      <c r="JJF12" s="80"/>
      <c r="JJG12" s="80"/>
      <c r="JJH12" s="80"/>
      <c r="JJI12" s="80"/>
      <c r="JJJ12" s="80"/>
      <c r="JJK12" s="80"/>
      <c r="JJL12" s="80"/>
      <c r="JJM12" s="80"/>
      <c r="JJN12" s="80"/>
      <c r="JJO12" s="80"/>
      <c r="JJP12" s="80"/>
      <c r="JJQ12" s="80"/>
      <c r="JJR12" s="80"/>
      <c r="JJS12" s="80"/>
      <c r="JJT12" s="80"/>
      <c r="JJU12" s="80"/>
      <c r="JJV12" s="80"/>
      <c r="JJW12" s="80"/>
      <c r="JJX12" s="80"/>
      <c r="JJY12" s="80"/>
      <c r="JJZ12" s="80"/>
      <c r="JKA12" s="80"/>
      <c r="JKB12" s="80"/>
      <c r="JKC12" s="80"/>
      <c r="JKD12" s="80"/>
      <c r="JKE12" s="80"/>
      <c r="JKF12" s="80"/>
      <c r="JKG12" s="80"/>
      <c r="JKH12" s="80"/>
      <c r="JKI12" s="80"/>
      <c r="JKJ12" s="80"/>
      <c r="JKK12" s="80"/>
      <c r="JKL12" s="80"/>
      <c r="JKM12" s="80"/>
      <c r="JKN12" s="80"/>
      <c r="JKO12" s="80"/>
      <c r="JKP12" s="80"/>
      <c r="JKQ12" s="80"/>
      <c r="JKR12" s="80"/>
      <c r="JKS12" s="80"/>
      <c r="JKT12" s="80"/>
      <c r="JKU12" s="80"/>
      <c r="JKV12" s="80"/>
      <c r="JKW12" s="80"/>
      <c r="JKX12" s="80"/>
      <c r="JKY12" s="80"/>
      <c r="JKZ12" s="80"/>
      <c r="JLA12" s="80"/>
      <c r="JLB12" s="80"/>
      <c r="JLC12" s="80"/>
      <c r="JLD12" s="80"/>
      <c r="JLE12" s="80"/>
      <c r="JLF12" s="80"/>
      <c r="JLG12" s="80"/>
      <c r="JLH12" s="80"/>
      <c r="JLI12" s="80"/>
      <c r="JLJ12" s="80"/>
      <c r="JLK12" s="80"/>
      <c r="JLL12" s="80"/>
      <c r="JLM12" s="80"/>
      <c r="JLN12" s="80"/>
      <c r="JLO12" s="80"/>
      <c r="JLP12" s="80"/>
      <c r="JLQ12" s="80"/>
      <c r="JLR12" s="80"/>
      <c r="JLS12" s="80"/>
      <c r="JLT12" s="80"/>
      <c r="JLU12" s="80"/>
      <c r="JLV12" s="80"/>
      <c r="JLW12" s="80"/>
      <c r="JLX12" s="80"/>
      <c r="JLY12" s="80"/>
      <c r="JLZ12" s="80"/>
      <c r="JMA12" s="80"/>
      <c r="JMB12" s="80"/>
      <c r="JMC12" s="80"/>
      <c r="JMD12" s="80"/>
      <c r="JME12" s="80"/>
      <c r="JMF12" s="80"/>
      <c r="JMG12" s="80"/>
      <c r="JMH12" s="80"/>
      <c r="JMI12" s="80"/>
      <c r="JMJ12" s="80"/>
      <c r="JMK12" s="80"/>
      <c r="JML12" s="80"/>
      <c r="JMM12" s="80"/>
      <c r="JMN12" s="80"/>
      <c r="JMO12" s="80"/>
      <c r="JMP12" s="80"/>
      <c r="JMQ12" s="80"/>
      <c r="JMR12" s="80"/>
      <c r="JMS12" s="80"/>
      <c r="JMT12" s="80"/>
      <c r="JMU12" s="80"/>
      <c r="JMV12" s="80"/>
      <c r="JMW12" s="80"/>
      <c r="JMX12" s="80"/>
      <c r="JMY12" s="80"/>
      <c r="JMZ12" s="80"/>
      <c r="JNA12" s="80"/>
      <c r="JNB12" s="80"/>
      <c r="JNC12" s="80"/>
      <c r="JND12" s="80"/>
      <c r="JNE12" s="80"/>
      <c r="JNF12" s="80"/>
      <c r="JNG12" s="80"/>
      <c r="JNH12" s="80"/>
      <c r="JNI12" s="80"/>
      <c r="JNJ12" s="80"/>
      <c r="JNK12" s="80"/>
      <c r="JNL12" s="80"/>
      <c r="JNM12" s="80"/>
      <c r="JNN12" s="80"/>
      <c r="JNO12" s="80"/>
      <c r="JNP12" s="80"/>
      <c r="JNQ12" s="80"/>
      <c r="JNR12" s="80"/>
      <c r="JNS12" s="80"/>
      <c r="JNT12" s="80"/>
      <c r="JNU12" s="80"/>
      <c r="JNV12" s="80"/>
      <c r="JNW12" s="80"/>
      <c r="JNX12" s="80"/>
      <c r="JNY12" s="80"/>
      <c r="JNZ12" s="80"/>
      <c r="JOA12" s="80"/>
      <c r="JOB12" s="80"/>
      <c r="JOC12" s="80"/>
      <c r="JOD12" s="80"/>
      <c r="JOE12" s="80"/>
      <c r="JOF12" s="80"/>
      <c r="JOG12" s="80"/>
      <c r="JOH12" s="80"/>
      <c r="JOI12" s="80"/>
      <c r="JOJ12" s="80"/>
      <c r="JOK12" s="80"/>
      <c r="JOL12" s="80"/>
      <c r="JOM12" s="80"/>
      <c r="JON12" s="80"/>
      <c r="JOO12" s="80"/>
      <c r="JOP12" s="80"/>
      <c r="JOQ12" s="80"/>
      <c r="JOR12" s="80"/>
      <c r="JOS12" s="80"/>
      <c r="JOT12" s="80"/>
      <c r="JOU12" s="80"/>
      <c r="JOV12" s="80"/>
      <c r="JOW12" s="80"/>
      <c r="JOX12" s="80"/>
      <c r="JOY12" s="80"/>
      <c r="JOZ12" s="80"/>
      <c r="JPA12" s="80"/>
      <c r="JPB12" s="80"/>
      <c r="JPC12" s="80"/>
      <c r="JPD12" s="80"/>
      <c r="JPE12" s="80"/>
      <c r="JPF12" s="80"/>
      <c r="JPG12" s="80"/>
      <c r="JPH12" s="80"/>
      <c r="JPI12" s="80"/>
      <c r="JPJ12" s="80"/>
      <c r="JPK12" s="80"/>
      <c r="JPL12" s="80"/>
      <c r="JPM12" s="80"/>
      <c r="JPN12" s="80"/>
      <c r="JPO12" s="80"/>
      <c r="JPP12" s="80"/>
      <c r="JPQ12" s="80"/>
      <c r="JPR12" s="80"/>
      <c r="JPS12" s="80"/>
      <c r="JPT12" s="80"/>
      <c r="JPU12" s="80"/>
      <c r="JPV12" s="80"/>
      <c r="JPW12" s="80"/>
      <c r="JPX12" s="80"/>
      <c r="JPY12" s="80"/>
      <c r="JPZ12" s="80"/>
      <c r="JQA12" s="80"/>
      <c r="JQB12" s="80"/>
      <c r="JQC12" s="80"/>
      <c r="JQD12" s="80"/>
      <c r="JQE12" s="80"/>
      <c r="JQF12" s="80"/>
      <c r="JQG12" s="80"/>
      <c r="JQH12" s="80"/>
      <c r="JQI12" s="80"/>
      <c r="JQJ12" s="80"/>
      <c r="JQK12" s="80"/>
      <c r="JQL12" s="80"/>
      <c r="JQM12" s="80"/>
      <c r="JQN12" s="80"/>
      <c r="JQO12" s="80"/>
      <c r="JQP12" s="80"/>
      <c r="JQQ12" s="80"/>
      <c r="JQR12" s="80"/>
      <c r="JQS12" s="80"/>
      <c r="JQT12" s="80"/>
      <c r="JQU12" s="80"/>
      <c r="JQV12" s="80"/>
      <c r="JQW12" s="80"/>
      <c r="JQX12" s="80"/>
      <c r="JQY12" s="80"/>
      <c r="JQZ12" s="80"/>
      <c r="JRA12" s="80"/>
      <c r="JRB12" s="80"/>
      <c r="JRC12" s="80"/>
      <c r="JRD12" s="80"/>
      <c r="JRE12" s="80"/>
      <c r="JRF12" s="80"/>
      <c r="JRG12" s="80"/>
      <c r="JRH12" s="80"/>
      <c r="JRI12" s="80"/>
      <c r="JRJ12" s="80"/>
      <c r="JRK12" s="80"/>
      <c r="JRL12" s="80"/>
      <c r="JRM12" s="80"/>
      <c r="JRN12" s="80"/>
      <c r="JRO12" s="80"/>
      <c r="JRP12" s="80"/>
      <c r="JRQ12" s="80"/>
      <c r="JRR12" s="80"/>
      <c r="JRS12" s="80"/>
      <c r="JRT12" s="80"/>
      <c r="JRU12" s="80"/>
      <c r="JRV12" s="80"/>
      <c r="JRW12" s="80"/>
      <c r="JRX12" s="80"/>
      <c r="JRY12" s="80"/>
      <c r="JRZ12" s="80"/>
      <c r="JSA12" s="80"/>
      <c r="JSB12" s="80"/>
      <c r="JSC12" s="80"/>
      <c r="JSD12" s="80"/>
      <c r="JSE12" s="80"/>
      <c r="JSF12" s="80"/>
      <c r="JSG12" s="80"/>
      <c r="JSH12" s="80"/>
      <c r="JSI12" s="80"/>
      <c r="JSJ12" s="80"/>
      <c r="JSK12" s="80"/>
      <c r="JSL12" s="80"/>
      <c r="JSM12" s="80"/>
      <c r="JSN12" s="80"/>
      <c r="JSO12" s="80"/>
      <c r="JSP12" s="80"/>
      <c r="JSQ12" s="80"/>
      <c r="JSR12" s="80"/>
      <c r="JSS12" s="80"/>
      <c r="JST12" s="80"/>
      <c r="JSU12" s="80"/>
      <c r="JSV12" s="80"/>
      <c r="JSW12" s="80"/>
      <c r="JSX12" s="80"/>
      <c r="JSY12" s="80"/>
      <c r="JSZ12" s="80"/>
      <c r="JTA12" s="80"/>
      <c r="JTB12" s="80"/>
      <c r="JTC12" s="80"/>
      <c r="JTD12" s="80"/>
      <c r="JTE12" s="80"/>
      <c r="JTF12" s="80"/>
      <c r="JTG12" s="80"/>
      <c r="JTH12" s="80"/>
      <c r="JTI12" s="80"/>
      <c r="JTJ12" s="80"/>
      <c r="JTK12" s="80"/>
      <c r="JTL12" s="80"/>
      <c r="JTM12" s="80"/>
      <c r="JTN12" s="80"/>
      <c r="JTO12" s="80"/>
      <c r="JTP12" s="80"/>
      <c r="JTQ12" s="80"/>
      <c r="JTR12" s="80"/>
      <c r="JTS12" s="80"/>
      <c r="JTT12" s="80"/>
      <c r="JTU12" s="80"/>
      <c r="JTV12" s="80"/>
      <c r="JTW12" s="80"/>
      <c r="JTX12" s="80"/>
      <c r="JTY12" s="80"/>
      <c r="JTZ12" s="80"/>
      <c r="JUA12" s="80"/>
      <c r="JUB12" s="80"/>
      <c r="JUC12" s="80"/>
      <c r="JUD12" s="80"/>
      <c r="JUE12" s="80"/>
      <c r="JUF12" s="80"/>
      <c r="JUG12" s="80"/>
      <c r="JUH12" s="80"/>
      <c r="JUI12" s="80"/>
      <c r="JUJ12" s="80"/>
      <c r="JUK12" s="80"/>
      <c r="JUL12" s="80"/>
      <c r="JUM12" s="80"/>
      <c r="JUN12" s="80"/>
      <c r="JUO12" s="80"/>
      <c r="JUP12" s="80"/>
      <c r="JUQ12" s="80"/>
      <c r="JUR12" s="80"/>
      <c r="JUS12" s="80"/>
      <c r="JUT12" s="80"/>
      <c r="JUU12" s="80"/>
      <c r="JUV12" s="80"/>
      <c r="JUW12" s="80"/>
      <c r="JUX12" s="80"/>
      <c r="JUY12" s="80"/>
      <c r="JUZ12" s="80"/>
      <c r="JVA12" s="80"/>
      <c r="JVB12" s="80"/>
      <c r="JVC12" s="80"/>
      <c r="JVD12" s="80"/>
      <c r="JVE12" s="80"/>
      <c r="JVF12" s="80"/>
      <c r="JVG12" s="80"/>
      <c r="JVH12" s="80"/>
      <c r="JVI12" s="80"/>
      <c r="JVJ12" s="80"/>
      <c r="JVK12" s="80"/>
      <c r="JVL12" s="80"/>
      <c r="JVM12" s="80"/>
      <c r="JVN12" s="80"/>
      <c r="JVO12" s="80"/>
      <c r="JVP12" s="80"/>
      <c r="JVQ12" s="80"/>
      <c r="JVR12" s="80"/>
      <c r="JVS12" s="80"/>
      <c r="JVT12" s="80"/>
      <c r="JVU12" s="80"/>
      <c r="JVV12" s="80"/>
      <c r="JVW12" s="80"/>
      <c r="JVX12" s="80"/>
      <c r="JVY12" s="80"/>
      <c r="JVZ12" s="80"/>
      <c r="JWA12" s="80"/>
      <c r="JWB12" s="80"/>
      <c r="JWC12" s="80"/>
      <c r="JWD12" s="80"/>
      <c r="JWE12" s="80"/>
      <c r="JWF12" s="80"/>
      <c r="JWG12" s="80"/>
      <c r="JWH12" s="80"/>
      <c r="JWI12" s="80"/>
      <c r="JWJ12" s="80"/>
      <c r="JWK12" s="80"/>
      <c r="JWL12" s="80"/>
      <c r="JWM12" s="80"/>
      <c r="JWN12" s="80"/>
      <c r="JWO12" s="80"/>
      <c r="JWP12" s="80"/>
      <c r="JWQ12" s="80"/>
      <c r="JWR12" s="80"/>
      <c r="JWS12" s="80"/>
      <c r="JWT12" s="80"/>
      <c r="JWU12" s="80"/>
      <c r="JWV12" s="80"/>
      <c r="JWW12" s="80"/>
      <c r="JWX12" s="80"/>
      <c r="JWY12" s="80"/>
      <c r="JWZ12" s="80"/>
      <c r="JXA12" s="80"/>
      <c r="JXB12" s="80"/>
      <c r="JXC12" s="80"/>
      <c r="JXD12" s="80"/>
      <c r="JXE12" s="80"/>
      <c r="JXF12" s="80"/>
      <c r="JXG12" s="80"/>
      <c r="JXH12" s="80"/>
      <c r="JXI12" s="80"/>
      <c r="JXJ12" s="80"/>
      <c r="JXK12" s="80"/>
      <c r="JXL12" s="80"/>
      <c r="JXM12" s="80"/>
      <c r="JXN12" s="80"/>
      <c r="JXO12" s="80"/>
      <c r="JXP12" s="80"/>
      <c r="JXQ12" s="80"/>
      <c r="JXR12" s="80"/>
      <c r="JXS12" s="80"/>
      <c r="JXT12" s="80"/>
      <c r="JXU12" s="80"/>
      <c r="JXV12" s="80"/>
      <c r="JXW12" s="80"/>
      <c r="JXX12" s="80"/>
      <c r="JXY12" s="80"/>
      <c r="JXZ12" s="80"/>
      <c r="JYA12" s="80"/>
      <c r="JYB12" s="80"/>
      <c r="JYC12" s="80"/>
      <c r="JYD12" s="80"/>
      <c r="JYE12" s="80"/>
      <c r="JYF12" s="80"/>
      <c r="JYG12" s="80"/>
      <c r="JYH12" s="80"/>
      <c r="JYI12" s="80"/>
      <c r="JYJ12" s="80"/>
      <c r="JYK12" s="80"/>
      <c r="JYL12" s="80"/>
      <c r="JYM12" s="80"/>
      <c r="JYN12" s="80"/>
      <c r="JYO12" s="80"/>
      <c r="JYP12" s="80"/>
      <c r="JYQ12" s="80"/>
      <c r="JYR12" s="80"/>
      <c r="JYS12" s="80"/>
      <c r="JYT12" s="80"/>
      <c r="JYU12" s="80"/>
      <c r="JYV12" s="80"/>
      <c r="JYW12" s="80"/>
      <c r="JYX12" s="80"/>
      <c r="JYY12" s="80"/>
      <c r="JYZ12" s="80"/>
      <c r="JZA12" s="80"/>
      <c r="JZB12" s="80"/>
      <c r="JZC12" s="80"/>
      <c r="JZD12" s="80"/>
      <c r="JZE12" s="80"/>
      <c r="JZF12" s="80"/>
      <c r="JZG12" s="80"/>
      <c r="JZH12" s="80"/>
      <c r="JZI12" s="80"/>
      <c r="JZJ12" s="80"/>
      <c r="JZK12" s="80"/>
      <c r="JZL12" s="80"/>
      <c r="JZM12" s="80"/>
      <c r="JZN12" s="80"/>
      <c r="JZO12" s="80"/>
      <c r="JZP12" s="80"/>
      <c r="JZQ12" s="80"/>
      <c r="JZR12" s="80"/>
      <c r="JZS12" s="80"/>
      <c r="JZT12" s="80"/>
      <c r="JZU12" s="80"/>
      <c r="JZV12" s="80"/>
      <c r="JZW12" s="80"/>
      <c r="JZX12" s="80"/>
      <c r="JZY12" s="80"/>
      <c r="JZZ12" s="80"/>
      <c r="KAA12" s="80"/>
      <c r="KAB12" s="80"/>
      <c r="KAC12" s="80"/>
      <c r="KAD12" s="80"/>
      <c r="KAE12" s="80"/>
      <c r="KAF12" s="80"/>
      <c r="KAG12" s="80"/>
      <c r="KAH12" s="80"/>
      <c r="KAI12" s="80"/>
      <c r="KAJ12" s="80"/>
      <c r="KAK12" s="80"/>
      <c r="KAL12" s="80"/>
      <c r="KAM12" s="80"/>
      <c r="KAN12" s="80"/>
      <c r="KAO12" s="80"/>
      <c r="KAP12" s="80"/>
      <c r="KAQ12" s="80"/>
      <c r="KAR12" s="80"/>
      <c r="KAS12" s="80"/>
      <c r="KAT12" s="80"/>
      <c r="KAU12" s="80"/>
      <c r="KAV12" s="80"/>
      <c r="KAW12" s="80"/>
      <c r="KAX12" s="80"/>
      <c r="KAY12" s="80"/>
      <c r="KAZ12" s="80"/>
      <c r="KBA12" s="80"/>
      <c r="KBB12" s="80"/>
      <c r="KBC12" s="80"/>
      <c r="KBD12" s="80"/>
      <c r="KBE12" s="80"/>
      <c r="KBF12" s="80"/>
      <c r="KBG12" s="80"/>
      <c r="KBH12" s="80"/>
      <c r="KBI12" s="80"/>
      <c r="KBJ12" s="80"/>
      <c r="KBK12" s="80"/>
      <c r="KBL12" s="80"/>
      <c r="KBM12" s="80"/>
      <c r="KBN12" s="80"/>
      <c r="KBO12" s="80"/>
      <c r="KBP12" s="80"/>
      <c r="KBQ12" s="80"/>
      <c r="KBR12" s="80"/>
      <c r="KBS12" s="80"/>
      <c r="KBT12" s="80"/>
      <c r="KBU12" s="80"/>
      <c r="KBV12" s="80"/>
      <c r="KBW12" s="80"/>
      <c r="KBX12" s="80"/>
      <c r="KBY12" s="80"/>
      <c r="KBZ12" s="80"/>
      <c r="KCA12" s="80"/>
      <c r="KCB12" s="80"/>
      <c r="KCC12" s="80"/>
      <c r="KCD12" s="80"/>
      <c r="KCE12" s="80"/>
      <c r="KCF12" s="80"/>
      <c r="KCG12" s="80"/>
      <c r="KCH12" s="80"/>
      <c r="KCI12" s="80"/>
      <c r="KCJ12" s="80"/>
      <c r="KCK12" s="80"/>
      <c r="KCL12" s="80"/>
      <c r="KCM12" s="80"/>
      <c r="KCN12" s="80"/>
      <c r="KCO12" s="80"/>
      <c r="KCP12" s="80"/>
      <c r="KCQ12" s="80"/>
      <c r="KCR12" s="80"/>
      <c r="KCS12" s="80"/>
      <c r="KCT12" s="80"/>
      <c r="KCU12" s="80"/>
      <c r="KCV12" s="80"/>
      <c r="KCW12" s="80"/>
      <c r="KCX12" s="80"/>
      <c r="KCY12" s="80"/>
      <c r="KCZ12" s="80"/>
      <c r="KDA12" s="80"/>
      <c r="KDB12" s="80"/>
      <c r="KDC12" s="80"/>
      <c r="KDD12" s="80"/>
      <c r="KDE12" s="80"/>
      <c r="KDF12" s="80"/>
      <c r="KDG12" s="80"/>
      <c r="KDH12" s="80"/>
      <c r="KDI12" s="80"/>
      <c r="KDJ12" s="80"/>
      <c r="KDK12" s="80"/>
      <c r="KDL12" s="80"/>
      <c r="KDM12" s="80"/>
      <c r="KDN12" s="80"/>
      <c r="KDO12" s="80"/>
      <c r="KDP12" s="80"/>
      <c r="KDQ12" s="80"/>
      <c r="KDR12" s="80"/>
      <c r="KDS12" s="80"/>
      <c r="KDT12" s="80"/>
      <c r="KDU12" s="80"/>
      <c r="KDV12" s="80"/>
      <c r="KDW12" s="80"/>
      <c r="KDX12" s="80"/>
      <c r="KDY12" s="80"/>
      <c r="KDZ12" s="80"/>
      <c r="KEA12" s="80"/>
      <c r="KEB12" s="80"/>
      <c r="KEC12" s="80"/>
      <c r="KED12" s="80"/>
      <c r="KEE12" s="80"/>
      <c r="KEF12" s="80"/>
      <c r="KEG12" s="80"/>
      <c r="KEH12" s="80"/>
      <c r="KEI12" s="80"/>
      <c r="KEJ12" s="80"/>
      <c r="KEK12" s="80"/>
      <c r="KEL12" s="80"/>
      <c r="KEM12" s="80"/>
      <c r="KEN12" s="80"/>
      <c r="KEO12" s="80"/>
      <c r="KEP12" s="80"/>
      <c r="KEQ12" s="80"/>
      <c r="KER12" s="80"/>
      <c r="KES12" s="80"/>
      <c r="KET12" s="80"/>
      <c r="KEU12" s="80"/>
      <c r="KEV12" s="80"/>
      <c r="KEW12" s="80"/>
      <c r="KEX12" s="80"/>
      <c r="KEY12" s="80"/>
      <c r="KEZ12" s="80"/>
      <c r="KFA12" s="80"/>
      <c r="KFB12" s="80"/>
      <c r="KFC12" s="80"/>
      <c r="KFD12" s="80"/>
      <c r="KFE12" s="80"/>
      <c r="KFF12" s="80"/>
      <c r="KFG12" s="80"/>
      <c r="KFH12" s="80"/>
      <c r="KFI12" s="80"/>
      <c r="KFJ12" s="80"/>
      <c r="KFK12" s="80"/>
      <c r="KFL12" s="80"/>
      <c r="KFM12" s="80"/>
      <c r="KFN12" s="80"/>
      <c r="KFO12" s="80"/>
      <c r="KFP12" s="80"/>
      <c r="KFQ12" s="80"/>
      <c r="KFR12" s="80"/>
      <c r="KFS12" s="80"/>
      <c r="KFT12" s="80"/>
      <c r="KFU12" s="80"/>
      <c r="KFV12" s="80"/>
      <c r="KFW12" s="80"/>
      <c r="KFX12" s="80"/>
      <c r="KFY12" s="80"/>
      <c r="KFZ12" s="80"/>
      <c r="KGA12" s="80"/>
      <c r="KGB12" s="80"/>
      <c r="KGC12" s="80"/>
      <c r="KGD12" s="80"/>
      <c r="KGE12" s="80"/>
      <c r="KGF12" s="80"/>
      <c r="KGG12" s="80"/>
      <c r="KGH12" s="80"/>
      <c r="KGI12" s="80"/>
      <c r="KGJ12" s="80"/>
      <c r="KGK12" s="80"/>
      <c r="KGL12" s="80"/>
      <c r="KGM12" s="80"/>
      <c r="KGN12" s="80"/>
      <c r="KGO12" s="80"/>
      <c r="KGP12" s="80"/>
      <c r="KGQ12" s="80"/>
      <c r="KGR12" s="80"/>
      <c r="KGS12" s="80"/>
      <c r="KGT12" s="80"/>
      <c r="KGU12" s="80"/>
      <c r="KGV12" s="80"/>
      <c r="KGW12" s="80"/>
      <c r="KGX12" s="80"/>
      <c r="KGY12" s="80"/>
      <c r="KGZ12" s="80"/>
      <c r="KHA12" s="80"/>
      <c r="KHB12" s="80"/>
      <c r="KHC12" s="80"/>
      <c r="KHD12" s="80"/>
      <c r="KHE12" s="80"/>
      <c r="KHF12" s="80"/>
      <c r="KHG12" s="80"/>
      <c r="KHH12" s="80"/>
      <c r="KHI12" s="80"/>
      <c r="KHJ12" s="80"/>
      <c r="KHK12" s="80"/>
      <c r="KHL12" s="80"/>
      <c r="KHM12" s="80"/>
      <c r="KHN12" s="80"/>
      <c r="KHO12" s="80"/>
      <c r="KHP12" s="80"/>
      <c r="KHQ12" s="80"/>
      <c r="KHR12" s="80"/>
      <c r="KHS12" s="80"/>
      <c r="KHT12" s="80"/>
      <c r="KHU12" s="80"/>
      <c r="KHV12" s="80"/>
      <c r="KHW12" s="80"/>
      <c r="KHX12" s="80"/>
      <c r="KHY12" s="80"/>
      <c r="KHZ12" s="80"/>
      <c r="KIA12" s="80"/>
      <c r="KIB12" s="80"/>
      <c r="KIC12" s="80"/>
      <c r="KID12" s="80"/>
      <c r="KIE12" s="80"/>
      <c r="KIF12" s="80"/>
      <c r="KIG12" s="80"/>
      <c r="KIH12" s="80"/>
      <c r="KII12" s="80"/>
      <c r="KIJ12" s="80"/>
      <c r="KIK12" s="80"/>
      <c r="KIL12" s="80"/>
      <c r="KIM12" s="80"/>
      <c r="KIN12" s="80"/>
      <c r="KIO12" s="80"/>
      <c r="KIP12" s="80"/>
      <c r="KIQ12" s="80"/>
      <c r="KIR12" s="80"/>
      <c r="KIS12" s="80"/>
      <c r="KIT12" s="80"/>
      <c r="KIU12" s="80"/>
      <c r="KIV12" s="80"/>
      <c r="KIW12" s="80"/>
      <c r="KIX12" s="80"/>
      <c r="KIY12" s="80"/>
      <c r="KIZ12" s="80"/>
      <c r="KJA12" s="80"/>
      <c r="KJB12" s="80"/>
      <c r="KJC12" s="80"/>
      <c r="KJD12" s="80"/>
      <c r="KJE12" s="80"/>
      <c r="KJF12" s="80"/>
      <c r="KJG12" s="80"/>
      <c r="KJH12" s="80"/>
      <c r="KJI12" s="80"/>
      <c r="KJJ12" s="80"/>
      <c r="KJK12" s="80"/>
      <c r="KJL12" s="80"/>
      <c r="KJM12" s="80"/>
      <c r="KJN12" s="80"/>
      <c r="KJO12" s="80"/>
      <c r="KJP12" s="80"/>
      <c r="KJQ12" s="80"/>
      <c r="KJR12" s="80"/>
      <c r="KJS12" s="80"/>
      <c r="KJT12" s="80"/>
      <c r="KJU12" s="80"/>
      <c r="KJV12" s="80"/>
      <c r="KJW12" s="80"/>
      <c r="KJX12" s="80"/>
      <c r="KJY12" s="80"/>
      <c r="KJZ12" s="80"/>
      <c r="KKA12" s="80"/>
      <c r="KKB12" s="80"/>
      <c r="KKC12" s="80"/>
      <c r="KKD12" s="80"/>
      <c r="KKE12" s="80"/>
      <c r="KKF12" s="80"/>
      <c r="KKG12" s="80"/>
      <c r="KKH12" s="80"/>
      <c r="KKI12" s="80"/>
      <c r="KKJ12" s="80"/>
      <c r="KKK12" s="80"/>
      <c r="KKL12" s="80"/>
      <c r="KKM12" s="80"/>
      <c r="KKN12" s="80"/>
      <c r="KKO12" s="80"/>
      <c r="KKP12" s="80"/>
      <c r="KKQ12" s="80"/>
      <c r="KKR12" s="80"/>
      <c r="KKS12" s="80"/>
      <c r="KKT12" s="80"/>
      <c r="KKU12" s="80"/>
      <c r="KKV12" s="80"/>
      <c r="KKW12" s="80"/>
      <c r="KKX12" s="80"/>
      <c r="KKY12" s="80"/>
      <c r="KKZ12" s="80"/>
      <c r="KLA12" s="80"/>
      <c r="KLB12" s="80"/>
      <c r="KLC12" s="80"/>
      <c r="KLD12" s="80"/>
      <c r="KLE12" s="80"/>
      <c r="KLF12" s="80"/>
      <c r="KLG12" s="80"/>
      <c r="KLH12" s="80"/>
      <c r="KLI12" s="80"/>
      <c r="KLJ12" s="80"/>
      <c r="KLK12" s="80"/>
      <c r="KLL12" s="80"/>
      <c r="KLM12" s="80"/>
      <c r="KLN12" s="80"/>
      <c r="KLO12" s="80"/>
      <c r="KLP12" s="80"/>
      <c r="KLQ12" s="80"/>
      <c r="KLR12" s="80"/>
      <c r="KLS12" s="80"/>
      <c r="KLT12" s="80"/>
      <c r="KLU12" s="80"/>
      <c r="KLV12" s="80"/>
      <c r="KLW12" s="80"/>
      <c r="KLX12" s="80"/>
      <c r="KLY12" s="80"/>
      <c r="KLZ12" s="80"/>
      <c r="KMA12" s="80"/>
      <c r="KMB12" s="80"/>
      <c r="KMC12" s="80"/>
      <c r="KMD12" s="80"/>
      <c r="KME12" s="80"/>
      <c r="KMF12" s="80"/>
      <c r="KMG12" s="80"/>
      <c r="KMH12" s="80"/>
      <c r="KMI12" s="80"/>
      <c r="KMJ12" s="80"/>
      <c r="KMK12" s="80"/>
      <c r="KML12" s="80"/>
      <c r="KMM12" s="80"/>
      <c r="KMN12" s="80"/>
      <c r="KMO12" s="80"/>
      <c r="KMP12" s="80"/>
      <c r="KMQ12" s="80"/>
      <c r="KMR12" s="80"/>
      <c r="KMS12" s="80"/>
      <c r="KMT12" s="80"/>
      <c r="KMU12" s="80"/>
      <c r="KMV12" s="80"/>
      <c r="KMW12" s="80"/>
      <c r="KMX12" s="80"/>
      <c r="KMY12" s="80"/>
      <c r="KMZ12" s="80"/>
      <c r="KNA12" s="80"/>
      <c r="KNB12" s="80"/>
      <c r="KNC12" s="80"/>
      <c r="KND12" s="80"/>
      <c r="KNE12" s="80"/>
      <c r="KNF12" s="80"/>
      <c r="KNG12" s="80"/>
      <c r="KNH12" s="80"/>
      <c r="KNI12" s="80"/>
      <c r="KNJ12" s="80"/>
      <c r="KNK12" s="80"/>
      <c r="KNL12" s="80"/>
      <c r="KNM12" s="80"/>
      <c r="KNN12" s="80"/>
      <c r="KNO12" s="80"/>
      <c r="KNP12" s="80"/>
      <c r="KNQ12" s="80"/>
      <c r="KNR12" s="80"/>
      <c r="KNS12" s="80"/>
      <c r="KNT12" s="80"/>
      <c r="KNU12" s="80"/>
      <c r="KNV12" s="80"/>
      <c r="KNW12" s="80"/>
      <c r="KNX12" s="80"/>
      <c r="KNY12" s="80"/>
      <c r="KNZ12" s="80"/>
      <c r="KOA12" s="80"/>
      <c r="KOB12" s="80"/>
      <c r="KOC12" s="80"/>
      <c r="KOD12" s="80"/>
      <c r="KOE12" s="80"/>
      <c r="KOF12" s="80"/>
      <c r="KOG12" s="80"/>
      <c r="KOH12" s="80"/>
      <c r="KOI12" s="80"/>
      <c r="KOJ12" s="80"/>
      <c r="KOK12" s="80"/>
      <c r="KOL12" s="80"/>
      <c r="KOM12" s="80"/>
      <c r="KON12" s="80"/>
      <c r="KOO12" s="80"/>
      <c r="KOP12" s="80"/>
      <c r="KOQ12" s="80"/>
      <c r="KOR12" s="80"/>
      <c r="KOS12" s="80"/>
      <c r="KOT12" s="80"/>
      <c r="KOU12" s="80"/>
      <c r="KOV12" s="80"/>
      <c r="KOW12" s="80"/>
      <c r="KOX12" s="80"/>
      <c r="KOY12" s="80"/>
      <c r="KOZ12" s="80"/>
      <c r="KPA12" s="80"/>
      <c r="KPB12" s="80"/>
      <c r="KPC12" s="80"/>
      <c r="KPD12" s="80"/>
      <c r="KPE12" s="80"/>
      <c r="KPF12" s="80"/>
      <c r="KPG12" s="80"/>
      <c r="KPH12" s="80"/>
      <c r="KPI12" s="80"/>
      <c r="KPJ12" s="80"/>
      <c r="KPK12" s="80"/>
      <c r="KPL12" s="80"/>
      <c r="KPM12" s="80"/>
      <c r="KPN12" s="80"/>
      <c r="KPO12" s="80"/>
      <c r="KPP12" s="80"/>
      <c r="KPQ12" s="80"/>
      <c r="KPR12" s="80"/>
      <c r="KPS12" s="80"/>
      <c r="KPT12" s="80"/>
      <c r="KPU12" s="80"/>
      <c r="KPV12" s="80"/>
      <c r="KPW12" s="80"/>
      <c r="KPX12" s="80"/>
      <c r="KPY12" s="80"/>
      <c r="KPZ12" s="80"/>
      <c r="KQA12" s="80"/>
      <c r="KQB12" s="80"/>
      <c r="KQC12" s="80"/>
      <c r="KQD12" s="80"/>
      <c r="KQE12" s="80"/>
      <c r="KQF12" s="80"/>
      <c r="KQG12" s="80"/>
      <c r="KQH12" s="80"/>
      <c r="KQI12" s="80"/>
      <c r="KQJ12" s="80"/>
      <c r="KQK12" s="80"/>
      <c r="KQL12" s="80"/>
      <c r="KQM12" s="80"/>
      <c r="KQN12" s="80"/>
      <c r="KQO12" s="80"/>
      <c r="KQP12" s="80"/>
      <c r="KQQ12" s="80"/>
      <c r="KQR12" s="80"/>
      <c r="KQS12" s="80"/>
      <c r="KQT12" s="80"/>
      <c r="KQU12" s="80"/>
      <c r="KQV12" s="80"/>
      <c r="KQW12" s="80"/>
      <c r="KQX12" s="80"/>
      <c r="KQY12" s="80"/>
      <c r="KQZ12" s="80"/>
      <c r="KRA12" s="80"/>
      <c r="KRB12" s="80"/>
      <c r="KRC12" s="80"/>
      <c r="KRD12" s="80"/>
      <c r="KRE12" s="80"/>
      <c r="KRF12" s="80"/>
      <c r="KRG12" s="80"/>
      <c r="KRH12" s="80"/>
      <c r="KRI12" s="80"/>
      <c r="KRJ12" s="80"/>
      <c r="KRK12" s="80"/>
      <c r="KRL12" s="80"/>
      <c r="KRM12" s="80"/>
      <c r="KRN12" s="80"/>
      <c r="KRO12" s="80"/>
      <c r="KRP12" s="80"/>
      <c r="KRQ12" s="80"/>
      <c r="KRR12" s="80"/>
      <c r="KRS12" s="80"/>
      <c r="KRT12" s="80"/>
      <c r="KRU12" s="80"/>
      <c r="KRV12" s="80"/>
      <c r="KRW12" s="80"/>
      <c r="KRX12" s="80"/>
      <c r="KRY12" s="80"/>
      <c r="KRZ12" s="80"/>
      <c r="KSA12" s="80"/>
      <c r="KSB12" s="80"/>
      <c r="KSC12" s="80"/>
      <c r="KSD12" s="80"/>
      <c r="KSE12" s="80"/>
      <c r="KSF12" s="80"/>
      <c r="KSG12" s="80"/>
      <c r="KSH12" s="80"/>
      <c r="KSI12" s="80"/>
      <c r="KSJ12" s="80"/>
      <c r="KSK12" s="80"/>
      <c r="KSL12" s="80"/>
      <c r="KSM12" s="80"/>
      <c r="KSN12" s="80"/>
      <c r="KSO12" s="80"/>
      <c r="KSP12" s="80"/>
      <c r="KSQ12" s="80"/>
      <c r="KSR12" s="80"/>
      <c r="KSS12" s="80"/>
      <c r="KST12" s="80"/>
      <c r="KSU12" s="80"/>
      <c r="KSV12" s="80"/>
      <c r="KSW12" s="80"/>
      <c r="KSX12" s="80"/>
      <c r="KSY12" s="80"/>
      <c r="KSZ12" s="80"/>
      <c r="KTA12" s="80"/>
      <c r="KTB12" s="80"/>
      <c r="KTC12" s="80"/>
      <c r="KTD12" s="80"/>
      <c r="KTE12" s="80"/>
      <c r="KTF12" s="80"/>
      <c r="KTG12" s="80"/>
      <c r="KTH12" s="80"/>
      <c r="KTI12" s="80"/>
      <c r="KTJ12" s="80"/>
      <c r="KTK12" s="80"/>
      <c r="KTL12" s="80"/>
      <c r="KTM12" s="80"/>
      <c r="KTN12" s="80"/>
      <c r="KTO12" s="80"/>
      <c r="KTP12" s="80"/>
      <c r="KTQ12" s="80"/>
      <c r="KTR12" s="80"/>
      <c r="KTS12" s="80"/>
      <c r="KTT12" s="80"/>
      <c r="KTU12" s="80"/>
      <c r="KTV12" s="80"/>
      <c r="KTW12" s="80"/>
      <c r="KTX12" s="80"/>
      <c r="KTY12" s="80"/>
      <c r="KTZ12" s="80"/>
      <c r="KUA12" s="80"/>
      <c r="KUB12" s="80"/>
      <c r="KUC12" s="80"/>
      <c r="KUD12" s="80"/>
      <c r="KUE12" s="80"/>
      <c r="KUF12" s="80"/>
      <c r="KUG12" s="80"/>
      <c r="KUH12" s="80"/>
      <c r="KUI12" s="80"/>
      <c r="KUJ12" s="80"/>
      <c r="KUK12" s="80"/>
      <c r="KUL12" s="80"/>
      <c r="KUM12" s="80"/>
      <c r="KUN12" s="80"/>
      <c r="KUO12" s="80"/>
      <c r="KUP12" s="80"/>
      <c r="KUQ12" s="80"/>
      <c r="KUR12" s="80"/>
      <c r="KUS12" s="80"/>
      <c r="KUT12" s="80"/>
      <c r="KUU12" s="80"/>
      <c r="KUV12" s="80"/>
      <c r="KUW12" s="80"/>
      <c r="KUX12" s="80"/>
      <c r="KUY12" s="80"/>
      <c r="KUZ12" s="80"/>
      <c r="KVA12" s="80"/>
      <c r="KVB12" s="80"/>
      <c r="KVC12" s="80"/>
      <c r="KVD12" s="80"/>
      <c r="KVE12" s="80"/>
      <c r="KVF12" s="80"/>
      <c r="KVG12" s="80"/>
      <c r="KVH12" s="80"/>
      <c r="KVI12" s="80"/>
      <c r="KVJ12" s="80"/>
      <c r="KVK12" s="80"/>
      <c r="KVL12" s="80"/>
      <c r="KVM12" s="80"/>
      <c r="KVN12" s="80"/>
      <c r="KVO12" s="80"/>
      <c r="KVP12" s="80"/>
      <c r="KVQ12" s="80"/>
      <c r="KVR12" s="80"/>
      <c r="KVS12" s="80"/>
      <c r="KVT12" s="80"/>
      <c r="KVU12" s="80"/>
      <c r="KVV12" s="80"/>
      <c r="KVW12" s="80"/>
      <c r="KVX12" s="80"/>
      <c r="KVY12" s="80"/>
      <c r="KVZ12" s="80"/>
      <c r="KWA12" s="80"/>
      <c r="KWB12" s="80"/>
      <c r="KWC12" s="80"/>
      <c r="KWD12" s="80"/>
      <c r="KWE12" s="80"/>
      <c r="KWF12" s="80"/>
      <c r="KWG12" s="80"/>
      <c r="KWH12" s="80"/>
      <c r="KWI12" s="80"/>
      <c r="KWJ12" s="80"/>
      <c r="KWK12" s="80"/>
      <c r="KWL12" s="80"/>
      <c r="KWM12" s="80"/>
      <c r="KWN12" s="80"/>
      <c r="KWO12" s="80"/>
      <c r="KWP12" s="80"/>
      <c r="KWQ12" s="80"/>
      <c r="KWR12" s="80"/>
      <c r="KWS12" s="80"/>
      <c r="KWT12" s="80"/>
      <c r="KWU12" s="80"/>
      <c r="KWV12" s="80"/>
      <c r="KWW12" s="80"/>
      <c r="KWX12" s="80"/>
      <c r="KWY12" s="80"/>
      <c r="KWZ12" s="80"/>
      <c r="KXA12" s="80"/>
      <c r="KXB12" s="80"/>
      <c r="KXC12" s="80"/>
      <c r="KXD12" s="80"/>
      <c r="KXE12" s="80"/>
      <c r="KXF12" s="80"/>
      <c r="KXG12" s="80"/>
      <c r="KXH12" s="80"/>
      <c r="KXI12" s="80"/>
      <c r="KXJ12" s="80"/>
      <c r="KXK12" s="80"/>
      <c r="KXL12" s="80"/>
      <c r="KXM12" s="80"/>
      <c r="KXN12" s="80"/>
      <c r="KXO12" s="80"/>
      <c r="KXP12" s="80"/>
      <c r="KXQ12" s="80"/>
      <c r="KXR12" s="80"/>
      <c r="KXS12" s="80"/>
      <c r="KXT12" s="80"/>
      <c r="KXU12" s="80"/>
      <c r="KXV12" s="80"/>
      <c r="KXW12" s="80"/>
      <c r="KXX12" s="80"/>
      <c r="KXY12" s="80"/>
      <c r="KXZ12" s="80"/>
      <c r="KYA12" s="80"/>
      <c r="KYB12" s="80"/>
      <c r="KYC12" s="80"/>
      <c r="KYD12" s="80"/>
      <c r="KYE12" s="80"/>
      <c r="KYF12" s="80"/>
      <c r="KYG12" s="80"/>
      <c r="KYH12" s="80"/>
      <c r="KYI12" s="80"/>
      <c r="KYJ12" s="80"/>
      <c r="KYK12" s="80"/>
      <c r="KYL12" s="80"/>
      <c r="KYM12" s="80"/>
      <c r="KYN12" s="80"/>
      <c r="KYO12" s="80"/>
      <c r="KYP12" s="80"/>
      <c r="KYQ12" s="80"/>
      <c r="KYR12" s="80"/>
      <c r="KYS12" s="80"/>
      <c r="KYT12" s="80"/>
      <c r="KYU12" s="80"/>
      <c r="KYV12" s="80"/>
      <c r="KYW12" s="80"/>
      <c r="KYX12" s="80"/>
      <c r="KYY12" s="80"/>
      <c r="KYZ12" s="80"/>
      <c r="KZA12" s="80"/>
      <c r="KZB12" s="80"/>
      <c r="KZC12" s="80"/>
      <c r="KZD12" s="80"/>
      <c r="KZE12" s="80"/>
      <c r="KZF12" s="80"/>
      <c r="KZG12" s="80"/>
      <c r="KZH12" s="80"/>
      <c r="KZI12" s="80"/>
      <c r="KZJ12" s="80"/>
      <c r="KZK12" s="80"/>
      <c r="KZL12" s="80"/>
      <c r="KZM12" s="80"/>
      <c r="KZN12" s="80"/>
      <c r="KZO12" s="80"/>
      <c r="KZP12" s="80"/>
      <c r="KZQ12" s="80"/>
      <c r="KZR12" s="80"/>
      <c r="KZS12" s="80"/>
      <c r="KZT12" s="80"/>
      <c r="KZU12" s="80"/>
      <c r="KZV12" s="80"/>
      <c r="KZW12" s="80"/>
      <c r="KZX12" s="80"/>
      <c r="KZY12" s="80"/>
      <c r="KZZ12" s="80"/>
      <c r="LAA12" s="80"/>
      <c r="LAB12" s="80"/>
      <c r="LAC12" s="80"/>
      <c r="LAD12" s="80"/>
      <c r="LAE12" s="80"/>
      <c r="LAF12" s="80"/>
      <c r="LAG12" s="80"/>
      <c r="LAH12" s="80"/>
      <c r="LAI12" s="80"/>
      <c r="LAJ12" s="80"/>
      <c r="LAK12" s="80"/>
      <c r="LAL12" s="80"/>
      <c r="LAM12" s="80"/>
      <c r="LAN12" s="80"/>
      <c r="LAO12" s="80"/>
      <c r="LAP12" s="80"/>
      <c r="LAQ12" s="80"/>
      <c r="LAR12" s="80"/>
      <c r="LAS12" s="80"/>
      <c r="LAT12" s="80"/>
      <c r="LAU12" s="80"/>
      <c r="LAV12" s="80"/>
      <c r="LAW12" s="80"/>
      <c r="LAX12" s="80"/>
      <c r="LAY12" s="80"/>
      <c r="LAZ12" s="80"/>
      <c r="LBA12" s="80"/>
      <c r="LBB12" s="80"/>
      <c r="LBC12" s="80"/>
      <c r="LBD12" s="80"/>
      <c r="LBE12" s="80"/>
      <c r="LBF12" s="80"/>
      <c r="LBG12" s="80"/>
      <c r="LBH12" s="80"/>
      <c r="LBI12" s="80"/>
      <c r="LBJ12" s="80"/>
      <c r="LBK12" s="80"/>
      <c r="LBL12" s="80"/>
      <c r="LBM12" s="80"/>
      <c r="LBN12" s="80"/>
      <c r="LBO12" s="80"/>
      <c r="LBP12" s="80"/>
      <c r="LBQ12" s="80"/>
      <c r="LBR12" s="80"/>
      <c r="LBS12" s="80"/>
      <c r="LBT12" s="80"/>
      <c r="LBU12" s="80"/>
      <c r="LBV12" s="80"/>
      <c r="LBW12" s="80"/>
      <c r="LBX12" s="80"/>
      <c r="LBY12" s="80"/>
      <c r="LBZ12" s="80"/>
      <c r="LCA12" s="80"/>
      <c r="LCB12" s="80"/>
      <c r="LCC12" s="80"/>
      <c r="LCD12" s="80"/>
      <c r="LCE12" s="80"/>
      <c r="LCF12" s="80"/>
      <c r="LCG12" s="80"/>
      <c r="LCH12" s="80"/>
      <c r="LCI12" s="80"/>
      <c r="LCJ12" s="80"/>
      <c r="LCK12" s="80"/>
      <c r="LCL12" s="80"/>
      <c r="LCM12" s="80"/>
      <c r="LCN12" s="80"/>
      <c r="LCO12" s="80"/>
      <c r="LCP12" s="80"/>
      <c r="LCQ12" s="80"/>
      <c r="LCR12" s="80"/>
      <c r="LCS12" s="80"/>
      <c r="LCT12" s="80"/>
      <c r="LCU12" s="80"/>
      <c r="LCV12" s="80"/>
      <c r="LCW12" s="80"/>
      <c r="LCX12" s="80"/>
      <c r="LCY12" s="80"/>
      <c r="LCZ12" s="80"/>
      <c r="LDA12" s="80"/>
      <c r="LDB12" s="80"/>
      <c r="LDC12" s="80"/>
      <c r="LDD12" s="80"/>
      <c r="LDE12" s="80"/>
      <c r="LDF12" s="80"/>
      <c r="LDG12" s="80"/>
      <c r="LDH12" s="80"/>
      <c r="LDI12" s="80"/>
      <c r="LDJ12" s="80"/>
      <c r="LDK12" s="80"/>
      <c r="LDL12" s="80"/>
      <c r="LDM12" s="80"/>
      <c r="LDN12" s="80"/>
      <c r="LDO12" s="80"/>
      <c r="LDP12" s="80"/>
      <c r="LDQ12" s="80"/>
      <c r="LDR12" s="80"/>
      <c r="LDS12" s="80"/>
      <c r="LDT12" s="80"/>
      <c r="LDU12" s="80"/>
      <c r="LDV12" s="80"/>
      <c r="LDW12" s="80"/>
      <c r="LDX12" s="80"/>
      <c r="LDY12" s="80"/>
      <c r="LDZ12" s="80"/>
      <c r="LEA12" s="80"/>
      <c r="LEB12" s="80"/>
      <c r="LEC12" s="80"/>
      <c r="LED12" s="80"/>
      <c r="LEE12" s="80"/>
      <c r="LEF12" s="80"/>
      <c r="LEG12" s="80"/>
      <c r="LEH12" s="80"/>
      <c r="LEI12" s="80"/>
      <c r="LEJ12" s="80"/>
      <c r="LEK12" s="80"/>
      <c r="LEL12" s="80"/>
      <c r="LEM12" s="80"/>
      <c r="LEN12" s="80"/>
      <c r="LEO12" s="80"/>
      <c r="LEP12" s="80"/>
      <c r="LEQ12" s="80"/>
      <c r="LER12" s="80"/>
      <c r="LES12" s="80"/>
      <c r="LET12" s="80"/>
      <c r="LEU12" s="80"/>
      <c r="LEV12" s="80"/>
      <c r="LEW12" s="80"/>
      <c r="LEX12" s="80"/>
      <c r="LEY12" s="80"/>
      <c r="LEZ12" s="80"/>
      <c r="LFA12" s="80"/>
      <c r="LFB12" s="80"/>
      <c r="LFC12" s="80"/>
      <c r="LFD12" s="80"/>
      <c r="LFE12" s="80"/>
      <c r="LFF12" s="80"/>
      <c r="LFG12" s="80"/>
      <c r="LFH12" s="80"/>
      <c r="LFI12" s="80"/>
      <c r="LFJ12" s="80"/>
      <c r="LFK12" s="80"/>
      <c r="LFL12" s="80"/>
      <c r="LFM12" s="80"/>
      <c r="LFN12" s="80"/>
      <c r="LFO12" s="80"/>
      <c r="LFP12" s="80"/>
      <c r="LFQ12" s="80"/>
      <c r="LFR12" s="80"/>
      <c r="LFS12" s="80"/>
      <c r="LFT12" s="80"/>
      <c r="LFU12" s="80"/>
      <c r="LFV12" s="80"/>
      <c r="LFW12" s="80"/>
      <c r="LFX12" s="80"/>
      <c r="LFY12" s="80"/>
      <c r="LFZ12" s="80"/>
      <c r="LGA12" s="80"/>
      <c r="LGB12" s="80"/>
      <c r="LGC12" s="80"/>
      <c r="LGD12" s="80"/>
      <c r="LGE12" s="80"/>
      <c r="LGF12" s="80"/>
      <c r="LGG12" s="80"/>
      <c r="LGH12" s="80"/>
      <c r="LGI12" s="80"/>
      <c r="LGJ12" s="80"/>
      <c r="LGK12" s="80"/>
      <c r="LGL12" s="80"/>
      <c r="LGM12" s="80"/>
      <c r="LGN12" s="80"/>
      <c r="LGO12" s="80"/>
      <c r="LGP12" s="80"/>
      <c r="LGQ12" s="80"/>
      <c r="LGR12" s="80"/>
      <c r="LGS12" s="80"/>
      <c r="LGT12" s="80"/>
      <c r="LGU12" s="80"/>
      <c r="LGV12" s="80"/>
      <c r="LGW12" s="80"/>
      <c r="LGX12" s="80"/>
      <c r="LGY12" s="80"/>
      <c r="LGZ12" s="80"/>
      <c r="LHA12" s="80"/>
      <c r="LHB12" s="80"/>
      <c r="LHC12" s="80"/>
      <c r="LHD12" s="80"/>
      <c r="LHE12" s="80"/>
      <c r="LHF12" s="80"/>
      <c r="LHG12" s="80"/>
      <c r="LHH12" s="80"/>
      <c r="LHI12" s="80"/>
      <c r="LHJ12" s="80"/>
      <c r="LHK12" s="80"/>
      <c r="LHL12" s="80"/>
      <c r="LHM12" s="80"/>
      <c r="LHN12" s="80"/>
      <c r="LHO12" s="80"/>
      <c r="LHP12" s="80"/>
      <c r="LHQ12" s="80"/>
      <c r="LHR12" s="80"/>
      <c r="LHS12" s="80"/>
      <c r="LHT12" s="80"/>
      <c r="LHU12" s="80"/>
      <c r="LHV12" s="80"/>
      <c r="LHW12" s="80"/>
      <c r="LHX12" s="80"/>
      <c r="LHY12" s="80"/>
      <c r="LHZ12" s="80"/>
      <c r="LIA12" s="80"/>
      <c r="LIB12" s="80"/>
      <c r="LIC12" s="80"/>
      <c r="LID12" s="80"/>
      <c r="LIE12" s="80"/>
      <c r="LIF12" s="80"/>
      <c r="LIG12" s="80"/>
      <c r="LIH12" s="80"/>
      <c r="LII12" s="80"/>
      <c r="LIJ12" s="80"/>
      <c r="LIK12" s="80"/>
      <c r="LIL12" s="80"/>
      <c r="LIM12" s="80"/>
      <c r="LIN12" s="80"/>
      <c r="LIO12" s="80"/>
      <c r="LIP12" s="80"/>
      <c r="LIQ12" s="80"/>
      <c r="LIR12" s="80"/>
      <c r="LIS12" s="80"/>
      <c r="LIT12" s="80"/>
      <c r="LIU12" s="80"/>
      <c r="LIV12" s="80"/>
      <c r="LIW12" s="80"/>
      <c r="LIX12" s="80"/>
      <c r="LIY12" s="80"/>
      <c r="LIZ12" s="80"/>
      <c r="LJA12" s="80"/>
      <c r="LJB12" s="80"/>
      <c r="LJC12" s="80"/>
      <c r="LJD12" s="80"/>
      <c r="LJE12" s="80"/>
      <c r="LJF12" s="80"/>
      <c r="LJG12" s="80"/>
      <c r="LJH12" s="80"/>
      <c r="LJI12" s="80"/>
      <c r="LJJ12" s="80"/>
      <c r="LJK12" s="80"/>
      <c r="LJL12" s="80"/>
      <c r="LJM12" s="80"/>
      <c r="LJN12" s="80"/>
      <c r="LJO12" s="80"/>
      <c r="LJP12" s="80"/>
      <c r="LJQ12" s="80"/>
      <c r="LJR12" s="80"/>
      <c r="LJS12" s="80"/>
      <c r="LJT12" s="80"/>
      <c r="LJU12" s="80"/>
      <c r="LJV12" s="80"/>
      <c r="LJW12" s="80"/>
      <c r="LJX12" s="80"/>
      <c r="LJY12" s="80"/>
      <c r="LJZ12" s="80"/>
      <c r="LKA12" s="80"/>
      <c r="LKB12" s="80"/>
      <c r="LKC12" s="80"/>
      <c r="LKD12" s="80"/>
      <c r="LKE12" s="80"/>
      <c r="LKF12" s="80"/>
      <c r="LKG12" s="80"/>
      <c r="LKH12" s="80"/>
      <c r="LKI12" s="80"/>
      <c r="LKJ12" s="80"/>
      <c r="LKK12" s="80"/>
      <c r="LKL12" s="80"/>
      <c r="LKM12" s="80"/>
      <c r="LKN12" s="80"/>
      <c r="LKO12" s="80"/>
      <c r="LKP12" s="80"/>
      <c r="LKQ12" s="80"/>
      <c r="LKR12" s="80"/>
      <c r="LKS12" s="80"/>
      <c r="LKT12" s="80"/>
      <c r="LKU12" s="80"/>
      <c r="LKV12" s="80"/>
      <c r="LKW12" s="80"/>
      <c r="LKX12" s="80"/>
      <c r="LKY12" s="80"/>
      <c r="LKZ12" s="80"/>
      <c r="LLA12" s="80"/>
      <c r="LLB12" s="80"/>
      <c r="LLC12" s="80"/>
      <c r="LLD12" s="80"/>
      <c r="LLE12" s="80"/>
      <c r="LLF12" s="80"/>
      <c r="LLG12" s="80"/>
      <c r="LLH12" s="80"/>
      <c r="LLI12" s="80"/>
      <c r="LLJ12" s="80"/>
      <c r="LLK12" s="80"/>
      <c r="LLL12" s="80"/>
      <c r="LLM12" s="80"/>
      <c r="LLN12" s="80"/>
      <c r="LLO12" s="80"/>
      <c r="LLP12" s="80"/>
      <c r="LLQ12" s="80"/>
      <c r="LLR12" s="80"/>
      <c r="LLS12" s="80"/>
      <c r="LLT12" s="80"/>
      <c r="LLU12" s="80"/>
      <c r="LLV12" s="80"/>
      <c r="LLW12" s="80"/>
      <c r="LLX12" s="80"/>
      <c r="LLY12" s="80"/>
      <c r="LLZ12" s="80"/>
      <c r="LMA12" s="80"/>
      <c r="LMB12" s="80"/>
      <c r="LMC12" s="80"/>
      <c r="LMD12" s="80"/>
      <c r="LME12" s="80"/>
      <c r="LMF12" s="80"/>
      <c r="LMG12" s="80"/>
      <c r="LMH12" s="80"/>
      <c r="LMI12" s="80"/>
      <c r="LMJ12" s="80"/>
      <c r="LMK12" s="80"/>
      <c r="LML12" s="80"/>
      <c r="LMM12" s="80"/>
      <c r="LMN12" s="80"/>
      <c r="LMO12" s="80"/>
      <c r="LMP12" s="80"/>
      <c r="LMQ12" s="80"/>
      <c r="LMR12" s="80"/>
      <c r="LMS12" s="80"/>
      <c r="LMT12" s="80"/>
      <c r="LMU12" s="80"/>
      <c r="LMV12" s="80"/>
      <c r="LMW12" s="80"/>
      <c r="LMX12" s="80"/>
      <c r="LMY12" s="80"/>
      <c r="LMZ12" s="80"/>
      <c r="LNA12" s="80"/>
      <c r="LNB12" s="80"/>
      <c r="LNC12" s="80"/>
      <c r="LND12" s="80"/>
      <c r="LNE12" s="80"/>
      <c r="LNF12" s="80"/>
      <c r="LNG12" s="80"/>
      <c r="LNH12" s="80"/>
      <c r="LNI12" s="80"/>
      <c r="LNJ12" s="80"/>
      <c r="LNK12" s="80"/>
      <c r="LNL12" s="80"/>
      <c r="LNM12" s="80"/>
      <c r="LNN12" s="80"/>
      <c r="LNO12" s="80"/>
      <c r="LNP12" s="80"/>
      <c r="LNQ12" s="80"/>
      <c r="LNR12" s="80"/>
      <c r="LNS12" s="80"/>
      <c r="LNT12" s="80"/>
      <c r="LNU12" s="80"/>
      <c r="LNV12" s="80"/>
      <c r="LNW12" s="80"/>
      <c r="LNX12" s="80"/>
      <c r="LNY12" s="80"/>
      <c r="LNZ12" s="80"/>
      <c r="LOA12" s="80"/>
      <c r="LOB12" s="80"/>
      <c r="LOC12" s="80"/>
      <c r="LOD12" s="80"/>
      <c r="LOE12" s="80"/>
      <c r="LOF12" s="80"/>
      <c r="LOG12" s="80"/>
      <c r="LOH12" s="80"/>
      <c r="LOI12" s="80"/>
      <c r="LOJ12" s="80"/>
      <c r="LOK12" s="80"/>
      <c r="LOL12" s="80"/>
      <c r="LOM12" s="80"/>
      <c r="LON12" s="80"/>
      <c r="LOO12" s="80"/>
      <c r="LOP12" s="80"/>
      <c r="LOQ12" s="80"/>
      <c r="LOR12" s="80"/>
      <c r="LOS12" s="80"/>
      <c r="LOT12" s="80"/>
      <c r="LOU12" s="80"/>
      <c r="LOV12" s="80"/>
      <c r="LOW12" s="80"/>
      <c r="LOX12" s="80"/>
      <c r="LOY12" s="80"/>
      <c r="LOZ12" s="80"/>
      <c r="LPA12" s="80"/>
      <c r="LPB12" s="80"/>
      <c r="LPC12" s="80"/>
      <c r="LPD12" s="80"/>
      <c r="LPE12" s="80"/>
      <c r="LPF12" s="80"/>
      <c r="LPG12" s="80"/>
      <c r="LPH12" s="80"/>
      <c r="LPI12" s="80"/>
      <c r="LPJ12" s="80"/>
      <c r="LPK12" s="80"/>
      <c r="LPL12" s="80"/>
      <c r="LPM12" s="80"/>
      <c r="LPN12" s="80"/>
      <c r="LPO12" s="80"/>
      <c r="LPP12" s="80"/>
      <c r="LPQ12" s="80"/>
      <c r="LPR12" s="80"/>
      <c r="LPS12" s="80"/>
      <c r="LPT12" s="80"/>
      <c r="LPU12" s="80"/>
      <c r="LPV12" s="80"/>
      <c r="LPW12" s="80"/>
      <c r="LPX12" s="80"/>
      <c r="LPY12" s="80"/>
      <c r="LPZ12" s="80"/>
      <c r="LQA12" s="80"/>
      <c r="LQB12" s="80"/>
      <c r="LQC12" s="80"/>
      <c r="LQD12" s="80"/>
      <c r="LQE12" s="80"/>
      <c r="LQF12" s="80"/>
      <c r="LQG12" s="80"/>
      <c r="LQH12" s="80"/>
      <c r="LQI12" s="80"/>
      <c r="LQJ12" s="80"/>
      <c r="LQK12" s="80"/>
      <c r="LQL12" s="80"/>
      <c r="LQM12" s="80"/>
      <c r="LQN12" s="80"/>
      <c r="LQO12" s="80"/>
      <c r="LQP12" s="80"/>
      <c r="LQQ12" s="80"/>
      <c r="LQR12" s="80"/>
      <c r="LQS12" s="80"/>
      <c r="LQT12" s="80"/>
      <c r="LQU12" s="80"/>
      <c r="LQV12" s="80"/>
      <c r="LQW12" s="80"/>
      <c r="LQX12" s="80"/>
      <c r="LQY12" s="80"/>
      <c r="LQZ12" s="80"/>
      <c r="LRA12" s="80"/>
      <c r="LRB12" s="80"/>
      <c r="LRC12" s="80"/>
      <c r="LRD12" s="80"/>
      <c r="LRE12" s="80"/>
      <c r="LRF12" s="80"/>
      <c r="LRG12" s="80"/>
      <c r="LRH12" s="80"/>
      <c r="LRI12" s="80"/>
      <c r="LRJ12" s="80"/>
      <c r="LRK12" s="80"/>
      <c r="LRL12" s="80"/>
      <c r="LRM12" s="80"/>
      <c r="LRN12" s="80"/>
      <c r="LRO12" s="80"/>
      <c r="LRP12" s="80"/>
      <c r="LRQ12" s="80"/>
      <c r="LRR12" s="80"/>
      <c r="LRS12" s="80"/>
      <c r="LRT12" s="80"/>
      <c r="LRU12" s="80"/>
      <c r="LRV12" s="80"/>
      <c r="LRW12" s="80"/>
      <c r="LRX12" s="80"/>
      <c r="LRY12" s="80"/>
      <c r="LRZ12" s="80"/>
      <c r="LSA12" s="80"/>
      <c r="LSB12" s="80"/>
      <c r="LSC12" s="80"/>
      <c r="LSD12" s="80"/>
      <c r="LSE12" s="80"/>
      <c r="LSF12" s="80"/>
      <c r="LSG12" s="80"/>
      <c r="LSH12" s="80"/>
      <c r="LSI12" s="80"/>
      <c r="LSJ12" s="80"/>
      <c r="LSK12" s="80"/>
      <c r="LSL12" s="80"/>
      <c r="LSM12" s="80"/>
      <c r="LSN12" s="80"/>
      <c r="LSO12" s="80"/>
      <c r="LSP12" s="80"/>
      <c r="LSQ12" s="80"/>
      <c r="LSR12" s="80"/>
      <c r="LSS12" s="80"/>
      <c r="LST12" s="80"/>
      <c r="LSU12" s="80"/>
      <c r="LSV12" s="80"/>
      <c r="LSW12" s="80"/>
      <c r="LSX12" s="80"/>
      <c r="LSY12" s="80"/>
      <c r="LSZ12" s="80"/>
      <c r="LTA12" s="80"/>
      <c r="LTB12" s="80"/>
      <c r="LTC12" s="80"/>
      <c r="LTD12" s="80"/>
      <c r="LTE12" s="80"/>
      <c r="LTF12" s="80"/>
      <c r="LTG12" s="80"/>
      <c r="LTH12" s="80"/>
      <c r="LTI12" s="80"/>
      <c r="LTJ12" s="80"/>
      <c r="LTK12" s="80"/>
      <c r="LTL12" s="80"/>
      <c r="LTM12" s="80"/>
      <c r="LTN12" s="80"/>
      <c r="LTO12" s="80"/>
      <c r="LTP12" s="80"/>
      <c r="LTQ12" s="80"/>
      <c r="LTR12" s="80"/>
      <c r="LTS12" s="80"/>
      <c r="LTT12" s="80"/>
      <c r="LTU12" s="80"/>
      <c r="LTV12" s="80"/>
      <c r="LTW12" s="80"/>
      <c r="LTX12" s="80"/>
      <c r="LTY12" s="80"/>
      <c r="LTZ12" s="80"/>
      <c r="LUA12" s="80"/>
      <c r="LUB12" s="80"/>
      <c r="LUC12" s="80"/>
      <c r="LUD12" s="80"/>
      <c r="LUE12" s="80"/>
      <c r="LUF12" s="80"/>
      <c r="LUG12" s="80"/>
      <c r="LUH12" s="80"/>
      <c r="LUI12" s="80"/>
      <c r="LUJ12" s="80"/>
      <c r="LUK12" s="80"/>
      <c r="LUL12" s="80"/>
      <c r="LUM12" s="80"/>
      <c r="LUN12" s="80"/>
      <c r="LUO12" s="80"/>
      <c r="LUP12" s="80"/>
      <c r="LUQ12" s="80"/>
      <c r="LUR12" s="80"/>
      <c r="LUS12" s="80"/>
      <c r="LUT12" s="80"/>
      <c r="LUU12" s="80"/>
      <c r="LUV12" s="80"/>
      <c r="LUW12" s="80"/>
      <c r="LUX12" s="80"/>
      <c r="LUY12" s="80"/>
      <c r="LUZ12" s="80"/>
      <c r="LVA12" s="80"/>
      <c r="LVB12" s="80"/>
      <c r="LVC12" s="80"/>
      <c r="LVD12" s="80"/>
      <c r="LVE12" s="80"/>
      <c r="LVF12" s="80"/>
      <c r="LVG12" s="80"/>
      <c r="LVH12" s="80"/>
      <c r="LVI12" s="80"/>
      <c r="LVJ12" s="80"/>
      <c r="LVK12" s="80"/>
      <c r="LVL12" s="80"/>
      <c r="LVM12" s="80"/>
      <c r="LVN12" s="80"/>
      <c r="LVO12" s="80"/>
      <c r="LVP12" s="80"/>
      <c r="LVQ12" s="80"/>
      <c r="LVR12" s="80"/>
      <c r="LVS12" s="80"/>
      <c r="LVT12" s="80"/>
      <c r="LVU12" s="80"/>
      <c r="LVV12" s="80"/>
      <c r="LVW12" s="80"/>
      <c r="LVX12" s="80"/>
      <c r="LVY12" s="80"/>
      <c r="LVZ12" s="80"/>
      <c r="LWA12" s="80"/>
      <c r="LWB12" s="80"/>
      <c r="LWC12" s="80"/>
      <c r="LWD12" s="80"/>
      <c r="LWE12" s="80"/>
      <c r="LWF12" s="80"/>
      <c r="LWG12" s="80"/>
      <c r="LWH12" s="80"/>
      <c r="LWI12" s="80"/>
      <c r="LWJ12" s="80"/>
      <c r="LWK12" s="80"/>
      <c r="LWL12" s="80"/>
      <c r="LWM12" s="80"/>
      <c r="LWN12" s="80"/>
      <c r="LWO12" s="80"/>
      <c r="LWP12" s="80"/>
      <c r="LWQ12" s="80"/>
      <c r="LWR12" s="80"/>
      <c r="LWS12" s="80"/>
      <c r="LWT12" s="80"/>
      <c r="LWU12" s="80"/>
      <c r="LWV12" s="80"/>
      <c r="LWW12" s="80"/>
      <c r="LWX12" s="80"/>
      <c r="LWY12" s="80"/>
      <c r="LWZ12" s="80"/>
      <c r="LXA12" s="80"/>
      <c r="LXB12" s="80"/>
      <c r="LXC12" s="80"/>
      <c r="LXD12" s="80"/>
      <c r="LXE12" s="80"/>
      <c r="LXF12" s="80"/>
      <c r="LXG12" s="80"/>
      <c r="LXH12" s="80"/>
      <c r="LXI12" s="80"/>
      <c r="LXJ12" s="80"/>
      <c r="LXK12" s="80"/>
      <c r="LXL12" s="80"/>
      <c r="LXM12" s="80"/>
      <c r="LXN12" s="80"/>
      <c r="LXO12" s="80"/>
      <c r="LXP12" s="80"/>
      <c r="LXQ12" s="80"/>
      <c r="LXR12" s="80"/>
      <c r="LXS12" s="80"/>
      <c r="LXT12" s="80"/>
      <c r="LXU12" s="80"/>
      <c r="LXV12" s="80"/>
      <c r="LXW12" s="80"/>
      <c r="LXX12" s="80"/>
      <c r="LXY12" s="80"/>
      <c r="LXZ12" s="80"/>
      <c r="LYA12" s="80"/>
      <c r="LYB12" s="80"/>
      <c r="LYC12" s="80"/>
      <c r="LYD12" s="80"/>
      <c r="LYE12" s="80"/>
      <c r="LYF12" s="80"/>
      <c r="LYG12" s="80"/>
      <c r="LYH12" s="80"/>
      <c r="LYI12" s="80"/>
      <c r="LYJ12" s="80"/>
      <c r="LYK12" s="80"/>
      <c r="LYL12" s="80"/>
      <c r="LYM12" s="80"/>
      <c r="LYN12" s="80"/>
      <c r="LYO12" s="80"/>
      <c r="LYP12" s="80"/>
      <c r="LYQ12" s="80"/>
      <c r="LYR12" s="80"/>
      <c r="LYS12" s="80"/>
      <c r="LYT12" s="80"/>
      <c r="LYU12" s="80"/>
      <c r="LYV12" s="80"/>
      <c r="LYW12" s="80"/>
      <c r="LYX12" s="80"/>
      <c r="LYY12" s="80"/>
      <c r="LYZ12" s="80"/>
      <c r="LZA12" s="80"/>
      <c r="LZB12" s="80"/>
      <c r="LZC12" s="80"/>
      <c r="LZD12" s="80"/>
      <c r="LZE12" s="80"/>
      <c r="LZF12" s="80"/>
      <c r="LZG12" s="80"/>
      <c r="LZH12" s="80"/>
      <c r="LZI12" s="80"/>
      <c r="LZJ12" s="80"/>
      <c r="LZK12" s="80"/>
      <c r="LZL12" s="80"/>
      <c r="LZM12" s="80"/>
      <c r="LZN12" s="80"/>
      <c r="LZO12" s="80"/>
      <c r="LZP12" s="80"/>
      <c r="LZQ12" s="80"/>
      <c r="LZR12" s="80"/>
      <c r="LZS12" s="80"/>
      <c r="LZT12" s="80"/>
      <c r="LZU12" s="80"/>
      <c r="LZV12" s="80"/>
      <c r="LZW12" s="80"/>
      <c r="LZX12" s="80"/>
      <c r="LZY12" s="80"/>
      <c r="LZZ12" s="80"/>
      <c r="MAA12" s="80"/>
      <c r="MAB12" s="80"/>
      <c r="MAC12" s="80"/>
      <c r="MAD12" s="80"/>
      <c r="MAE12" s="80"/>
      <c r="MAF12" s="80"/>
      <c r="MAG12" s="80"/>
      <c r="MAH12" s="80"/>
      <c r="MAI12" s="80"/>
      <c r="MAJ12" s="80"/>
      <c r="MAK12" s="80"/>
      <c r="MAL12" s="80"/>
      <c r="MAM12" s="80"/>
      <c r="MAN12" s="80"/>
      <c r="MAO12" s="80"/>
      <c r="MAP12" s="80"/>
      <c r="MAQ12" s="80"/>
      <c r="MAR12" s="80"/>
      <c r="MAS12" s="80"/>
      <c r="MAT12" s="80"/>
      <c r="MAU12" s="80"/>
      <c r="MAV12" s="80"/>
      <c r="MAW12" s="80"/>
      <c r="MAX12" s="80"/>
      <c r="MAY12" s="80"/>
      <c r="MAZ12" s="80"/>
      <c r="MBA12" s="80"/>
      <c r="MBB12" s="80"/>
      <c r="MBC12" s="80"/>
      <c r="MBD12" s="80"/>
      <c r="MBE12" s="80"/>
      <c r="MBF12" s="80"/>
      <c r="MBG12" s="80"/>
      <c r="MBH12" s="80"/>
      <c r="MBI12" s="80"/>
      <c r="MBJ12" s="80"/>
      <c r="MBK12" s="80"/>
      <c r="MBL12" s="80"/>
      <c r="MBM12" s="80"/>
      <c r="MBN12" s="80"/>
      <c r="MBO12" s="80"/>
      <c r="MBP12" s="80"/>
      <c r="MBQ12" s="80"/>
      <c r="MBR12" s="80"/>
      <c r="MBS12" s="80"/>
      <c r="MBT12" s="80"/>
      <c r="MBU12" s="80"/>
      <c r="MBV12" s="80"/>
      <c r="MBW12" s="80"/>
      <c r="MBX12" s="80"/>
      <c r="MBY12" s="80"/>
      <c r="MBZ12" s="80"/>
      <c r="MCA12" s="80"/>
      <c r="MCB12" s="80"/>
      <c r="MCC12" s="80"/>
      <c r="MCD12" s="80"/>
      <c r="MCE12" s="80"/>
      <c r="MCF12" s="80"/>
      <c r="MCG12" s="80"/>
      <c r="MCH12" s="80"/>
      <c r="MCI12" s="80"/>
      <c r="MCJ12" s="80"/>
      <c r="MCK12" s="80"/>
      <c r="MCL12" s="80"/>
      <c r="MCM12" s="80"/>
      <c r="MCN12" s="80"/>
      <c r="MCO12" s="80"/>
      <c r="MCP12" s="80"/>
      <c r="MCQ12" s="80"/>
      <c r="MCR12" s="80"/>
      <c r="MCS12" s="80"/>
      <c r="MCT12" s="80"/>
      <c r="MCU12" s="80"/>
      <c r="MCV12" s="80"/>
      <c r="MCW12" s="80"/>
      <c r="MCX12" s="80"/>
      <c r="MCY12" s="80"/>
      <c r="MCZ12" s="80"/>
      <c r="MDA12" s="80"/>
      <c r="MDB12" s="80"/>
      <c r="MDC12" s="80"/>
      <c r="MDD12" s="80"/>
      <c r="MDE12" s="80"/>
      <c r="MDF12" s="80"/>
      <c r="MDG12" s="80"/>
      <c r="MDH12" s="80"/>
      <c r="MDI12" s="80"/>
      <c r="MDJ12" s="80"/>
      <c r="MDK12" s="80"/>
      <c r="MDL12" s="80"/>
      <c r="MDM12" s="80"/>
      <c r="MDN12" s="80"/>
      <c r="MDO12" s="80"/>
      <c r="MDP12" s="80"/>
      <c r="MDQ12" s="80"/>
      <c r="MDR12" s="80"/>
      <c r="MDS12" s="80"/>
      <c r="MDT12" s="80"/>
      <c r="MDU12" s="80"/>
      <c r="MDV12" s="80"/>
      <c r="MDW12" s="80"/>
      <c r="MDX12" s="80"/>
      <c r="MDY12" s="80"/>
      <c r="MDZ12" s="80"/>
      <c r="MEA12" s="80"/>
      <c r="MEB12" s="80"/>
      <c r="MEC12" s="80"/>
      <c r="MED12" s="80"/>
      <c r="MEE12" s="80"/>
      <c r="MEF12" s="80"/>
      <c r="MEG12" s="80"/>
      <c r="MEH12" s="80"/>
      <c r="MEI12" s="80"/>
      <c r="MEJ12" s="80"/>
      <c r="MEK12" s="80"/>
      <c r="MEL12" s="80"/>
      <c r="MEM12" s="80"/>
      <c r="MEN12" s="80"/>
      <c r="MEO12" s="80"/>
      <c r="MEP12" s="80"/>
      <c r="MEQ12" s="80"/>
      <c r="MER12" s="80"/>
      <c r="MES12" s="80"/>
      <c r="MET12" s="80"/>
      <c r="MEU12" s="80"/>
      <c r="MEV12" s="80"/>
      <c r="MEW12" s="80"/>
      <c r="MEX12" s="80"/>
      <c r="MEY12" s="80"/>
      <c r="MEZ12" s="80"/>
      <c r="MFA12" s="80"/>
      <c r="MFB12" s="80"/>
      <c r="MFC12" s="80"/>
      <c r="MFD12" s="80"/>
      <c r="MFE12" s="80"/>
      <c r="MFF12" s="80"/>
      <c r="MFG12" s="80"/>
      <c r="MFH12" s="80"/>
      <c r="MFI12" s="80"/>
      <c r="MFJ12" s="80"/>
      <c r="MFK12" s="80"/>
      <c r="MFL12" s="80"/>
      <c r="MFM12" s="80"/>
      <c r="MFN12" s="80"/>
      <c r="MFO12" s="80"/>
      <c r="MFP12" s="80"/>
      <c r="MFQ12" s="80"/>
      <c r="MFR12" s="80"/>
      <c r="MFS12" s="80"/>
      <c r="MFT12" s="80"/>
      <c r="MFU12" s="80"/>
      <c r="MFV12" s="80"/>
      <c r="MFW12" s="80"/>
      <c r="MFX12" s="80"/>
      <c r="MFY12" s="80"/>
      <c r="MFZ12" s="80"/>
      <c r="MGA12" s="80"/>
      <c r="MGB12" s="80"/>
      <c r="MGC12" s="80"/>
      <c r="MGD12" s="80"/>
      <c r="MGE12" s="80"/>
      <c r="MGF12" s="80"/>
      <c r="MGG12" s="80"/>
      <c r="MGH12" s="80"/>
      <c r="MGI12" s="80"/>
      <c r="MGJ12" s="80"/>
      <c r="MGK12" s="80"/>
      <c r="MGL12" s="80"/>
      <c r="MGM12" s="80"/>
      <c r="MGN12" s="80"/>
      <c r="MGO12" s="80"/>
      <c r="MGP12" s="80"/>
      <c r="MGQ12" s="80"/>
      <c r="MGR12" s="80"/>
      <c r="MGS12" s="80"/>
      <c r="MGT12" s="80"/>
      <c r="MGU12" s="80"/>
      <c r="MGV12" s="80"/>
      <c r="MGW12" s="80"/>
      <c r="MGX12" s="80"/>
      <c r="MGY12" s="80"/>
      <c r="MGZ12" s="80"/>
      <c r="MHA12" s="80"/>
      <c r="MHB12" s="80"/>
      <c r="MHC12" s="80"/>
      <c r="MHD12" s="80"/>
      <c r="MHE12" s="80"/>
      <c r="MHF12" s="80"/>
      <c r="MHG12" s="80"/>
      <c r="MHH12" s="80"/>
      <c r="MHI12" s="80"/>
      <c r="MHJ12" s="80"/>
      <c r="MHK12" s="80"/>
      <c r="MHL12" s="80"/>
      <c r="MHM12" s="80"/>
      <c r="MHN12" s="80"/>
      <c r="MHO12" s="80"/>
      <c r="MHP12" s="80"/>
      <c r="MHQ12" s="80"/>
      <c r="MHR12" s="80"/>
      <c r="MHS12" s="80"/>
      <c r="MHT12" s="80"/>
      <c r="MHU12" s="80"/>
      <c r="MHV12" s="80"/>
      <c r="MHW12" s="80"/>
      <c r="MHX12" s="80"/>
      <c r="MHY12" s="80"/>
      <c r="MHZ12" s="80"/>
      <c r="MIA12" s="80"/>
      <c r="MIB12" s="80"/>
      <c r="MIC12" s="80"/>
      <c r="MID12" s="80"/>
      <c r="MIE12" s="80"/>
      <c r="MIF12" s="80"/>
      <c r="MIG12" s="80"/>
      <c r="MIH12" s="80"/>
      <c r="MII12" s="80"/>
      <c r="MIJ12" s="80"/>
      <c r="MIK12" s="80"/>
      <c r="MIL12" s="80"/>
      <c r="MIM12" s="80"/>
      <c r="MIN12" s="80"/>
      <c r="MIO12" s="80"/>
      <c r="MIP12" s="80"/>
      <c r="MIQ12" s="80"/>
      <c r="MIR12" s="80"/>
      <c r="MIS12" s="80"/>
      <c r="MIT12" s="80"/>
      <c r="MIU12" s="80"/>
      <c r="MIV12" s="80"/>
      <c r="MIW12" s="80"/>
      <c r="MIX12" s="80"/>
      <c r="MIY12" s="80"/>
      <c r="MIZ12" s="80"/>
      <c r="MJA12" s="80"/>
      <c r="MJB12" s="80"/>
      <c r="MJC12" s="80"/>
      <c r="MJD12" s="80"/>
      <c r="MJE12" s="80"/>
      <c r="MJF12" s="80"/>
      <c r="MJG12" s="80"/>
      <c r="MJH12" s="80"/>
      <c r="MJI12" s="80"/>
      <c r="MJJ12" s="80"/>
      <c r="MJK12" s="80"/>
      <c r="MJL12" s="80"/>
      <c r="MJM12" s="80"/>
      <c r="MJN12" s="80"/>
      <c r="MJO12" s="80"/>
      <c r="MJP12" s="80"/>
      <c r="MJQ12" s="80"/>
      <c r="MJR12" s="80"/>
      <c r="MJS12" s="80"/>
      <c r="MJT12" s="80"/>
      <c r="MJU12" s="80"/>
      <c r="MJV12" s="80"/>
      <c r="MJW12" s="80"/>
      <c r="MJX12" s="80"/>
      <c r="MJY12" s="80"/>
      <c r="MJZ12" s="80"/>
      <c r="MKA12" s="80"/>
      <c r="MKB12" s="80"/>
      <c r="MKC12" s="80"/>
      <c r="MKD12" s="80"/>
      <c r="MKE12" s="80"/>
      <c r="MKF12" s="80"/>
      <c r="MKG12" s="80"/>
      <c r="MKH12" s="80"/>
      <c r="MKI12" s="80"/>
      <c r="MKJ12" s="80"/>
      <c r="MKK12" s="80"/>
      <c r="MKL12" s="80"/>
      <c r="MKM12" s="80"/>
      <c r="MKN12" s="80"/>
      <c r="MKO12" s="80"/>
      <c r="MKP12" s="80"/>
      <c r="MKQ12" s="80"/>
      <c r="MKR12" s="80"/>
      <c r="MKS12" s="80"/>
      <c r="MKT12" s="80"/>
      <c r="MKU12" s="80"/>
      <c r="MKV12" s="80"/>
      <c r="MKW12" s="80"/>
      <c r="MKX12" s="80"/>
      <c r="MKY12" s="80"/>
      <c r="MKZ12" s="80"/>
      <c r="MLA12" s="80"/>
      <c r="MLB12" s="80"/>
      <c r="MLC12" s="80"/>
      <c r="MLD12" s="80"/>
      <c r="MLE12" s="80"/>
      <c r="MLF12" s="80"/>
      <c r="MLG12" s="80"/>
      <c r="MLH12" s="80"/>
      <c r="MLI12" s="80"/>
      <c r="MLJ12" s="80"/>
      <c r="MLK12" s="80"/>
      <c r="MLL12" s="80"/>
      <c r="MLM12" s="80"/>
      <c r="MLN12" s="80"/>
      <c r="MLO12" s="80"/>
      <c r="MLP12" s="80"/>
      <c r="MLQ12" s="80"/>
      <c r="MLR12" s="80"/>
      <c r="MLS12" s="80"/>
      <c r="MLT12" s="80"/>
      <c r="MLU12" s="80"/>
      <c r="MLV12" s="80"/>
      <c r="MLW12" s="80"/>
      <c r="MLX12" s="80"/>
      <c r="MLY12" s="80"/>
      <c r="MLZ12" s="80"/>
      <c r="MMA12" s="80"/>
      <c r="MMB12" s="80"/>
      <c r="MMC12" s="80"/>
      <c r="MMD12" s="80"/>
      <c r="MME12" s="80"/>
      <c r="MMF12" s="80"/>
      <c r="MMG12" s="80"/>
      <c r="MMH12" s="80"/>
      <c r="MMI12" s="80"/>
      <c r="MMJ12" s="80"/>
      <c r="MMK12" s="80"/>
      <c r="MML12" s="80"/>
      <c r="MMM12" s="80"/>
      <c r="MMN12" s="80"/>
      <c r="MMO12" s="80"/>
      <c r="MMP12" s="80"/>
      <c r="MMQ12" s="80"/>
      <c r="MMR12" s="80"/>
      <c r="MMS12" s="80"/>
      <c r="MMT12" s="80"/>
      <c r="MMU12" s="80"/>
      <c r="MMV12" s="80"/>
      <c r="MMW12" s="80"/>
      <c r="MMX12" s="80"/>
      <c r="MMY12" s="80"/>
      <c r="MMZ12" s="80"/>
      <c r="MNA12" s="80"/>
      <c r="MNB12" s="80"/>
      <c r="MNC12" s="80"/>
      <c r="MND12" s="80"/>
      <c r="MNE12" s="80"/>
      <c r="MNF12" s="80"/>
      <c r="MNG12" s="80"/>
      <c r="MNH12" s="80"/>
      <c r="MNI12" s="80"/>
      <c r="MNJ12" s="80"/>
      <c r="MNK12" s="80"/>
      <c r="MNL12" s="80"/>
      <c r="MNM12" s="80"/>
      <c r="MNN12" s="80"/>
      <c r="MNO12" s="80"/>
      <c r="MNP12" s="80"/>
      <c r="MNQ12" s="80"/>
      <c r="MNR12" s="80"/>
      <c r="MNS12" s="80"/>
      <c r="MNT12" s="80"/>
      <c r="MNU12" s="80"/>
      <c r="MNV12" s="80"/>
      <c r="MNW12" s="80"/>
      <c r="MNX12" s="80"/>
      <c r="MNY12" s="80"/>
      <c r="MNZ12" s="80"/>
      <c r="MOA12" s="80"/>
      <c r="MOB12" s="80"/>
      <c r="MOC12" s="80"/>
      <c r="MOD12" s="80"/>
      <c r="MOE12" s="80"/>
      <c r="MOF12" s="80"/>
      <c r="MOG12" s="80"/>
      <c r="MOH12" s="80"/>
      <c r="MOI12" s="80"/>
      <c r="MOJ12" s="80"/>
      <c r="MOK12" s="80"/>
      <c r="MOL12" s="80"/>
      <c r="MOM12" s="80"/>
      <c r="MON12" s="80"/>
      <c r="MOO12" s="80"/>
      <c r="MOP12" s="80"/>
      <c r="MOQ12" s="80"/>
      <c r="MOR12" s="80"/>
      <c r="MOS12" s="80"/>
      <c r="MOT12" s="80"/>
      <c r="MOU12" s="80"/>
      <c r="MOV12" s="80"/>
      <c r="MOW12" s="80"/>
      <c r="MOX12" s="80"/>
      <c r="MOY12" s="80"/>
      <c r="MOZ12" s="80"/>
      <c r="MPA12" s="80"/>
      <c r="MPB12" s="80"/>
      <c r="MPC12" s="80"/>
      <c r="MPD12" s="80"/>
      <c r="MPE12" s="80"/>
      <c r="MPF12" s="80"/>
      <c r="MPG12" s="80"/>
      <c r="MPH12" s="80"/>
      <c r="MPI12" s="80"/>
      <c r="MPJ12" s="80"/>
      <c r="MPK12" s="80"/>
      <c r="MPL12" s="80"/>
      <c r="MPM12" s="80"/>
      <c r="MPN12" s="80"/>
      <c r="MPO12" s="80"/>
      <c r="MPP12" s="80"/>
      <c r="MPQ12" s="80"/>
      <c r="MPR12" s="80"/>
      <c r="MPS12" s="80"/>
      <c r="MPT12" s="80"/>
      <c r="MPU12" s="80"/>
      <c r="MPV12" s="80"/>
      <c r="MPW12" s="80"/>
      <c r="MPX12" s="80"/>
      <c r="MPY12" s="80"/>
      <c r="MPZ12" s="80"/>
      <c r="MQA12" s="80"/>
      <c r="MQB12" s="80"/>
      <c r="MQC12" s="80"/>
      <c r="MQD12" s="80"/>
      <c r="MQE12" s="80"/>
      <c r="MQF12" s="80"/>
      <c r="MQG12" s="80"/>
      <c r="MQH12" s="80"/>
      <c r="MQI12" s="80"/>
      <c r="MQJ12" s="80"/>
      <c r="MQK12" s="80"/>
      <c r="MQL12" s="80"/>
      <c r="MQM12" s="80"/>
      <c r="MQN12" s="80"/>
      <c r="MQO12" s="80"/>
      <c r="MQP12" s="80"/>
      <c r="MQQ12" s="80"/>
      <c r="MQR12" s="80"/>
      <c r="MQS12" s="80"/>
      <c r="MQT12" s="80"/>
      <c r="MQU12" s="80"/>
      <c r="MQV12" s="80"/>
      <c r="MQW12" s="80"/>
      <c r="MQX12" s="80"/>
      <c r="MQY12" s="80"/>
      <c r="MQZ12" s="80"/>
      <c r="MRA12" s="80"/>
      <c r="MRB12" s="80"/>
      <c r="MRC12" s="80"/>
      <c r="MRD12" s="80"/>
      <c r="MRE12" s="80"/>
      <c r="MRF12" s="80"/>
      <c r="MRG12" s="80"/>
      <c r="MRH12" s="80"/>
      <c r="MRI12" s="80"/>
      <c r="MRJ12" s="80"/>
      <c r="MRK12" s="80"/>
      <c r="MRL12" s="80"/>
      <c r="MRM12" s="80"/>
      <c r="MRN12" s="80"/>
      <c r="MRO12" s="80"/>
      <c r="MRP12" s="80"/>
      <c r="MRQ12" s="80"/>
      <c r="MRR12" s="80"/>
      <c r="MRS12" s="80"/>
      <c r="MRT12" s="80"/>
      <c r="MRU12" s="80"/>
      <c r="MRV12" s="80"/>
      <c r="MRW12" s="80"/>
      <c r="MRX12" s="80"/>
      <c r="MRY12" s="80"/>
      <c r="MRZ12" s="80"/>
      <c r="MSA12" s="80"/>
      <c r="MSB12" s="80"/>
      <c r="MSC12" s="80"/>
      <c r="MSD12" s="80"/>
      <c r="MSE12" s="80"/>
      <c r="MSF12" s="80"/>
      <c r="MSG12" s="80"/>
      <c r="MSH12" s="80"/>
      <c r="MSI12" s="80"/>
      <c r="MSJ12" s="80"/>
      <c r="MSK12" s="80"/>
      <c r="MSL12" s="80"/>
      <c r="MSM12" s="80"/>
      <c r="MSN12" s="80"/>
      <c r="MSO12" s="80"/>
      <c r="MSP12" s="80"/>
      <c r="MSQ12" s="80"/>
      <c r="MSR12" s="80"/>
      <c r="MSS12" s="80"/>
      <c r="MST12" s="80"/>
      <c r="MSU12" s="80"/>
      <c r="MSV12" s="80"/>
      <c r="MSW12" s="80"/>
      <c r="MSX12" s="80"/>
      <c r="MSY12" s="80"/>
      <c r="MSZ12" s="80"/>
      <c r="MTA12" s="80"/>
      <c r="MTB12" s="80"/>
      <c r="MTC12" s="80"/>
      <c r="MTD12" s="80"/>
      <c r="MTE12" s="80"/>
      <c r="MTF12" s="80"/>
      <c r="MTG12" s="80"/>
      <c r="MTH12" s="80"/>
      <c r="MTI12" s="80"/>
      <c r="MTJ12" s="80"/>
      <c r="MTK12" s="80"/>
      <c r="MTL12" s="80"/>
      <c r="MTM12" s="80"/>
      <c r="MTN12" s="80"/>
      <c r="MTO12" s="80"/>
      <c r="MTP12" s="80"/>
      <c r="MTQ12" s="80"/>
      <c r="MTR12" s="80"/>
      <c r="MTS12" s="80"/>
      <c r="MTT12" s="80"/>
      <c r="MTU12" s="80"/>
      <c r="MTV12" s="80"/>
      <c r="MTW12" s="80"/>
      <c r="MTX12" s="80"/>
      <c r="MTY12" s="80"/>
      <c r="MTZ12" s="80"/>
      <c r="MUA12" s="80"/>
      <c r="MUB12" s="80"/>
      <c r="MUC12" s="80"/>
      <c r="MUD12" s="80"/>
      <c r="MUE12" s="80"/>
      <c r="MUF12" s="80"/>
      <c r="MUG12" s="80"/>
      <c r="MUH12" s="80"/>
      <c r="MUI12" s="80"/>
      <c r="MUJ12" s="80"/>
      <c r="MUK12" s="80"/>
      <c r="MUL12" s="80"/>
      <c r="MUM12" s="80"/>
      <c r="MUN12" s="80"/>
      <c r="MUO12" s="80"/>
      <c r="MUP12" s="80"/>
      <c r="MUQ12" s="80"/>
      <c r="MUR12" s="80"/>
      <c r="MUS12" s="80"/>
      <c r="MUT12" s="80"/>
      <c r="MUU12" s="80"/>
      <c r="MUV12" s="80"/>
      <c r="MUW12" s="80"/>
      <c r="MUX12" s="80"/>
      <c r="MUY12" s="80"/>
      <c r="MUZ12" s="80"/>
      <c r="MVA12" s="80"/>
      <c r="MVB12" s="80"/>
      <c r="MVC12" s="80"/>
      <c r="MVD12" s="80"/>
      <c r="MVE12" s="80"/>
      <c r="MVF12" s="80"/>
      <c r="MVG12" s="80"/>
      <c r="MVH12" s="80"/>
      <c r="MVI12" s="80"/>
      <c r="MVJ12" s="80"/>
      <c r="MVK12" s="80"/>
      <c r="MVL12" s="80"/>
      <c r="MVM12" s="80"/>
      <c r="MVN12" s="80"/>
      <c r="MVO12" s="80"/>
      <c r="MVP12" s="80"/>
      <c r="MVQ12" s="80"/>
      <c r="MVR12" s="80"/>
      <c r="MVS12" s="80"/>
      <c r="MVT12" s="80"/>
      <c r="MVU12" s="80"/>
      <c r="MVV12" s="80"/>
      <c r="MVW12" s="80"/>
      <c r="MVX12" s="80"/>
      <c r="MVY12" s="80"/>
      <c r="MVZ12" s="80"/>
      <c r="MWA12" s="80"/>
      <c r="MWB12" s="80"/>
      <c r="MWC12" s="80"/>
      <c r="MWD12" s="80"/>
      <c r="MWE12" s="80"/>
      <c r="MWF12" s="80"/>
      <c r="MWG12" s="80"/>
      <c r="MWH12" s="80"/>
      <c r="MWI12" s="80"/>
      <c r="MWJ12" s="80"/>
      <c r="MWK12" s="80"/>
      <c r="MWL12" s="80"/>
      <c r="MWM12" s="80"/>
      <c r="MWN12" s="80"/>
      <c r="MWO12" s="80"/>
      <c r="MWP12" s="80"/>
      <c r="MWQ12" s="80"/>
      <c r="MWR12" s="80"/>
      <c r="MWS12" s="80"/>
      <c r="MWT12" s="80"/>
      <c r="MWU12" s="80"/>
      <c r="MWV12" s="80"/>
      <c r="MWW12" s="80"/>
      <c r="MWX12" s="80"/>
      <c r="MWY12" s="80"/>
      <c r="MWZ12" s="80"/>
      <c r="MXA12" s="80"/>
      <c r="MXB12" s="80"/>
      <c r="MXC12" s="80"/>
      <c r="MXD12" s="80"/>
      <c r="MXE12" s="80"/>
      <c r="MXF12" s="80"/>
      <c r="MXG12" s="80"/>
      <c r="MXH12" s="80"/>
      <c r="MXI12" s="80"/>
      <c r="MXJ12" s="80"/>
      <c r="MXK12" s="80"/>
      <c r="MXL12" s="80"/>
      <c r="MXM12" s="80"/>
      <c r="MXN12" s="80"/>
      <c r="MXO12" s="80"/>
      <c r="MXP12" s="80"/>
      <c r="MXQ12" s="80"/>
      <c r="MXR12" s="80"/>
      <c r="MXS12" s="80"/>
      <c r="MXT12" s="80"/>
      <c r="MXU12" s="80"/>
      <c r="MXV12" s="80"/>
      <c r="MXW12" s="80"/>
      <c r="MXX12" s="80"/>
      <c r="MXY12" s="80"/>
      <c r="MXZ12" s="80"/>
      <c r="MYA12" s="80"/>
      <c r="MYB12" s="80"/>
      <c r="MYC12" s="80"/>
      <c r="MYD12" s="80"/>
      <c r="MYE12" s="80"/>
      <c r="MYF12" s="80"/>
      <c r="MYG12" s="80"/>
      <c r="MYH12" s="80"/>
      <c r="MYI12" s="80"/>
      <c r="MYJ12" s="80"/>
      <c r="MYK12" s="80"/>
      <c r="MYL12" s="80"/>
      <c r="MYM12" s="80"/>
      <c r="MYN12" s="80"/>
      <c r="MYO12" s="80"/>
      <c r="MYP12" s="80"/>
      <c r="MYQ12" s="80"/>
      <c r="MYR12" s="80"/>
      <c r="MYS12" s="80"/>
      <c r="MYT12" s="80"/>
      <c r="MYU12" s="80"/>
      <c r="MYV12" s="80"/>
      <c r="MYW12" s="80"/>
      <c r="MYX12" s="80"/>
      <c r="MYY12" s="80"/>
      <c r="MYZ12" s="80"/>
      <c r="MZA12" s="80"/>
      <c r="MZB12" s="80"/>
      <c r="MZC12" s="80"/>
      <c r="MZD12" s="80"/>
      <c r="MZE12" s="80"/>
      <c r="MZF12" s="80"/>
      <c r="MZG12" s="80"/>
      <c r="MZH12" s="80"/>
      <c r="MZI12" s="80"/>
      <c r="MZJ12" s="80"/>
      <c r="MZK12" s="80"/>
      <c r="MZL12" s="80"/>
      <c r="MZM12" s="80"/>
      <c r="MZN12" s="80"/>
      <c r="MZO12" s="80"/>
      <c r="MZP12" s="80"/>
      <c r="MZQ12" s="80"/>
      <c r="MZR12" s="80"/>
      <c r="MZS12" s="80"/>
      <c r="MZT12" s="80"/>
      <c r="MZU12" s="80"/>
      <c r="MZV12" s="80"/>
      <c r="MZW12" s="80"/>
      <c r="MZX12" s="80"/>
      <c r="MZY12" s="80"/>
      <c r="MZZ12" s="80"/>
      <c r="NAA12" s="80"/>
      <c r="NAB12" s="80"/>
      <c r="NAC12" s="80"/>
      <c r="NAD12" s="80"/>
      <c r="NAE12" s="80"/>
      <c r="NAF12" s="80"/>
      <c r="NAG12" s="80"/>
      <c r="NAH12" s="80"/>
      <c r="NAI12" s="80"/>
      <c r="NAJ12" s="80"/>
      <c r="NAK12" s="80"/>
      <c r="NAL12" s="80"/>
      <c r="NAM12" s="80"/>
      <c r="NAN12" s="80"/>
      <c r="NAO12" s="80"/>
      <c r="NAP12" s="80"/>
      <c r="NAQ12" s="80"/>
      <c r="NAR12" s="80"/>
      <c r="NAS12" s="80"/>
      <c r="NAT12" s="80"/>
      <c r="NAU12" s="80"/>
      <c r="NAV12" s="80"/>
      <c r="NAW12" s="80"/>
      <c r="NAX12" s="80"/>
      <c r="NAY12" s="80"/>
      <c r="NAZ12" s="80"/>
      <c r="NBA12" s="80"/>
      <c r="NBB12" s="80"/>
      <c r="NBC12" s="80"/>
      <c r="NBD12" s="80"/>
      <c r="NBE12" s="80"/>
      <c r="NBF12" s="80"/>
      <c r="NBG12" s="80"/>
      <c r="NBH12" s="80"/>
      <c r="NBI12" s="80"/>
      <c r="NBJ12" s="80"/>
      <c r="NBK12" s="80"/>
      <c r="NBL12" s="80"/>
      <c r="NBM12" s="80"/>
      <c r="NBN12" s="80"/>
      <c r="NBO12" s="80"/>
      <c r="NBP12" s="80"/>
      <c r="NBQ12" s="80"/>
      <c r="NBR12" s="80"/>
      <c r="NBS12" s="80"/>
      <c r="NBT12" s="80"/>
      <c r="NBU12" s="80"/>
      <c r="NBV12" s="80"/>
      <c r="NBW12" s="80"/>
      <c r="NBX12" s="80"/>
      <c r="NBY12" s="80"/>
      <c r="NBZ12" s="80"/>
      <c r="NCA12" s="80"/>
      <c r="NCB12" s="80"/>
      <c r="NCC12" s="80"/>
      <c r="NCD12" s="80"/>
      <c r="NCE12" s="80"/>
      <c r="NCF12" s="80"/>
      <c r="NCG12" s="80"/>
      <c r="NCH12" s="80"/>
      <c r="NCI12" s="80"/>
      <c r="NCJ12" s="80"/>
      <c r="NCK12" s="80"/>
      <c r="NCL12" s="80"/>
      <c r="NCM12" s="80"/>
      <c r="NCN12" s="80"/>
      <c r="NCO12" s="80"/>
      <c r="NCP12" s="80"/>
      <c r="NCQ12" s="80"/>
      <c r="NCR12" s="80"/>
      <c r="NCS12" s="80"/>
      <c r="NCT12" s="80"/>
      <c r="NCU12" s="80"/>
      <c r="NCV12" s="80"/>
      <c r="NCW12" s="80"/>
      <c r="NCX12" s="80"/>
      <c r="NCY12" s="80"/>
      <c r="NCZ12" s="80"/>
      <c r="NDA12" s="80"/>
      <c r="NDB12" s="80"/>
      <c r="NDC12" s="80"/>
      <c r="NDD12" s="80"/>
      <c r="NDE12" s="80"/>
      <c r="NDF12" s="80"/>
      <c r="NDG12" s="80"/>
      <c r="NDH12" s="80"/>
      <c r="NDI12" s="80"/>
      <c r="NDJ12" s="80"/>
      <c r="NDK12" s="80"/>
      <c r="NDL12" s="80"/>
      <c r="NDM12" s="80"/>
      <c r="NDN12" s="80"/>
      <c r="NDO12" s="80"/>
      <c r="NDP12" s="80"/>
      <c r="NDQ12" s="80"/>
      <c r="NDR12" s="80"/>
      <c r="NDS12" s="80"/>
      <c r="NDT12" s="80"/>
      <c r="NDU12" s="80"/>
      <c r="NDV12" s="80"/>
      <c r="NDW12" s="80"/>
      <c r="NDX12" s="80"/>
      <c r="NDY12" s="80"/>
      <c r="NDZ12" s="80"/>
      <c r="NEA12" s="80"/>
      <c r="NEB12" s="80"/>
      <c r="NEC12" s="80"/>
      <c r="NED12" s="80"/>
      <c r="NEE12" s="80"/>
      <c r="NEF12" s="80"/>
      <c r="NEG12" s="80"/>
      <c r="NEH12" s="80"/>
      <c r="NEI12" s="80"/>
      <c r="NEJ12" s="80"/>
      <c r="NEK12" s="80"/>
      <c r="NEL12" s="80"/>
      <c r="NEM12" s="80"/>
      <c r="NEN12" s="80"/>
      <c r="NEO12" s="80"/>
      <c r="NEP12" s="80"/>
      <c r="NEQ12" s="80"/>
      <c r="NER12" s="80"/>
      <c r="NES12" s="80"/>
      <c r="NET12" s="80"/>
      <c r="NEU12" s="80"/>
      <c r="NEV12" s="80"/>
      <c r="NEW12" s="80"/>
      <c r="NEX12" s="80"/>
      <c r="NEY12" s="80"/>
      <c r="NEZ12" s="80"/>
      <c r="NFA12" s="80"/>
      <c r="NFB12" s="80"/>
      <c r="NFC12" s="80"/>
      <c r="NFD12" s="80"/>
      <c r="NFE12" s="80"/>
      <c r="NFF12" s="80"/>
      <c r="NFG12" s="80"/>
      <c r="NFH12" s="80"/>
      <c r="NFI12" s="80"/>
      <c r="NFJ12" s="80"/>
      <c r="NFK12" s="80"/>
      <c r="NFL12" s="80"/>
      <c r="NFM12" s="80"/>
      <c r="NFN12" s="80"/>
      <c r="NFO12" s="80"/>
      <c r="NFP12" s="80"/>
      <c r="NFQ12" s="80"/>
      <c r="NFR12" s="80"/>
      <c r="NFS12" s="80"/>
      <c r="NFT12" s="80"/>
      <c r="NFU12" s="80"/>
      <c r="NFV12" s="80"/>
      <c r="NFW12" s="80"/>
      <c r="NFX12" s="80"/>
      <c r="NFY12" s="80"/>
      <c r="NFZ12" s="80"/>
      <c r="NGA12" s="80"/>
      <c r="NGB12" s="80"/>
      <c r="NGC12" s="80"/>
      <c r="NGD12" s="80"/>
      <c r="NGE12" s="80"/>
      <c r="NGF12" s="80"/>
      <c r="NGG12" s="80"/>
      <c r="NGH12" s="80"/>
      <c r="NGI12" s="80"/>
      <c r="NGJ12" s="80"/>
      <c r="NGK12" s="80"/>
      <c r="NGL12" s="80"/>
      <c r="NGM12" s="80"/>
      <c r="NGN12" s="80"/>
      <c r="NGO12" s="80"/>
      <c r="NGP12" s="80"/>
      <c r="NGQ12" s="80"/>
      <c r="NGR12" s="80"/>
      <c r="NGS12" s="80"/>
      <c r="NGT12" s="80"/>
      <c r="NGU12" s="80"/>
      <c r="NGV12" s="80"/>
      <c r="NGW12" s="80"/>
      <c r="NGX12" s="80"/>
      <c r="NGY12" s="80"/>
      <c r="NGZ12" s="80"/>
      <c r="NHA12" s="80"/>
      <c r="NHB12" s="80"/>
      <c r="NHC12" s="80"/>
      <c r="NHD12" s="80"/>
      <c r="NHE12" s="80"/>
      <c r="NHF12" s="80"/>
      <c r="NHG12" s="80"/>
      <c r="NHH12" s="80"/>
      <c r="NHI12" s="80"/>
      <c r="NHJ12" s="80"/>
      <c r="NHK12" s="80"/>
      <c r="NHL12" s="80"/>
      <c r="NHM12" s="80"/>
      <c r="NHN12" s="80"/>
      <c r="NHO12" s="80"/>
      <c r="NHP12" s="80"/>
      <c r="NHQ12" s="80"/>
      <c r="NHR12" s="80"/>
      <c r="NHS12" s="80"/>
      <c r="NHT12" s="80"/>
      <c r="NHU12" s="80"/>
      <c r="NHV12" s="80"/>
      <c r="NHW12" s="80"/>
      <c r="NHX12" s="80"/>
      <c r="NHY12" s="80"/>
      <c r="NHZ12" s="80"/>
      <c r="NIA12" s="80"/>
      <c r="NIB12" s="80"/>
      <c r="NIC12" s="80"/>
      <c r="NID12" s="80"/>
      <c r="NIE12" s="80"/>
      <c r="NIF12" s="80"/>
      <c r="NIG12" s="80"/>
      <c r="NIH12" s="80"/>
      <c r="NII12" s="80"/>
      <c r="NIJ12" s="80"/>
      <c r="NIK12" s="80"/>
      <c r="NIL12" s="80"/>
      <c r="NIM12" s="80"/>
      <c r="NIN12" s="80"/>
      <c r="NIO12" s="80"/>
      <c r="NIP12" s="80"/>
      <c r="NIQ12" s="80"/>
      <c r="NIR12" s="80"/>
      <c r="NIS12" s="80"/>
      <c r="NIT12" s="80"/>
      <c r="NIU12" s="80"/>
      <c r="NIV12" s="80"/>
      <c r="NIW12" s="80"/>
      <c r="NIX12" s="80"/>
      <c r="NIY12" s="80"/>
      <c r="NIZ12" s="80"/>
      <c r="NJA12" s="80"/>
      <c r="NJB12" s="80"/>
      <c r="NJC12" s="80"/>
      <c r="NJD12" s="80"/>
      <c r="NJE12" s="80"/>
      <c r="NJF12" s="80"/>
      <c r="NJG12" s="80"/>
      <c r="NJH12" s="80"/>
      <c r="NJI12" s="80"/>
      <c r="NJJ12" s="80"/>
      <c r="NJK12" s="80"/>
      <c r="NJL12" s="80"/>
      <c r="NJM12" s="80"/>
      <c r="NJN12" s="80"/>
      <c r="NJO12" s="80"/>
      <c r="NJP12" s="80"/>
      <c r="NJQ12" s="80"/>
      <c r="NJR12" s="80"/>
      <c r="NJS12" s="80"/>
      <c r="NJT12" s="80"/>
      <c r="NJU12" s="80"/>
      <c r="NJV12" s="80"/>
      <c r="NJW12" s="80"/>
      <c r="NJX12" s="80"/>
      <c r="NJY12" s="80"/>
      <c r="NJZ12" s="80"/>
      <c r="NKA12" s="80"/>
      <c r="NKB12" s="80"/>
      <c r="NKC12" s="80"/>
      <c r="NKD12" s="80"/>
      <c r="NKE12" s="80"/>
      <c r="NKF12" s="80"/>
      <c r="NKG12" s="80"/>
      <c r="NKH12" s="80"/>
      <c r="NKI12" s="80"/>
      <c r="NKJ12" s="80"/>
      <c r="NKK12" s="80"/>
      <c r="NKL12" s="80"/>
      <c r="NKM12" s="80"/>
      <c r="NKN12" s="80"/>
      <c r="NKO12" s="80"/>
      <c r="NKP12" s="80"/>
      <c r="NKQ12" s="80"/>
      <c r="NKR12" s="80"/>
      <c r="NKS12" s="80"/>
      <c r="NKT12" s="80"/>
      <c r="NKU12" s="80"/>
      <c r="NKV12" s="80"/>
      <c r="NKW12" s="80"/>
      <c r="NKX12" s="80"/>
      <c r="NKY12" s="80"/>
      <c r="NKZ12" s="80"/>
      <c r="NLA12" s="80"/>
      <c r="NLB12" s="80"/>
      <c r="NLC12" s="80"/>
      <c r="NLD12" s="80"/>
      <c r="NLE12" s="80"/>
      <c r="NLF12" s="80"/>
      <c r="NLG12" s="80"/>
      <c r="NLH12" s="80"/>
      <c r="NLI12" s="80"/>
      <c r="NLJ12" s="80"/>
      <c r="NLK12" s="80"/>
      <c r="NLL12" s="80"/>
      <c r="NLM12" s="80"/>
      <c r="NLN12" s="80"/>
      <c r="NLO12" s="80"/>
      <c r="NLP12" s="80"/>
      <c r="NLQ12" s="80"/>
      <c r="NLR12" s="80"/>
      <c r="NLS12" s="80"/>
      <c r="NLT12" s="80"/>
      <c r="NLU12" s="80"/>
      <c r="NLV12" s="80"/>
      <c r="NLW12" s="80"/>
      <c r="NLX12" s="80"/>
      <c r="NLY12" s="80"/>
      <c r="NLZ12" s="80"/>
      <c r="NMA12" s="80"/>
      <c r="NMB12" s="80"/>
      <c r="NMC12" s="80"/>
      <c r="NMD12" s="80"/>
      <c r="NME12" s="80"/>
      <c r="NMF12" s="80"/>
      <c r="NMG12" s="80"/>
      <c r="NMH12" s="80"/>
      <c r="NMI12" s="80"/>
      <c r="NMJ12" s="80"/>
      <c r="NMK12" s="80"/>
      <c r="NML12" s="80"/>
      <c r="NMM12" s="80"/>
      <c r="NMN12" s="80"/>
      <c r="NMO12" s="80"/>
      <c r="NMP12" s="80"/>
      <c r="NMQ12" s="80"/>
      <c r="NMR12" s="80"/>
      <c r="NMS12" s="80"/>
      <c r="NMT12" s="80"/>
      <c r="NMU12" s="80"/>
      <c r="NMV12" s="80"/>
      <c r="NMW12" s="80"/>
      <c r="NMX12" s="80"/>
      <c r="NMY12" s="80"/>
      <c r="NMZ12" s="80"/>
      <c r="NNA12" s="80"/>
      <c r="NNB12" s="80"/>
      <c r="NNC12" s="80"/>
      <c r="NND12" s="80"/>
      <c r="NNE12" s="80"/>
      <c r="NNF12" s="80"/>
      <c r="NNG12" s="80"/>
      <c r="NNH12" s="80"/>
      <c r="NNI12" s="80"/>
      <c r="NNJ12" s="80"/>
      <c r="NNK12" s="80"/>
      <c r="NNL12" s="80"/>
      <c r="NNM12" s="80"/>
      <c r="NNN12" s="80"/>
      <c r="NNO12" s="80"/>
      <c r="NNP12" s="80"/>
      <c r="NNQ12" s="80"/>
      <c r="NNR12" s="80"/>
      <c r="NNS12" s="80"/>
      <c r="NNT12" s="80"/>
      <c r="NNU12" s="80"/>
      <c r="NNV12" s="80"/>
      <c r="NNW12" s="80"/>
      <c r="NNX12" s="80"/>
      <c r="NNY12" s="80"/>
      <c r="NNZ12" s="80"/>
      <c r="NOA12" s="80"/>
      <c r="NOB12" s="80"/>
      <c r="NOC12" s="80"/>
      <c r="NOD12" s="80"/>
      <c r="NOE12" s="80"/>
      <c r="NOF12" s="80"/>
      <c r="NOG12" s="80"/>
      <c r="NOH12" s="80"/>
      <c r="NOI12" s="80"/>
      <c r="NOJ12" s="80"/>
      <c r="NOK12" s="80"/>
      <c r="NOL12" s="80"/>
      <c r="NOM12" s="80"/>
      <c r="NON12" s="80"/>
      <c r="NOO12" s="80"/>
      <c r="NOP12" s="80"/>
      <c r="NOQ12" s="80"/>
      <c r="NOR12" s="80"/>
      <c r="NOS12" s="80"/>
      <c r="NOT12" s="80"/>
      <c r="NOU12" s="80"/>
      <c r="NOV12" s="80"/>
      <c r="NOW12" s="80"/>
      <c r="NOX12" s="80"/>
      <c r="NOY12" s="80"/>
      <c r="NOZ12" s="80"/>
      <c r="NPA12" s="80"/>
      <c r="NPB12" s="80"/>
      <c r="NPC12" s="80"/>
      <c r="NPD12" s="80"/>
      <c r="NPE12" s="80"/>
      <c r="NPF12" s="80"/>
      <c r="NPG12" s="80"/>
      <c r="NPH12" s="80"/>
      <c r="NPI12" s="80"/>
      <c r="NPJ12" s="80"/>
      <c r="NPK12" s="80"/>
      <c r="NPL12" s="80"/>
      <c r="NPM12" s="80"/>
      <c r="NPN12" s="80"/>
      <c r="NPO12" s="80"/>
      <c r="NPP12" s="80"/>
      <c r="NPQ12" s="80"/>
      <c r="NPR12" s="80"/>
      <c r="NPS12" s="80"/>
      <c r="NPT12" s="80"/>
      <c r="NPU12" s="80"/>
      <c r="NPV12" s="80"/>
      <c r="NPW12" s="80"/>
      <c r="NPX12" s="80"/>
      <c r="NPY12" s="80"/>
      <c r="NPZ12" s="80"/>
      <c r="NQA12" s="80"/>
      <c r="NQB12" s="80"/>
      <c r="NQC12" s="80"/>
      <c r="NQD12" s="80"/>
      <c r="NQE12" s="80"/>
      <c r="NQF12" s="80"/>
      <c r="NQG12" s="80"/>
      <c r="NQH12" s="80"/>
      <c r="NQI12" s="80"/>
      <c r="NQJ12" s="80"/>
      <c r="NQK12" s="80"/>
      <c r="NQL12" s="80"/>
      <c r="NQM12" s="80"/>
      <c r="NQN12" s="80"/>
      <c r="NQO12" s="80"/>
      <c r="NQP12" s="80"/>
      <c r="NQQ12" s="80"/>
      <c r="NQR12" s="80"/>
      <c r="NQS12" s="80"/>
      <c r="NQT12" s="80"/>
      <c r="NQU12" s="80"/>
      <c r="NQV12" s="80"/>
      <c r="NQW12" s="80"/>
      <c r="NQX12" s="80"/>
      <c r="NQY12" s="80"/>
      <c r="NQZ12" s="80"/>
      <c r="NRA12" s="80"/>
      <c r="NRB12" s="80"/>
      <c r="NRC12" s="80"/>
      <c r="NRD12" s="80"/>
      <c r="NRE12" s="80"/>
      <c r="NRF12" s="80"/>
      <c r="NRG12" s="80"/>
      <c r="NRH12" s="80"/>
      <c r="NRI12" s="80"/>
      <c r="NRJ12" s="80"/>
      <c r="NRK12" s="80"/>
      <c r="NRL12" s="80"/>
      <c r="NRM12" s="80"/>
      <c r="NRN12" s="80"/>
      <c r="NRO12" s="80"/>
      <c r="NRP12" s="80"/>
      <c r="NRQ12" s="80"/>
      <c r="NRR12" s="80"/>
      <c r="NRS12" s="80"/>
      <c r="NRT12" s="80"/>
      <c r="NRU12" s="80"/>
      <c r="NRV12" s="80"/>
      <c r="NRW12" s="80"/>
      <c r="NRX12" s="80"/>
      <c r="NRY12" s="80"/>
      <c r="NRZ12" s="80"/>
      <c r="NSA12" s="80"/>
      <c r="NSB12" s="80"/>
      <c r="NSC12" s="80"/>
      <c r="NSD12" s="80"/>
      <c r="NSE12" s="80"/>
      <c r="NSF12" s="80"/>
      <c r="NSG12" s="80"/>
      <c r="NSH12" s="80"/>
      <c r="NSI12" s="80"/>
      <c r="NSJ12" s="80"/>
      <c r="NSK12" s="80"/>
      <c r="NSL12" s="80"/>
      <c r="NSM12" s="80"/>
      <c r="NSN12" s="80"/>
      <c r="NSO12" s="80"/>
      <c r="NSP12" s="80"/>
      <c r="NSQ12" s="80"/>
      <c r="NSR12" s="80"/>
      <c r="NSS12" s="80"/>
      <c r="NST12" s="80"/>
      <c r="NSU12" s="80"/>
      <c r="NSV12" s="80"/>
      <c r="NSW12" s="80"/>
      <c r="NSX12" s="80"/>
      <c r="NSY12" s="80"/>
      <c r="NSZ12" s="80"/>
      <c r="NTA12" s="80"/>
      <c r="NTB12" s="80"/>
      <c r="NTC12" s="80"/>
      <c r="NTD12" s="80"/>
      <c r="NTE12" s="80"/>
      <c r="NTF12" s="80"/>
      <c r="NTG12" s="80"/>
      <c r="NTH12" s="80"/>
      <c r="NTI12" s="80"/>
      <c r="NTJ12" s="80"/>
      <c r="NTK12" s="80"/>
      <c r="NTL12" s="80"/>
      <c r="NTM12" s="80"/>
      <c r="NTN12" s="80"/>
      <c r="NTO12" s="80"/>
      <c r="NTP12" s="80"/>
      <c r="NTQ12" s="80"/>
      <c r="NTR12" s="80"/>
      <c r="NTS12" s="80"/>
      <c r="NTT12" s="80"/>
      <c r="NTU12" s="80"/>
      <c r="NTV12" s="80"/>
      <c r="NTW12" s="80"/>
      <c r="NTX12" s="80"/>
      <c r="NTY12" s="80"/>
      <c r="NTZ12" s="80"/>
      <c r="NUA12" s="80"/>
      <c r="NUB12" s="80"/>
      <c r="NUC12" s="80"/>
      <c r="NUD12" s="80"/>
      <c r="NUE12" s="80"/>
      <c r="NUF12" s="80"/>
      <c r="NUG12" s="80"/>
      <c r="NUH12" s="80"/>
      <c r="NUI12" s="80"/>
      <c r="NUJ12" s="80"/>
      <c r="NUK12" s="80"/>
      <c r="NUL12" s="80"/>
      <c r="NUM12" s="80"/>
      <c r="NUN12" s="80"/>
      <c r="NUO12" s="80"/>
      <c r="NUP12" s="80"/>
      <c r="NUQ12" s="80"/>
      <c r="NUR12" s="80"/>
      <c r="NUS12" s="80"/>
      <c r="NUT12" s="80"/>
      <c r="NUU12" s="80"/>
      <c r="NUV12" s="80"/>
      <c r="NUW12" s="80"/>
      <c r="NUX12" s="80"/>
      <c r="NUY12" s="80"/>
      <c r="NUZ12" s="80"/>
      <c r="NVA12" s="80"/>
      <c r="NVB12" s="80"/>
      <c r="NVC12" s="80"/>
      <c r="NVD12" s="80"/>
      <c r="NVE12" s="80"/>
      <c r="NVF12" s="80"/>
      <c r="NVG12" s="80"/>
      <c r="NVH12" s="80"/>
      <c r="NVI12" s="80"/>
      <c r="NVJ12" s="80"/>
      <c r="NVK12" s="80"/>
      <c r="NVL12" s="80"/>
      <c r="NVM12" s="80"/>
      <c r="NVN12" s="80"/>
      <c r="NVO12" s="80"/>
      <c r="NVP12" s="80"/>
      <c r="NVQ12" s="80"/>
      <c r="NVR12" s="80"/>
      <c r="NVS12" s="80"/>
      <c r="NVT12" s="80"/>
      <c r="NVU12" s="80"/>
      <c r="NVV12" s="80"/>
      <c r="NVW12" s="80"/>
      <c r="NVX12" s="80"/>
      <c r="NVY12" s="80"/>
      <c r="NVZ12" s="80"/>
      <c r="NWA12" s="80"/>
      <c r="NWB12" s="80"/>
      <c r="NWC12" s="80"/>
      <c r="NWD12" s="80"/>
      <c r="NWE12" s="80"/>
      <c r="NWF12" s="80"/>
      <c r="NWG12" s="80"/>
      <c r="NWH12" s="80"/>
      <c r="NWI12" s="80"/>
      <c r="NWJ12" s="80"/>
      <c r="NWK12" s="80"/>
      <c r="NWL12" s="80"/>
      <c r="NWM12" s="80"/>
      <c r="NWN12" s="80"/>
      <c r="NWO12" s="80"/>
      <c r="NWP12" s="80"/>
      <c r="NWQ12" s="80"/>
      <c r="NWR12" s="80"/>
      <c r="NWS12" s="80"/>
      <c r="NWT12" s="80"/>
      <c r="NWU12" s="80"/>
      <c r="NWV12" s="80"/>
      <c r="NWW12" s="80"/>
      <c r="NWX12" s="80"/>
      <c r="NWY12" s="80"/>
      <c r="NWZ12" s="80"/>
      <c r="NXA12" s="80"/>
      <c r="NXB12" s="80"/>
      <c r="NXC12" s="80"/>
      <c r="NXD12" s="80"/>
      <c r="NXE12" s="80"/>
      <c r="NXF12" s="80"/>
      <c r="NXG12" s="80"/>
      <c r="NXH12" s="80"/>
      <c r="NXI12" s="80"/>
      <c r="NXJ12" s="80"/>
      <c r="NXK12" s="80"/>
      <c r="NXL12" s="80"/>
      <c r="NXM12" s="80"/>
      <c r="NXN12" s="80"/>
      <c r="NXO12" s="80"/>
      <c r="NXP12" s="80"/>
      <c r="NXQ12" s="80"/>
      <c r="NXR12" s="80"/>
      <c r="NXS12" s="80"/>
      <c r="NXT12" s="80"/>
      <c r="NXU12" s="80"/>
      <c r="NXV12" s="80"/>
      <c r="NXW12" s="80"/>
      <c r="NXX12" s="80"/>
      <c r="NXY12" s="80"/>
      <c r="NXZ12" s="80"/>
      <c r="NYA12" s="80"/>
      <c r="NYB12" s="80"/>
      <c r="NYC12" s="80"/>
      <c r="NYD12" s="80"/>
      <c r="NYE12" s="80"/>
      <c r="NYF12" s="80"/>
      <c r="NYG12" s="80"/>
      <c r="NYH12" s="80"/>
      <c r="NYI12" s="80"/>
      <c r="NYJ12" s="80"/>
      <c r="NYK12" s="80"/>
      <c r="NYL12" s="80"/>
      <c r="NYM12" s="80"/>
      <c r="NYN12" s="80"/>
      <c r="NYO12" s="80"/>
      <c r="NYP12" s="80"/>
      <c r="NYQ12" s="80"/>
      <c r="NYR12" s="80"/>
      <c r="NYS12" s="80"/>
      <c r="NYT12" s="80"/>
      <c r="NYU12" s="80"/>
      <c r="NYV12" s="80"/>
      <c r="NYW12" s="80"/>
      <c r="NYX12" s="80"/>
      <c r="NYY12" s="80"/>
      <c r="NYZ12" s="80"/>
      <c r="NZA12" s="80"/>
      <c r="NZB12" s="80"/>
      <c r="NZC12" s="80"/>
      <c r="NZD12" s="80"/>
      <c r="NZE12" s="80"/>
      <c r="NZF12" s="80"/>
      <c r="NZG12" s="80"/>
      <c r="NZH12" s="80"/>
      <c r="NZI12" s="80"/>
      <c r="NZJ12" s="80"/>
      <c r="NZK12" s="80"/>
      <c r="NZL12" s="80"/>
      <c r="NZM12" s="80"/>
      <c r="NZN12" s="80"/>
      <c r="NZO12" s="80"/>
      <c r="NZP12" s="80"/>
      <c r="NZQ12" s="80"/>
      <c r="NZR12" s="80"/>
      <c r="NZS12" s="80"/>
      <c r="NZT12" s="80"/>
      <c r="NZU12" s="80"/>
      <c r="NZV12" s="80"/>
      <c r="NZW12" s="80"/>
      <c r="NZX12" s="80"/>
      <c r="NZY12" s="80"/>
      <c r="NZZ12" s="80"/>
      <c r="OAA12" s="80"/>
      <c r="OAB12" s="80"/>
      <c r="OAC12" s="80"/>
      <c r="OAD12" s="80"/>
      <c r="OAE12" s="80"/>
      <c r="OAF12" s="80"/>
      <c r="OAG12" s="80"/>
      <c r="OAH12" s="80"/>
      <c r="OAI12" s="80"/>
      <c r="OAJ12" s="80"/>
      <c r="OAK12" s="80"/>
      <c r="OAL12" s="80"/>
      <c r="OAM12" s="80"/>
      <c r="OAN12" s="80"/>
      <c r="OAO12" s="80"/>
      <c r="OAP12" s="80"/>
      <c r="OAQ12" s="80"/>
      <c r="OAR12" s="80"/>
      <c r="OAS12" s="80"/>
      <c r="OAT12" s="80"/>
      <c r="OAU12" s="80"/>
      <c r="OAV12" s="80"/>
      <c r="OAW12" s="80"/>
      <c r="OAX12" s="80"/>
      <c r="OAY12" s="80"/>
      <c r="OAZ12" s="80"/>
      <c r="OBA12" s="80"/>
      <c r="OBB12" s="80"/>
      <c r="OBC12" s="80"/>
      <c r="OBD12" s="80"/>
      <c r="OBE12" s="80"/>
      <c r="OBF12" s="80"/>
      <c r="OBG12" s="80"/>
      <c r="OBH12" s="80"/>
      <c r="OBI12" s="80"/>
      <c r="OBJ12" s="80"/>
      <c r="OBK12" s="80"/>
      <c r="OBL12" s="80"/>
      <c r="OBM12" s="80"/>
      <c r="OBN12" s="80"/>
      <c r="OBO12" s="80"/>
      <c r="OBP12" s="80"/>
      <c r="OBQ12" s="80"/>
      <c r="OBR12" s="80"/>
      <c r="OBS12" s="80"/>
      <c r="OBT12" s="80"/>
      <c r="OBU12" s="80"/>
      <c r="OBV12" s="80"/>
      <c r="OBW12" s="80"/>
      <c r="OBX12" s="80"/>
      <c r="OBY12" s="80"/>
      <c r="OBZ12" s="80"/>
      <c r="OCA12" s="80"/>
      <c r="OCB12" s="80"/>
      <c r="OCC12" s="80"/>
      <c r="OCD12" s="80"/>
      <c r="OCE12" s="80"/>
      <c r="OCF12" s="80"/>
      <c r="OCG12" s="80"/>
      <c r="OCH12" s="80"/>
      <c r="OCI12" s="80"/>
      <c r="OCJ12" s="80"/>
      <c r="OCK12" s="80"/>
      <c r="OCL12" s="80"/>
      <c r="OCM12" s="80"/>
      <c r="OCN12" s="80"/>
      <c r="OCO12" s="80"/>
      <c r="OCP12" s="80"/>
      <c r="OCQ12" s="80"/>
      <c r="OCR12" s="80"/>
      <c r="OCS12" s="80"/>
      <c r="OCT12" s="80"/>
      <c r="OCU12" s="80"/>
      <c r="OCV12" s="80"/>
      <c r="OCW12" s="80"/>
      <c r="OCX12" s="80"/>
      <c r="OCY12" s="80"/>
      <c r="OCZ12" s="80"/>
      <c r="ODA12" s="80"/>
      <c r="ODB12" s="80"/>
      <c r="ODC12" s="80"/>
      <c r="ODD12" s="80"/>
      <c r="ODE12" s="80"/>
      <c r="ODF12" s="80"/>
      <c r="ODG12" s="80"/>
      <c r="ODH12" s="80"/>
      <c r="ODI12" s="80"/>
      <c r="ODJ12" s="80"/>
      <c r="ODK12" s="80"/>
      <c r="ODL12" s="80"/>
      <c r="ODM12" s="80"/>
      <c r="ODN12" s="80"/>
      <c r="ODO12" s="80"/>
      <c r="ODP12" s="80"/>
      <c r="ODQ12" s="80"/>
      <c r="ODR12" s="80"/>
      <c r="ODS12" s="80"/>
      <c r="ODT12" s="80"/>
      <c r="ODU12" s="80"/>
      <c r="ODV12" s="80"/>
      <c r="ODW12" s="80"/>
      <c r="ODX12" s="80"/>
      <c r="ODY12" s="80"/>
      <c r="ODZ12" s="80"/>
      <c r="OEA12" s="80"/>
      <c r="OEB12" s="80"/>
      <c r="OEC12" s="80"/>
      <c r="OED12" s="80"/>
      <c r="OEE12" s="80"/>
      <c r="OEF12" s="80"/>
      <c r="OEG12" s="80"/>
      <c r="OEH12" s="80"/>
      <c r="OEI12" s="80"/>
      <c r="OEJ12" s="80"/>
      <c r="OEK12" s="80"/>
      <c r="OEL12" s="80"/>
      <c r="OEM12" s="80"/>
      <c r="OEN12" s="80"/>
      <c r="OEO12" s="80"/>
      <c r="OEP12" s="80"/>
      <c r="OEQ12" s="80"/>
      <c r="OER12" s="80"/>
      <c r="OES12" s="80"/>
      <c r="OET12" s="80"/>
      <c r="OEU12" s="80"/>
      <c r="OEV12" s="80"/>
      <c r="OEW12" s="80"/>
      <c r="OEX12" s="80"/>
      <c r="OEY12" s="80"/>
      <c r="OEZ12" s="80"/>
      <c r="OFA12" s="80"/>
      <c r="OFB12" s="80"/>
      <c r="OFC12" s="80"/>
      <c r="OFD12" s="80"/>
      <c r="OFE12" s="80"/>
      <c r="OFF12" s="80"/>
      <c r="OFG12" s="80"/>
      <c r="OFH12" s="80"/>
      <c r="OFI12" s="80"/>
      <c r="OFJ12" s="80"/>
      <c r="OFK12" s="80"/>
      <c r="OFL12" s="80"/>
      <c r="OFM12" s="80"/>
      <c r="OFN12" s="80"/>
      <c r="OFO12" s="80"/>
      <c r="OFP12" s="80"/>
      <c r="OFQ12" s="80"/>
      <c r="OFR12" s="80"/>
      <c r="OFS12" s="80"/>
      <c r="OFT12" s="80"/>
      <c r="OFU12" s="80"/>
      <c r="OFV12" s="80"/>
      <c r="OFW12" s="80"/>
      <c r="OFX12" s="80"/>
      <c r="OFY12" s="80"/>
      <c r="OFZ12" s="80"/>
      <c r="OGA12" s="80"/>
      <c r="OGB12" s="80"/>
      <c r="OGC12" s="80"/>
      <c r="OGD12" s="80"/>
      <c r="OGE12" s="80"/>
      <c r="OGF12" s="80"/>
      <c r="OGG12" s="80"/>
      <c r="OGH12" s="80"/>
      <c r="OGI12" s="80"/>
      <c r="OGJ12" s="80"/>
      <c r="OGK12" s="80"/>
      <c r="OGL12" s="80"/>
      <c r="OGM12" s="80"/>
      <c r="OGN12" s="80"/>
      <c r="OGO12" s="80"/>
      <c r="OGP12" s="80"/>
      <c r="OGQ12" s="80"/>
      <c r="OGR12" s="80"/>
      <c r="OGS12" s="80"/>
      <c r="OGT12" s="80"/>
      <c r="OGU12" s="80"/>
      <c r="OGV12" s="80"/>
      <c r="OGW12" s="80"/>
      <c r="OGX12" s="80"/>
      <c r="OGY12" s="80"/>
      <c r="OGZ12" s="80"/>
      <c r="OHA12" s="80"/>
      <c r="OHB12" s="80"/>
      <c r="OHC12" s="80"/>
      <c r="OHD12" s="80"/>
      <c r="OHE12" s="80"/>
      <c r="OHF12" s="80"/>
      <c r="OHG12" s="80"/>
      <c r="OHH12" s="80"/>
      <c r="OHI12" s="80"/>
      <c r="OHJ12" s="80"/>
      <c r="OHK12" s="80"/>
      <c r="OHL12" s="80"/>
      <c r="OHM12" s="80"/>
      <c r="OHN12" s="80"/>
      <c r="OHO12" s="80"/>
      <c r="OHP12" s="80"/>
      <c r="OHQ12" s="80"/>
      <c r="OHR12" s="80"/>
      <c r="OHS12" s="80"/>
      <c r="OHT12" s="80"/>
      <c r="OHU12" s="80"/>
      <c r="OHV12" s="80"/>
      <c r="OHW12" s="80"/>
      <c r="OHX12" s="80"/>
      <c r="OHY12" s="80"/>
      <c r="OHZ12" s="80"/>
      <c r="OIA12" s="80"/>
      <c r="OIB12" s="80"/>
      <c r="OIC12" s="80"/>
      <c r="OID12" s="80"/>
      <c r="OIE12" s="80"/>
      <c r="OIF12" s="80"/>
      <c r="OIG12" s="80"/>
      <c r="OIH12" s="80"/>
      <c r="OII12" s="80"/>
      <c r="OIJ12" s="80"/>
      <c r="OIK12" s="80"/>
      <c r="OIL12" s="80"/>
      <c r="OIM12" s="80"/>
      <c r="OIN12" s="80"/>
      <c r="OIO12" s="80"/>
      <c r="OIP12" s="80"/>
      <c r="OIQ12" s="80"/>
      <c r="OIR12" s="80"/>
      <c r="OIS12" s="80"/>
      <c r="OIT12" s="80"/>
      <c r="OIU12" s="80"/>
      <c r="OIV12" s="80"/>
      <c r="OIW12" s="80"/>
      <c r="OIX12" s="80"/>
      <c r="OIY12" s="80"/>
      <c r="OIZ12" s="80"/>
      <c r="OJA12" s="80"/>
      <c r="OJB12" s="80"/>
      <c r="OJC12" s="80"/>
      <c r="OJD12" s="80"/>
      <c r="OJE12" s="80"/>
      <c r="OJF12" s="80"/>
      <c r="OJG12" s="80"/>
      <c r="OJH12" s="80"/>
      <c r="OJI12" s="80"/>
      <c r="OJJ12" s="80"/>
      <c r="OJK12" s="80"/>
      <c r="OJL12" s="80"/>
      <c r="OJM12" s="80"/>
      <c r="OJN12" s="80"/>
      <c r="OJO12" s="80"/>
      <c r="OJP12" s="80"/>
      <c r="OJQ12" s="80"/>
      <c r="OJR12" s="80"/>
      <c r="OJS12" s="80"/>
      <c r="OJT12" s="80"/>
      <c r="OJU12" s="80"/>
      <c r="OJV12" s="80"/>
      <c r="OJW12" s="80"/>
      <c r="OJX12" s="80"/>
      <c r="OJY12" s="80"/>
      <c r="OJZ12" s="80"/>
      <c r="OKA12" s="80"/>
      <c r="OKB12" s="80"/>
      <c r="OKC12" s="80"/>
      <c r="OKD12" s="80"/>
      <c r="OKE12" s="80"/>
      <c r="OKF12" s="80"/>
      <c r="OKG12" s="80"/>
      <c r="OKH12" s="80"/>
      <c r="OKI12" s="80"/>
      <c r="OKJ12" s="80"/>
      <c r="OKK12" s="80"/>
      <c r="OKL12" s="80"/>
      <c r="OKM12" s="80"/>
      <c r="OKN12" s="80"/>
      <c r="OKO12" s="80"/>
      <c r="OKP12" s="80"/>
      <c r="OKQ12" s="80"/>
      <c r="OKR12" s="80"/>
      <c r="OKS12" s="80"/>
      <c r="OKT12" s="80"/>
      <c r="OKU12" s="80"/>
      <c r="OKV12" s="80"/>
      <c r="OKW12" s="80"/>
      <c r="OKX12" s="80"/>
      <c r="OKY12" s="80"/>
      <c r="OKZ12" s="80"/>
      <c r="OLA12" s="80"/>
      <c r="OLB12" s="80"/>
      <c r="OLC12" s="80"/>
      <c r="OLD12" s="80"/>
      <c r="OLE12" s="80"/>
      <c r="OLF12" s="80"/>
      <c r="OLG12" s="80"/>
      <c r="OLH12" s="80"/>
      <c r="OLI12" s="80"/>
      <c r="OLJ12" s="80"/>
      <c r="OLK12" s="80"/>
      <c r="OLL12" s="80"/>
      <c r="OLM12" s="80"/>
      <c r="OLN12" s="80"/>
      <c r="OLO12" s="80"/>
      <c r="OLP12" s="80"/>
      <c r="OLQ12" s="80"/>
      <c r="OLR12" s="80"/>
      <c r="OLS12" s="80"/>
      <c r="OLT12" s="80"/>
      <c r="OLU12" s="80"/>
      <c r="OLV12" s="80"/>
      <c r="OLW12" s="80"/>
      <c r="OLX12" s="80"/>
      <c r="OLY12" s="80"/>
      <c r="OLZ12" s="80"/>
      <c r="OMA12" s="80"/>
      <c r="OMB12" s="80"/>
      <c r="OMC12" s="80"/>
      <c r="OMD12" s="80"/>
      <c r="OME12" s="80"/>
      <c r="OMF12" s="80"/>
      <c r="OMG12" s="80"/>
      <c r="OMH12" s="80"/>
      <c r="OMI12" s="80"/>
      <c r="OMJ12" s="80"/>
      <c r="OMK12" s="80"/>
      <c r="OML12" s="80"/>
      <c r="OMM12" s="80"/>
      <c r="OMN12" s="80"/>
      <c r="OMO12" s="80"/>
      <c r="OMP12" s="80"/>
      <c r="OMQ12" s="80"/>
      <c r="OMR12" s="80"/>
      <c r="OMS12" s="80"/>
      <c r="OMT12" s="80"/>
      <c r="OMU12" s="80"/>
      <c r="OMV12" s="80"/>
      <c r="OMW12" s="80"/>
      <c r="OMX12" s="80"/>
      <c r="OMY12" s="80"/>
      <c r="OMZ12" s="80"/>
      <c r="ONA12" s="80"/>
      <c r="ONB12" s="80"/>
      <c r="ONC12" s="80"/>
      <c r="OND12" s="80"/>
      <c r="ONE12" s="80"/>
      <c r="ONF12" s="80"/>
      <c r="ONG12" s="80"/>
      <c r="ONH12" s="80"/>
      <c r="ONI12" s="80"/>
      <c r="ONJ12" s="80"/>
      <c r="ONK12" s="80"/>
      <c r="ONL12" s="80"/>
      <c r="ONM12" s="80"/>
      <c r="ONN12" s="80"/>
      <c r="ONO12" s="80"/>
      <c r="ONP12" s="80"/>
      <c r="ONQ12" s="80"/>
      <c r="ONR12" s="80"/>
      <c r="ONS12" s="80"/>
      <c r="ONT12" s="80"/>
      <c r="ONU12" s="80"/>
      <c r="ONV12" s="80"/>
      <c r="ONW12" s="80"/>
      <c r="ONX12" s="80"/>
      <c r="ONY12" s="80"/>
      <c r="ONZ12" s="80"/>
      <c r="OOA12" s="80"/>
      <c r="OOB12" s="80"/>
      <c r="OOC12" s="80"/>
      <c r="OOD12" s="80"/>
      <c r="OOE12" s="80"/>
      <c r="OOF12" s="80"/>
      <c r="OOG12" s="80"/>
      <c r="OOH12" s="80"/>
      <c r="OOI12" s="80"/>
      <c r="OOJ12" s="80"/>
      <c r="OOK12" s="80"/>
      <c r="OOL12" s="80"/>
      <c r="OOM12" s="80"/>
      <c r="OON12" s="80"/>
      <c r="OOO12" s="80"/>
      <c r="OOP12" s="80"/>
      <c r="OOQ12" s="80"/>
      <c r="OOR12" s="80"/>
      <c r="OOS12" s="80"/>
      <c r="OOT12" s="80"/>
      <c r="OOU12" s="80"/>
      <c r="OOV12" s="80"/>
      <c r="OOW12" s="80"/>
      <c r="OOX12" s="80"/>
      <c r="OOY12" s="80"/>
      <c r="OOZ12" s="80"/>
      <c r="OPA12" s="80"/>
      <c r="OPB12" s="80"/>
      <c r="OPC12" s="80"/>
      <c r="OPD12" s="80"/>
      <c r="OPE12" s="80"/>
      <c r="OPF12" s="80"/>
      <c r="OPG12" s="80"/>
      <c r="OPH12" s="80"/>
      <c r="OPI12" s="80"/>
      <c r="OPJ12" s="80"/>
      <c r="OPK12" s="80"/>
      <c r="OPL12" s="80"/>
      <c r="OPM12" s="80"/>
      <c r="OPN12" s="80"/>
      <c r="OPO12" s="80"/>
      <c r="OPP12" s="80"/>
      <c r="OPQ12" s="80"/>
      <c r="OPR12" s="80"/>
      <c r="OPS12" s="80"/>
      <c r="OPT12" s="80"/>
      <c r="OPU12" s="80"/>
      <c r="OPV12" s="80"/>
      <c r="OPW12" s="80"/>
      <c r="OPX12" s="80"/>
      <c r="OPY12" s="80"/>
      <c r="OPZ12" s="80"/>
      <c r="OQA12" s="80"/>
      <c r="OQB12" s="80"/>
      <c r="OQC12" s="80"/>
      <c r="OQD12" s="80"/>
      <c r="OQE12" s="80"/>
      <c r="OQF12" s="80"/>
      <c r="OQG12" s="80"/>
      <c r="OQH12" s="80"/>
      <c r="OQI12" s="80"/>
      <c r="OQJ12" s="80"/>
      <c r="OQK12" s="80"/>
      <c r="OQL12" s="80"/>
      <c r="OQM12" s="80"/>
      <c r="OQN12" s="80"/>
      <c r="OQO12" s="80"/>
      <c r="OQP12" s="80"/>
      <c r="OQQ12" s="80"/>
      <c r="OQR12" s="80"/>
      <c r="OQS12" s="80"/>
      <c r="OQT12" s="80"/>
      <c r="OQU12" s="80"/>
      <c r="OQV12" s="80"/>
      <c r="OQW12" s="80"/>
      <c r="OQX12" s="80"/>
      <c r="OQY12" s="80"/>
      <c r="OQZ12" s="80"/>
      <c r="ORA12" s="80"/>
      <c r="ORB12" s="80"/>
      <c r="ORC12" s="80"/>
      <c r="ORD12" s="80"/>
      <c r="ORE12" s="80"/>
      <c r="ORF12" s="80"/>
      <c r="ORG12" s="80"/>
      <c r="ORH12" s="80"/>
      <c r="ORI12" s="80"/>
      <c r="ORJ12" s="80"/>
      <c r="ORK12" s="80"/>
      <c r="ORL12" s="80"/>
      <c r="ORM12" s="80"/>
      <c r="ORN12" s="80"/>
      <c r="ORO12" s="80"/>
      <c r="ORP12" s="80"/>
      <c r="ORQ12" s="80"/>
      <c r="ORR12" s="80"/>
      <c r="ORS12" s="80"/>
      <c r="ORT12" s="80"/>
      <c r="ORU12" s="80"/>
      <c r="ORV12" s="80"/>
      <c r="ORW12" s="80"/>
      <c r="ORX12" s="80"/>
      <c r="ORY12" s="80"/>
      <c r="ORZ12" s="80"/>
      <c r="OSA12" s="80"/>
      <c r="OSB12" s="80"/>
      <c r="OSC12" s="80"/>
      <c r="OSD12" s="80"/>
      <c r="OSE12" s="80"/>
      <c r="OSF12" s="80"/>
      <c r="OSG12" s="80"/>
      <c r="OSH12" s="80"/>
      <c r="OSI12" s="80"/>
      <c r="OSJ12" s="80"/>
      <c r="OSK12" s="80"/>
      <c r="OSL12" s="80"/>
      <c r="OSM12" s="80"/>
      <c r="OSN12" s="80"/>
      <c r="OSO12" s="80"/>
      <c r="OSP12" s="80"/>
      <c r="OSQ12" s="80"/>
      <c r="OSR12" s="80"/>
      <c r="OSS12" s="80"/>
      <c r="OST12" s="80"/>
      <c r="OSU12" s="80"/>
      <c r="OSV12" s="80"/>
      <c r="OSW12" s="80"/>
      <c r="OSX12" s="80"/>
      <c r="OSY12" s="80"/>
      <c r="OSZ12" s="80"/>
      <c r="OTA12" s="80"/>
      <c r="OTB12" s="80"/>
      <c r="OTC12" s="80"/>
      <c r="OTD12" s="80"/>
      <c r="OTE12" s="80"/>
      <c r="OTF12" s="80"/>
      <c r="OTG12" s="80"/>
      <c r="OTH12" s="80"/>
      <c r="OTI12" s="80"/>
      <c r="OTJ12" s="80"/>
      <c r="OTK12" s="80"/>
      <c r="OTL12" s="80"/>
      <c r="OTM12" s="80"/>
      <c r="OTN12" s="80"/>
      <c r="OTO12" s="80"/>
      <c r="OTP12" s="80"/>
      <c r="OTQ12" s="80"/>
      <c r="OTR12" s="80"/>
      <c r="OTS12" s="80"/>
      <c r="OTT12" s="80"/>
      <c r="OTU12" s="80"/>
      <c r="OTV12" s="80"/>
      <c r="OTW12" s="80"/>
      <c r="OTX12" s="80"/>
      <c r="OTY12" s="80"/>
      <c r="OTZ12" s="80"/>
      <c r="OUA12" s="80"/>
      <c r="OUB12" s="80"/>
      <c r="OUC12" s="80"/>
      <c r="OUD12" s="80"/>
      <c r="OUE12" s="80"/>
      <c r="OUF12" s="80"/>
      <c r="OUG12" s="80"/>
      <c r="OUH12" s="80"/>
      <c r="OUI12" s="80"/>
      <c r="OUJ12" s="80"/>
      <c r="OUK12" s="80"/>
      <c r="OUL12" s="80"/>
      <c r="OUM12" s="80"/>
      <c r="OUN12" s="80"/>
      <c r="OUO12" s="80"/>
      <c r="OUP12" s="80"/>
      <c r="OUQ12" s="80"/>
      <c r="OUR12" s="80"/>
      <c r="OUS12" s="80"/>
      <c r="OUT12" s="80"/>
      <c r="OUU12" s="80"/>
      <c r="OUV12" s="80"/>
      <c r="OUW12" s="80"/>
      <c r="OUX12" s="80"/>
      <c r="OUY12" s="80"/>
      <c r="OUZ12" s="80"/>
      <c r="OVA12" s="80"/>
      <c r="OVB12" s="80"/>
      <c r="OVC12" s="80"/>
      <c r="OVD12" s="80"/>
      <c r="OVE12" s="80"/>
      <c r="OVF12" s="80"/>
      <c r="OVG12" s="80"/>
      <c r="OVH12" s="80"/>
      <c r="OVI12" s="80"/>
      <c r="OVJ12" s="80"/>
      <c r="OVK12" s="80"/>
      <c r="OVL12" s="80"/>
      <c r="OVM12" s="80"/>
      <c r="OVN12" s="80"/>
      <c r="OVO12" s="80"/>
      <c r="OVP12" s="80"/>
      <c r="OVQ12" s="80"/>
      <c r="OVR12" s="80"/>
      <c r="OVS12" s="80"/>
      <c r="OVT12" s="80"/>
      <c r="OVU12" s="80"/>
      <c r="OVV12" s="80"/>
      <c r="OVW12" s="80"/>
      <c r="OVX12" s="80"/>
      <c r="OVY12" s="80"/>
      <c r="OVZ12" s="80"/>
      <c r="OWA12" s="80"/>
      <c r="OWB12" s="80"/>
      <c r="OWC12" s="80"/>
      <c r="OWD12" s="80"/>
      <c r="OWE12" s="80"/>
      <c r="OWF12" s="80"/>
      <c r="OWG12" s="80"/>
      <c r="OWH12" s="80"/>
      <c r="OWI12" s="80"/>
      <c r="OWJ12" s="80"/>
      <c r="OWK12" s="80"/>
      <c r="OWL12" s="80"/>
      <c r="OWM12" s="80"/>
      <c r="OWN12" s="80"/>
      <c r="OWO12" s="80"/>
      <c r="OWP12" s="80"/>
      <c r="OWQ12" s="80"/>
      <c r="OWR12" s="80"/>
      <c r="OWS12" s="80"/>
      <c r="OWT12" s="80"/>
      <c r="OWU12" s="80"/>
      <c r="OWV12" s="80"/>
      <c r="OWW12" s="80"/>
      <c r="OWX12" s="80"/>
      <c r="OWY12" s="80"/>
      <c r="OWZ12" s="80"/>
      <c r="OXA12" s="80"/>
      <c r="OXB12" s="80"/>
      <c r="OXC12" s="80"/>
      <c r="OXD12" s="80"/>
      <c r="OXE12" s="80"/>
      <c r="OXF12" s="80"/>
      <c r="OXG12" s="80"/>
      <c r="OXH12" s="80"/>
      <c r="OXI12" s="80"/>
      <c r="OXJ12" s="80"/>
      <c r="OXK12" s="80"/>
      <c r="OXL12" s="80"/>
      <c r="OXM12" s="80"/>
      <c r="OXN12" s="80"/>
      <c r="OXO12" s="80"/>
      <c r="OXP12" s="80"/>
      <c r="OXQ12" s="80"/>
      <c r="OXR12" s="80"/>
      <c r="OXS12" s="80"/>
      <c r="OXT12" s="80"/>
      <c r="OXU12" s="80"/>
      <c r="OXV12" s="80"/>
      <c r="OXW12" s="80"/>
      <c r="OXX12" s="80"/>
      <c r="OXY12" s="80"/>
      <c r="OXZ12" s="80"/>
      <c r="OYA12" s="80"/>
      <c r="OYB12" s="80"/>
      <c r="OYC12" s="80"/>
      <c r="OYD12" s="80"/>
      <c r="OYE12" s="80"/>
      <c r="OYF12" s="80"/>
      <c r="OYG12" s="80"/>
      <c r="OYH12" s="80"/>
      <c r="OYI12" s="80"/>
      <c r="OYJ12" s="80"/>
      <c r="OYK12" s="80"/>
      <c r="OYL12" s="80"/>
      <c r="OYM12" s="80"/>
      <c r="OYN12" s="80"/>
      <c r="OYO12" s="80"/>
      <c r="OYP12" s="80"/>
      <c r="OYQ12" s="80"/>
      <c r="OYR12" s="80"/>
      <c r="OYS12" s="80"/>
      <c r="OYT12" s="80"/>
      <c r="OYU12" s="80"/>
      <c r="OYV12" s="80"/>
      <c r="OYW12" s="80"/>
      <c r="OYX12" s="80"/>
      <c r="OYY12" s="80"/>
      <c r="OYZ12" s="80"/>
      <c r="OZA12" s="80"/>
      <c r="OZB12" s="80"/>
      <c r="OZC12" s="80"/>
      <c r="OZD12" s="80"/>
      <c r="OZE12" s="80"/>
      <c r="OZF12" s="80"/>
      <c r="OZG12" s="80"/>
      <c r="OZH12" s="80"/>
      <c r="OZI12" s="80"/>
      <c r="OZJ12" s="80"/>
      <c r="OZK12" s="80"/>
      <c r="OZL12" s="80"/>
      <c r="OZM12" s="80"/>
      <c r="OZN12" s="80"/>
      <c r="OZO12" s="80"/>
      <c r="OZP12" s="80"/>
      <c r="OZQ12" s="80"/>
      <c r="OZR12" s="80"/>
      <c r="OZS12" s="80"/>
      <c r="OZT12" s="80"/>
      <c r="OZU12" s="80"/>
      <c r="OZV12" s="80"/>
      <c r="OZW12" s="80"/>
      <c r="OZX12" s="80"/>
      <c r="OZY12" s="80"/>
      <c r="OZZ12" s="80"/>
      <c r="PAA12" s="80"/>
      <c r="PAB12" s="80"/>
      <c r="PAC12" s="80"/>
      <c r="PAD12" s="80"/>
      <c r="PAE12" s="80"/>
      <c r="PAF12" s="80"/>
      <c r="PAG12" s="80"/>
      <c r="PAH12" s="80"/>
      <c r="PAI12" s="80"/>
      <c r="PAJ12" s="80"/>
      <c r="PAK12" s="80"/>
      <c r="PAL12" s="80"/>
      <c r="PAM12" s="80"/>
      <c r="PAN12" s="80"/>
      <c r="PAO12" s="80"/>
      <c r="PAP12" s="80"/>
      <c r="PAQ12" s="80"/>
      <c r="PAR12" s="80"/>
      <c r="PAS12" s="80"/>
      <c r="PAT12" s="80"/>
      <c r="PAU12" s="80"/>
      <c r="PAV12" s="80"/>
      <c r="PAW12" s="80"/>
      <c r="PAX12" s="80"/>
      <c r="PAY12" s="80"/>
      <c r="PAZ12" s="80"/>
      <c r="PBA12" s="80"/>
      <c r="PBB12" s="80"/>
      <c r="PBC12" s="80"/>
      <c r="PBD12" s="80"/>
      <c r="PBE12" s="80"/>
      <c r="PBF12" s="80"/>
      <c r="PBG12" s="80"/>
      <c r="PBH12" s="80"/>
      <c r="PBI12" s="80"/>
      <c r="PBJ12" s="80"/>
      <c r="PBK12" s="80"/>
      <c r="PBL12" s="80"/>
      <c r="PBM12" s="80"/>
      <c r="PBN12" s="80"/>
      <c r="PBO12" s="80"/>
      <c r="PBP12" s="80"/>
      <c r="PBQ12" s="80"/>
      <c r="PBR12" s="80"/>
      <c r="PBS12" s="80"/>
      <c r="PBT12" s="80"/>
      <c r="PBU12" s="80"/>
      <c r="PBV12" s="80"/>
      <c r="PBW12" s="80"/>
      <c r="PBX12" s="80"/>
      <c r="PBY12" s="80"/>
      <c r="PBZ12" s="80"/>
      <c r="PCA12" s="80"/>
      <c r="PCB12" s="80"/>
      <c r="PCC12" s="80"/>
      <c r="PCD12" s="80"/>
      <c r="PCE12" s="80"/>
      <c r="PCF12" s="80"/>
      <c r="PCG12" s="80"/>
      <c r="PCH12" s="80"/>
      <c r="PCI12" s="80"/>
      <c r="PCJ12" s="80"/>
      <c r="PCK12" s="80"/>
      <c r="PCL12" s="80"/>
      <c r="PCM12" s="80"/>
      <c r="PCN12" s="80"/>
      <c r="PCO12" s="80"/>
      <c r="PCP12" s="80"/>
      <c r="PCQ12" s="80"/>
      <c r="PCR12" s="80"/>
      <c r="PCS12" s="80"/>
      <c r="PCT12" s="80"/>
      <c r="PCU12" s="80"/>
      <c r="PCV12" s="80"/>
      <c r="PCW12" s="80"/>
      <c r="PCX12" s="80"/>
      <c r="PCY12" s="80"/>
      <c r="PCZ12" s="80"/>
      <c r="PDA12" s="80"/>
      <c r="PDB12" s="80"/>
      <c r="PDC12" s="80"/>
      <c r="PDD12" s="80"/>
      <c r="PDE12" s="80"/>
      <c r="PDF12" s="80"/>
      <c r="PDG12" s="80"/>
      <c r="PDH12" s="80"/>
      <c r="PDI12" s="80"/>
      <c r="PDJ12" s="80"/>
      <c r="PDK12" s="80"/>
      <c r="PDL12" s="80"/>
      <c r="PDM12" s="80"/>
      <c r="PDN12" s="80"/>
      <c r="PDO12" s="80"/>
      <c r="PDP12" s="80"/>
      <c r="PDQ12" s="80"/>
      <c r="PDR12" s="80"/>
      <c r="PDS12" s="80"/>
      <c r="PDT12" s="80"/>
      <c r="PDU12" s="80"/>
      <c r="PDV12" s="80"/>
      <c r="PDW12" s="80"/>
      <c r="PDX12" s="80"/>
      <c r="PDY12" s="80"/>
      <c r="PDZ12" s="80"/>
      <c r="PEA12" s="80"/>
      <c r="PEB12" s="80"/>
      <c r="PEC12" s="80"/>
      <c r="PED12" s="80"/>
      <c r="PEE12" s="80"/>
      <c r="PEF12" s="80"/>
      <c r="PEG12" s="80"/>
      <c r="PEH12" s="80"/>
      <c r="PEI12" s="80"/>
      <c r="PEJ12" s="80"/>
      <c r="PEK12" s="80"/>
      <c r="PEL12" s="80"/>
      <c r="PEM12" s="80"/>
      <c r="PEN12" s="80"/>
      <c r="PEO12" s="80"/>
      <c r="PEP12" s="80"/>
      <c r="PEQ12" s="80"/>
      <c r="PER12" s="80"/>
      <c r="PES12" s="80"/>
      <c r="PET12" s="80"/>
      <c r="PEU12" s="80"/>
      <c r="PEV12" s="80"/>
      <c r="PEW12" s="80"/>
      <c r="PEX12" s="80"/>
      <c r="PEY12" s="80"/>
      <c r="PEZ12" s="80"/>
      <c r="PFA12" s="80"/>
      <c r="PFB12" s="80"/>
      <c r="PFC12" s="80"/>
      <c r="PFD12" s="80"/>
      <c r="PFE12" s="80"/>
      <c r="PFF12" s="80"/>
      <c r="PFG12" s="80"/>
      <c r="PFH12" s="80"/>
      <c r="PFI12" s="80"/>
      <c r="PFJ12" s="80"/>
      <c r="PFK12" s="80"/>
      <c r="PFL12" s="80"/>
      <c r="PFM12" s="80"/>
      <c r="PFN12" s="80"/>
      <c r="PFO12" s="80"/>
      <c r="PFP12" s="80"/>
      <c r="PFQ12" s="80"/>
      <c r="PFR12" s="80"/>
      <c r="PFS12" s="80"/>
      <c r="PFT12" s="80"/>
      <c r="PFU12" s="80"/>
      <c r="PFV12" s="80"/>
      <c r="PFW12" s="80"/>
      <c r="PFX12" s="80"/>
      <c r="PFY12" s="80"/>
      <c r="PFZ12" s="80"/>
      <c r="PGA12" s="80"/>
      <c r="PGB12" s="80"/>
      <c r="PGC12" s="80"/>
      <c r="PGD12" s="80"/>
      <c r="PGE12" s="80"/>
      <c r="PGF12" s="80"/>
      <c r="PGG12" s="80"/>
      <c r="PGH12" s="80"/>
      <c r="PGI12" s="80"/>
      <c r="PGJ12" s="80"/>
      <c r="PGK12" s="80"/>
      <c r="PGL12" s="80"/>
      <c r="PGM12" s="80"/>
      <c r="PGN12" s="80"/>
      <c r="PGO12" s="80"/>
      <c r="PGP12" s="80"/>
      <c r="PGQ12" s="80"/>
      <c r="PGR12" s="80"/>
      <c r="PGS12" s="80"/>
      <c r="PGT12" s="80"/>
      <c r="PGU12" s="80"/>
      <c r="PGV12" s="80"/>
      <c r="PGW12" s="80"/>
      <c r="PGX12" s="80"/>
      <c r="PGY12" s="80"/>
      <c r="PGZ12" s="80"/>
      <c r="PHA12" s="80"/>
      <c r="PHB12" s="80"/>
      <c r="PHC12" s="80"/>
      <c r="PHD12" s="80"/>
      <c r="PHE12" s="80"/>
      <c r="PHF12" s="80"/>
      <c r="PHG12" s="80"/>
      <c r="PHH12" s="80"/>
      <c r="PHI12" s="80"/>
      <c r="PHJ12" s="80"/>
      <c r="PHK12" s="80"/>
      <c r="PHL12" s="80"/>
      <c r="PHM12" s="80"/>
      <c r="PHN12" s="80"/>
      <c r="PHO12" s="80"/>
      <c r="PHP12" s="80"/>
      <c r="PHQ12" s="80"/>
      <c r="PHR12" s="80"/>
      <c r="PHS12" s="80"/>
      <c r="PHT12" s="80"/>
      <c r="PHU12" s="80"/>
      <c r="PHV12" s="80"/>
      <c r="PHW12" s="80"/>
      <c r="PHX12" s="80"/>
      <c r="PHY12" s="80"/>
      <c r="PHZ12" s="80"/>
      <c r="PIA12" s="80"/>
      <c r="PIB12" s="80"/>
      <c r="PIC12" s="80"/>
      <c r="PID12" s="80"/>
      <c r="PIE12" s="80"/>
      <c r="PIF12" s="80"/>
      <c r="PIG12" s="80"/>
      <c r="PIH12" s="80"/>
      <c r="PII12" s="80"/>
      <c r="PIJ12" s="80"/>
      <c r="PIK12" s="80"/>
      <c r="PIL12" s="80"/>
      <c r="PIM12" s="80"/>
      <c r="PIN12" s="80"/>
      <c r="PIO12" s="80"/>
      <c r="PIP12" s="80"/>
      <c r="PIQ12" s="80"/>
      <c r="PIR12" s="80"/>
      <c r="PIS12" s="80"/>
      <c r="PIT12" s="80"/>
      <c r="PIU12" s="80"/>
      <c r="PIV12" s="80"/>
      <c r="PIW12" s="80"/>
      <c r="PIX12" s="80"/>
      <c r="PIY12" s="80"/>
      <c r="PIZ12" s="80"/>
      <c r="PJA12" s="80"/>
      <c r="PJB12" s="80"/>
      <c r="PJC12" s="80"/>
      <c r="PJD12" s="80"/>
      <c r="PJE12" s="80"/>
      <c r="PJF12" s="80"/>
      <c r="PJG12" s="80"/>
      <c r="PJH12" s="80"/>
      <c r="PJI12" s="80"/>
      <c r="PJJ12" s="80"/>
      <c r="PJK12" s="80"/>
      <c r="PJL12" s="80"/>
      <c r="PJM12" s="80"/>
      <c r="PJN12" s="80"/>
      <c r="PJO12" s="80"/>
      <c r="PJP12" s="80"/>
      <c r="PJQ12" s="80"/>
      <c r="PJR12" s="80"/>
      <c r="PJS12" s="80"/>
      <c r="PJT12" s="80"/>
      <c r="PJU12" s="80"/>
      <c r="PJV12" s="80"/>
      <c r="PJW12" s="80"/>
      <c r="PJX12" s="80"/>
      <c r="PJY12" s="80"/>
      <c r="PJZ12" s="80"/>
      <c r="PKA12" s="80"/>
      <c r="PKB12" s="80"/>
      <c r="PKC12" s="80"/>
      <c r="PKD12" s="80"/>
      <c r="PKE12" s="80"/>
      <c r="PKF12" s="80"/>
      <c r="PKG12" s="80"/>
      <c r="PKH12" s="80"/>
      <c r="PKI12" s="80"/>
      <c r="PKJ12" s="80"/>
      <c r="PKK12" s="80"/>
      <c r="PKL12" s="80"/>
      <c r="PKM12" s="80"/>
      <c r="PKN12" s="80"/>
      <c r="PKO12" s="80"/>
      <c r="PKP12" s="80"/>
      <c r="PKQ12" s="80"/>
      <c r="PKR12" s="80"/>
      <c r="PKS12" s="80"/>
      <c r="PKT12" s="80"/>
      <c r="PKU12" s="80"/>
      <c r="PKV12" s="80"/>
      <c r="PKW12" s="80"/>
      <c r="PKX12" s="80"/>
      <c r="PKY12" s="80"/>
      <c r="PKZ12" s="80"/>
      <c r="PLA12" s="80"/>
      <c r="PLB12" s="80"/>
      <c r="PLC12" s="80"/>
      <c r="PLD12" s="80"/>
      <c r="PLE12" s="80"/>
      <c r="PLF12" s="80"/>
      <c r="PLG12" s="80"/>
      <c r="PLH12" s="80"/>
      <c r="PLI12" s="80"/>
      <c r="PLJ12" s="80"/>
      <c r="PLK12" s="80"/>
      <c r="PLL12" s="80"/>
      <c r="PLM12" s="80"/>
      <c r="PLN12" s="80"/>
      <c r="PLO12" s="80"/>
      <c r="PLP12" s="80"/>
      <c r="PLQ12" s="80"/>
      <c r="PLR12" s="80"/>
      <c r="PLS12" s="80"/>
      <c r="PLT12" s="80"/>
      <c r="PLU12" s="80"/>
      <c r="PLV12" s="80"/>
      <c r="PLW12" s="80"/>
      <c r="PLX12" s="80"/>
      <c r="PLY12" s="80"/>
      <c r="PLZ12" s="80"/>
      <c r="PMA12" s="80"/>
      <c r="PMB12" s="80"/>
      <c r="PMC12" s="80"/>
      <c r="PMD12" s="80"/>
      <c r="PME12" s="80"/>
      <c r="PMF12" s="80"/>
      <c r="PMG12" s="80"/>
      <c r="PMH12" s="80"/>
      <c r="PMI12" s="80"/>
      <c r="PMJ12" s="80"/>
      <c r="PMK12" s="80"/>
      <c r="PML12" s="80"/>
      <c r="PMM12" s="80"/>
      <c r="PMN12" s="80"/>
      <c r="PMO12" s="80"/>
      <c r="PMP12" s="80"/>
      <c r="PMQ12" s="80"/>
      <c r="PMR12" s="80"/>
      <c r="PMS12" s="80"/>
      <c r="PMT12" s="80"/>
      <c r="PMU12" s="80"/>
      <c r="PMV12" s="80"/>
      <c r="PMW12" s="80"/>
      <c r="PMX12" s="80"/>
      <c r="PMY12" s="80"/>
      <c r="PMZ12" s="80"/>
      <c r="PNA12" s="80"/>
      <c r="PNB12" s="80"/>
      <c r="PNC12" s="80"/>
      <c r="PND12" s="80"/>
      <c r="PNE12" s="80"/>
      <c r="PNF12" s="80"/>
      <c r="PNG12" s="80"/>
      <c r="PNH12" s="80"/>
      <c r="PNI12" s="80"/>
      <c r="PNJ12" s="80"/>
      <c r="PNK12" s="80"/>
      <c r="PNL12" s="80"/>
      <c r="PNM12" s="80"/>
      <c r="PNN12" s="80"/>
      <c r="PNO12" s="80"/>
      <c r="PNP12" s="80"/>
      <c r="PNQ12" s="80"/>
      <c r="PNR12" s="80"/>
      <c r="PNS12" s="80"/>
      <c r="PNT12" s="80"/>
      <c r="PNU12" s="80"/>
      <c r="PNV12" s="80"/>
      <c r="PNW12" s="80"/>
      <c r="PNX12" s="80"/>
      <c r="PNY12" s="80"/>
      <c r="PNZ12" s="80"/>
      <c r="POA12" s="80"/>
      <c r="POB12" s="80"/>
      <c r="POC12" s="80"/>
      <c r="POD12" s="80"/>
      <c r="POE12" s="80"/>
      <c r="POF12" s="80"/>
      <c r="POG12" s="80"/>
      <c r="POH12" s="80"/>
      <c r="POI12" s="80"/>
      <c r="POJ12" s="80"/>
      <c r="POK12" s="80"/>
      <c r="POL12" s="80"/>
      <c r="POM12" s="80"/>
      <c r="PON12" s="80"/>
      <c r="POO12" s="80"/>
      <c r="POP12" s="80"/>
      <c r="POQ12" s="80"/>
      <c r="POR12" s="80"/>
      <c r="POS12" s="80"/>
      <c r="POT12" s="80"/>
      <c r="POU12" s="80"/>
      <c r="POV12" s="80"/>
      <c r="POW12" s="80"/>
      <c r="POX12" s="80"/>
      <c r="POY12" s="80"/>
      <c r="POZ12" s="80"/>
      <c r="PPA12" s="80"/>
      <c r="PPB12" s="80"/>
      <c r="PPC12" s="80"/>
      <c r="PPD12" s="80"/>
      <c r="PPE12" s="80"/>
      <c r="PPF12" s="80"/>
      <c r="PPG12" s="80"/>
      <c r="PPH12" s="80"/>
      <c r="PPI12" s="80"/>
      <c r="PPJ12" s="80"/>
      <c r="PPK12" s="80"/>
      <c r="PPL12" s="80"/>
      <c r="PPM12" s="80"/>
      <c r="PPN12" s="80"/>
      <c r="PPO12" s="80"/>
      <c r="PPP12" s="80"/>
      <c r="PPQ12" s="80"/>
      <c r="PPR12" s="80"/>
      <c r="PPS12" s="80"/>
      <c r="PPT12" s="80"/>
      <c r="PPU12" s="80"/>
      <c r="PPV12" s="80"/>
      <c r="PPW12" s="80"/>
      <c r="PPX12" s="80"/>
      <c r="PPY12" s="80"/>
      <c r="PPZ12" s="80"/>
      <c r="PQA12" s="80"/>
      <c r="PQB12" s="80"/>
      <c r="PQC12" s="80"/>
      <c r="PQD12" s="80"/>
      <c r="PQE12" s="80"/>
      <c r="PQF12" s="80"/>
      <c r="PQG12" s="80"/>
      <c r="PQH12" s="80"/>
      <c r="PQI12" s="80"/>
      <c r="PQJ12" s="80"/>
      <c r="PQK12" s="80"/>
      <c r="PQL12" s="80"/>
      <c r="PQM12" s="80"/>
      <c r="PQN12" s="80"/>
      <c r="PQO12" s="80"/>
      <c r="PQP12" s="80"/>
      <c r="PQQ12" s="80"/>
      <c r="PQR12" s="80"/>
      <c r="PQS12" s="80"/>
      <c r="PQT12" s="80"/>
      <c r="PQU12" s="80"/>
      <c r="PQV12" s="80"/>
      <c r="PQW12" s="80"/>
      <c r="PQX12" s="80"/>
      <c r="PQY12" s="80"/>
      <c r="PQZ12" s="80"/>
      <c r="PRA12" s="80"/>
      <c r="PRB12" s="80"/>
      <c r="PRC12" s="80"/>
      <c r="PRD12" s="80"/>
      <c r="PRE12" s="80"/>
      <c r="PRF12" s="80"/>
      <c r="PRG12" s="80"/>
      <c r="PRH12" s="80"/>
      <c r="PRI12" s="80"/>
      <c r="PRJ12" s="80"/>
      <c r="PRK12" s="80"/>
      <c r="PRL12" s="80"/>
      <c r="PRM12" s="80"/>
      <c r="PRN12" s="80"/>
      <c r="PRO12" s="80"/>
      <c r="PRP12" s="80"/>
      <c r="PRQ12" s="80"/>
      <c r="PRR12" s="80"/>
      <c r="PRS12" s="80"/>
      <c r="PRT12" s="80"/>
      <c r="PRU12" s="80"/>
      <c r="PRV12" s="80"/>
      <c r="PRW12" s="80"/>
      <c r="PRX12" s="80"/>
      <c r="PRY12" s="80"/>
      <c r="PRZ12" s="80"/>
      <c r="PSA12" s="80"/>
      <c r="PSB12" s="80"/>
      <c r="PSC12" s="80"/>
      <c r="PSD12" s="80"/>
      <c r="PSE12" s="80"/>
      <c r="PSF12" s="80"/>
      <c r="PSG12" s="80"/>
      <c r="PSH12" s="80"/>
      <c r="PSI12" s="80"/>
      <c r="PSJ12" s="80"/>
      <c r="PSK12" s="80"/>
      <c r="PSL12" s="80"/>
      <c r="PSM12" s="80"/>
      <c r="PSN12" s="80"/>
      <c r="PSO12" s="80"/>
      <c r="PSP12" s="80"/>
      <c r="PSQ12" s="80"/>
      <c r="PSR12" s="80"/>
      <c r="PSS12" s="80"/>
      <c r="PST12" s="80"/>
      <c r="PSU12" s="80"/>
      <c r="PSV12" s="80"/>
      <c r="PSW12" s="80"/>
      <c r="PSX12" s="80"/>
      <c r="PSY12" s="80"/>
      <c r="PSZ12" s="80"/>
      <c r="PTA12" s="80"/>
      <c r="PTB12" s="80"/>
      <c r="PTC12" s="80"/>
      <c r="PTD12" s="80"/>
      <c r="PTE12" s="80"/>
      <c r="PTF12" s="80"/>
      <c r="PTG12" s="80"/>
      <c r="PTH12" s="80"/>
      <c r="PTI12" s="80"/>
      <c r="PTJ12" s="80"/>
      <c r="PTK12" s="80"/>
      <c r="PTL12" s="80"/>
      <c r="PTM12" s="80"/>
      <c r="PTN12" s="80"/>
      <c r="PTO12" s="80"/>
      <c r="PTP12" s="80"/>
      <c r="PTQ12" s="80"/>
      <c r="PTR12" s="80"/>
      <c r="PTS12" s="80"/>
      <c r="PTT12" s="80"/>
      <c r="PTU12" s="80"/>
      <c r="PTV12" s="80"/>
      <c r="PTW12" s="80"/>
      <c r="PTX12" s="80"/>
      <c r="PTY12" s="80"/>
      <c r="PTZ12" s="80"/>
      <c r="PUA12" s="80"/>
      <c r="PUB12" s="80"/>
      <c r="PUC12" s="80"/>
      <c r="PUD12" s="80"/>
      <c r="PUE12" s="80"/>
      <c r="PUF12" s="80"/>
      <c r="PUG12" s="80"/>
      <c r="PUH12" s="80"/>
      <c r="PUI12" s="80"/>
      <c r="PUJ12" s="80"/>
      <c r="PUK12" s="80"/>
      <c r="PUL12" s="80"/>
      <c r="PUM12" s="80"/>
      <c r="PUN12" s="80"/>
      <c r="PUO12" s="80"/>
      <c r="PUP12" s="80"/>
      <c r="PUQ12" s="80"/>
      <c r="PUR12" s="80"/>
      <c r="PUS12" s="80"/>
      <c r="PUT12" s="80"/>
      <c r="PUU12" s="80"/>
      <c r="PUV12" s="80"/>
      <c r="PUW12" s="80"/>
      <c r="PUX12" s="80"/>
      <c r="PUY12" s="80"/>
      <c r="PUZ12" s="80"/>
      <c r="PVA12" s="80"/>
      <c r="PVB12" s="80"/>
      <c r="PVC12" s="80"/>
      <c r="PVD12" s="80"/>
      <c r="PVE12" s="80"/>
      <c r="PVF12" s="80"/>
      <c r="PVG12" s="80"/>
      <c r="PVH12" s="80"/>
      <c r="PVI12" s="80"/>
      <c r="PVJ12" s="80"/>
      <c r="PVK12" s="80"/>
      <c r="PVL12" s="80"/>
      <c r="PVM12" s="80"/>
      <c r="PVN12" s="80"/>
      <c r="PVO12" s="80"/>
      <c r="PVP12" s="80"/>
      <c r="PVQ12" s="80"/>
      <c r="PVR12" s="80"/>
      <c r="PVS12" s="80"/>
      <c r="PVT12" s="80"/>
      <c r="PVU12" s="80"/>
      <c r="PVV12" s="80"/>
      <c r="PVW12" s="80"/>
      <c r="PVX12" s="80"/>
      <c r="PVY12" s="80"/>
      <c r="PVZ12" s="80"/>
      <c r="PWA12" s="80"/>
      <c r="PWB12" s="80"/>
      <c r="PWC12" s="80"/>
      <c r="PWD12" s="80"/>
      <c r="PWE12" s="80"/>
      <c r="PWF12" s="80"/>
      <c r="PWG12" s="80"/>
      <c r="PWH12" s="80"/>
      <c r="PWI12" s="80"/>
      <c r="PWJ12" s="80"/>
      <c r="PWK12" s="80"/>
      <c r="PWL12" s="80"/>
      <c r="PWM12" s="80"/>
      <c r="PWN12" s="80"/>
      <c r="PWO12" s="80"/>
      <c r="PWP12" s="80"/>
      <c r="PWQ12" s="80"/>
      <c r="PWR12" s="80"/>
      <c r="PWS12" s="80"/>
      <c r="PWT12" s="80"/>
      <c r="PWU12" s="80"/>
      <c r="PWV12" s="80"/>
      <c r="PWW12" s="80"/>
      <c r="PWX12" s="80"/>
      <c r="PWY12" s="80"/>
      <c r="PWZ12" s="80"/>
      <c r="PXA12" s="80"/>
      <c r="PXB12" s="80"/>
      <c r="PXC12" s="80"/>
      <c r="PXD12" s="80"/>
      <c r="PXE12" s="80"/>
      <c r="PXF12" s="80"/>
      <c r="PXG12" s="80"/>
      <c r="PXH12" s="80"/>
      <c r="PXI12" s="80"/>
      <c r="PXJ12" s="80"/>
      <c r="PXK12" s="80"/>
      <c r="PXL12" s="80"/>
      <c r="PXM12" s="80"/>
      <c r="PXN12" s="80"/>
      <c r="PXO12" s="80"/>
      <c r="PXP12" s="80"/>
      <c r="PXQ12" s="80"/>
      <c r="PXR12" s="80"/>
      <c r="PXS12" s="80"/>
      <c r="PXT12" s="80"/>
      <c r="PXU12" s="80"/>
      <c r="PXV12" s="80"/>
      <c r="PXW12" s="80"/>
      <c r="PXX12" s="80"/>
      <c r="PXY12" s="80"/>
      <c r="PXZ12" s="80"/>
      <c r="PYA12" s="80"/>
      <c r="PYB12" s="80"/>
      <c r="PYC12" s="80"/>
      <c r="PYD12" s="80"/>
      <c r="PYE12" s="80"/>
      <c r="PYF12" s="80"/>
      <c r="PYG12" s="80"/>
      <c r="PYH12" s="80"/>
      <c r="PYI12" s="80"/>
      <c r="PYJ12" s="80"/>
      <c r="PYK12" s="80"/>
      <c r="PYL12" s="80"/>
      <c r="PYM12" s="80"/>
      <c r="PYN12" s="80"/>
      <c r="PYO12" s="80"/>
      <c r="PYP12" s="80"/>
      <c r="PYQ12" s="80"/>
      <c r="PYR12" s="80"/>
      <c r="PYS12" s="80"/>
      <c r="PYT12" s="80"/>
      <c r="PYU12" s="80"/>
      <c r="PYV12" s="80"/>
      <c r="PYW12" s="80"/>
      <c r="PYX12" s="80"/>
      <c r="PYY12" s="80"/>
      <c r="PYZ12" s="80"/>
      <c r="PZA12" s="80"/>
      <c r="PZB12" s="80"/>
      <c r="PZC12" s="80"/>
      <c r="PZD12" s="80"/>
      <c r="PZE12" s="80"/>
      <c r="PZF12" s="80"/>
      <c r="PZG12" s="80"/>
      <c r="PZH12" s="80"/>
      <c r="PZI12" s="80"/>
      <c r="PZJ12" s="80"/>
      <c r="PZK12" s="80"/>
      <c r="PZL12" s="80"/>
      <c r="PZM12" s="80"/>
      <c r="PZN12" s="80"/>
      <c r="PZO12" s="80"/>
      <c r="PZP12" s="80"/>
      <c r="PZQ12" s="80"/>
      <c r="PZR12" s="80"/>
      <c r="PZS12" s="80"/>
      <c r="PZT12" s="80"/>
      <c r="PZU12" s="80"/>
      <c r="PZV12" s="80"/>
      <c r="PZW12" s="80"/>
      <c r="PZX12" s="80"/>
      <c r="PZY12" s="80"/>
      <c r="PZZ12" s="80"/>
      <c r="QAA12" s="80"/>
      <c r="QAB12" s="80"/>
      <c r="QAC12" s="80"/>
      <c r="QAD12" s="80"/>
      <c r="QAE12" s="80"/>
      <c r="QAF12" s="80"/>
      <c r="QAG12" s="80"/>
      <c r="QAH12" s="80"/>
      <c r="QAI12" s="80"/>
      <c r="QAJ12" s="80"/>
      <c r="QAK12" s="80"/>
      <c r="QAL12" s="80"/>
      <c r="QAM12" s="80"/>
      <c r="QAN12" s="80"/>
      <c r="QAO12" s="80"/>
      <c r="QAP12" s="80"/>
      <c r="QAQ12" s="80"/>
      <c r="QAR12" s="80"/>
      <c r="QAS12" s="80"/>
      <c r="QAT12" s="80"/>
      <c r="QAU12" s="80"/>
      <c r="QAV12" s="80"/>
      <c r="QAW12" s="80"/>
      <c r="QAX12" s="80"/>
      <c r="QAY12" s="80"/>
      <c r="QAZ12" s="80"/>
      <c r="QBA12" s="80"/>
      <c r="QBB12" s="80"/>
      <c r="QBC12" s="80"/>
      <c r="QBD12" s="80"/>
      <c r="QBE12" s="80"/>
      <c r="QBF12" s="80"/>
      <c r="QBG12" s="80"/>
      <c r="QBH12" s="80"/>
      <c r="QBI12" s="80"/>
      <c r="QBJ12" s="80"/>
      <c r="QBK12" s="80"/>
      <c r="QBL12" s="80"/>
      <c r="QBM12" s="80"/>
      <c r="QBN12" s="80"/>
      <c r="QBO12" s="80"/>
      <c r="QBP12" s="80"/>
      <c r="QBQ12" s="80"/>
      <c r="QBR12" s="80"/>
      <c r="QBS12" s="80"/>
      <c r="QBT12" s="80"/>
      <c r="QBU12" s="80"/>
      <c r="QBV12" s="80"/>
      <c r="QBW12" s="80"/>
      <c r="QBX12" s="80"/>
      <c r="QBY12" s="80"/>
      <c r="QBZ12" s="80"/>
      <c r="QCA12" s="80"/>
      <c r="QCB12" s="80"/>
      <c r="QCC12" s="80"/>
      <c r="QCD12" s="80"/>
      <c r="QCE12" s="80"/>
      <c r="QCF12" s="80"/>
      <c r="QCG12" s="80"/>
      <c r="QCH12" s="80"/>
      <c r="QCI12" s="80"/>
      <c r="QCJ12" s="80"/>
      <c r="QCK12" s="80"/>
      <c r="QCL12" s="80"/>
      <c r="QCM12" s="80"/>
      <c r="QCN12" s="80"/>
      <c r="QCO12" s="80"/>
      <c r="QCP12" s="80"/>
      <c r="QCQ12" s="80"/>
      <c r="QCR12" s="80"/>
      <c r="QCS12" s="80"/>
      <c r="QCT12" s="80"/>
      <c r="QCU12" s="80"/>
      <c r="QCV12" s="80"/>
      <c r="QCW12" s="80"/>
      <c r="QCX12" s="80"/>
      <c r="QCY12" s="80"/>
      <c r="QCZ12" s="80"/>
      <c r="QDA12" s="80"/>
      <c r="QDB12" s="80"/>
      <c r="QDC12" s="80"/>
      <c r="QDD12" s="80"/>
      <c r="QDE12" s="80"/>
      <c r="QDF12" s="80"/>
      <c r="QDG12" s="80"/>
      <c r="QDH12" s="80"/>
      <c r="QDI12" s="80"/>
      <c r="QDJ12" s="80"/>
      <c r="QDK12" s="80"/>
      <c r="QDL12" s="80"/>
      <c r="QDM12" s="80"/>
      <c r="QDN12" s="80"/>
      <c r="QDO12" s="80"/>
      <c r="QDP12" s="80"/>
      <c r="QDQ12" s="80"/>
      <c r="QDR12" s="80"/>
      <c r="QDS12" s="80"/>
      <c r="QDT12" s="80"/>
      <c r="QDU12" s="80"/>
      <c r="QDV12" s="80"/>
      <c r="QDW12" s="80"/>
      <c r="QDX12" s="80"/>
      <c r="QDY12" s="80"/>
      <c r="QDZ12" s="80"/>
      <c r="QEA12" s="80"/>
      <c r="QEB12" s="80"/>
      <c r="QEC12" s="80"/>
      <c r="QED12" s="80"/>
      <c r="QEE12" s="80"/>
      <c r="QEF12" s="80"/>
      <c r="QEG12" s="80"/>
      <c r="QEH12" s="80"/>
      <c r="QEI12" s="80"/>
      <c r="QEJ12" s="80"/>
      <c r="QEK12" s="80"/>
      <c r="QEL12" s="80"/>
      <c r="QEM12" s="80"/>
      <c r="QEN12" s="80"/>
      <c r="QEO12" s="80"/>
      <c r="QEP12" s="80"/>
      <c r="QEQ12" s="80"/>
      <c r="QER12" s="80"/>
      <c r="QES12" s="80"/>
      <c r="QET12" s="80"/>
      <c r="QEU12" s="80"/>
      <c r="QEV12" s="80"/>
      <c r="QEW12" s="80"/>
      <c r="QEX12" s="80"/>
      <c r="QEY12" s="80"/>
      <c r="QEZ12" s="80"/>
      <c r="QFA12" s="80"/>
      <c r="QFB12" s="80"/>
      <c r="QFC12" s="80"/>
      <c r="QFD12" s="80"/>
      <c r="QFE12" s="80"/>
      <c r="QFF12" s="80"/>
      <c r="QFG12" s="80"/>
      <c r="QFH12" s="80"/>
      <c r="QFI12" s="80"/>
      <c r="QFJ12" s="80"/>
      <c r="QFK12" s="80"/>
      <c r="QFL12" s="80"/>
      <c r="QFM12" s="80"/>
      <c r="QFN12" s="80"/>
      <c r="QFO12" s="80"/>
      <c r="QFP12" s="80"/>
      <c r="QFQ12" s="80"/>
      <c r="QFR12" s="80"/>
      <c r="QFS12" s="80"/>
      <c r="QFT12" s="80"/>
      <c r="QFU12" s="80"/>
      <c r="QFV12" s="80"/>
      <c r="QFW12" s="80"/>
      <c r="QFX12" s="80"/>
      <c r="QFY12" s="80"/>
      <c r="QFZ12" s="80"/>
      <c r="QGA12" s="80"/>
      <c r="QGB12" s="80"/>
      <c r="QGC12" s="80"/>
      <c r="QGD12" s="80"/>
      <c r="QGE12" s="80"/>
      <c r="QGF12" s="80"/>
      <c r="QGG12" s="80"/>
      <c r="QGH12" s="80"/>
      <c r="QGI12" s="80"/>
      <c r="QGJ12" s="80"/>
      <c r="QGK12" s="80"/>
      <c r="QGL12" s="80"/>
      <c r="QGM12" s="80"/>
      <c r="QGN12" s="80"/>
      <c r="QGO12" s="80"/>
      <c r="QGP12" s="80"/>
      <c r="QGQ12" s="80"/>
      <c r="QGR12" s="80"/>
      <c r="QGS12" s="80"/>
      <c r="QGT12" s="80"/>
      <c r="QGU12" s="80"/>
      <c r="QGV12" s="80"/>
      <c r="QGW12" s="80"/>
      <c r="QGX12" s="80"/>
      <c r="QGY12" s="80"/>
      <c r="QGZ12" s="80"/>
      <c r="QHA12" s="80"/>
      <c r="QHB12" s="80"/>
      <c r="QHC12" s="80"/>
      <c r="QHD12" s="80"/>
      <c r="QHE12" s="80"/>
      <c r="QHF12" s="80"/>
      <c r="QHG12" s="80"/>
      <c r="QHH12" s="80"/>
      <c r="QHI12" s="80"/>
      <c r="QHJ12" s="80"/>
      <c r="QHK12" s="80"/>
      <c r="QHL12" s="80"/>
      <c r="QHM12" s="80"/>
      <c r="QHN12" s="80"/>
      <c r="QHO12" s="80"/>
      <c r="QHP12" s="80"/>
      <c r="QHQ12" s="80"/>
      <c r="QHR12" s="80"/>
      <c r="QHS12" s="80"/>
      <c r="QHT12" s="80"/>
      <c r="QHU12" s="80"/>
      <c r="QHV12" s="80"/>
      <c r="QHW12" s="80"/>
      <c r="QHX12" s="80"/>
      <c r="QHY12" s="80"/>
      <c r="QHZ12" s="80"/>
      <c r="QIA12" s="80"/>
      <c r="QIB12" s="80"/>
      <c r="QIC12" s="80"/>
      <c r="QID12" s="80"/>
      <c r="QIE12" s="80"/>
      <c r="QIF12" s="80"/>
      <c r="QIG12" s="80"/>
      <c r="QIH12" s="80"/>
      <c r="QII12" s="80"/>
      <c r="QIJ12" s="80"/>
      <c r="QIK12" s="80"/>
      <c r="QIL12" s="80"/>
      <c r="QIM12" s="80"/>
      <c r="QIN12" s="80"/>
      <c r="QIO12" s="80"/>
      <c r="QIP12" s="80"/>
      <c r="QIQ12" s="80"/>
      <c r="QIR12" s="80"/>
      <c r="QIS12" s="80"/>
      <c r="QIT12" s="80"/>
      <c r="QIU12" s="80"/>
      <c r="QIV12" s="80"/>
      <c r="QIW12" s="80"/>
      <c r="QIX12" s="80"/>
      <c r="QIY12" s="80"/>
      <c r="QIZ12" s="80"/>
      <c r="QJA12" s="80"/>
      <c r="QJB12" s="80"/>
      <c r="QJC12" s="80"/>
      <c r="QJD12" s="80"/>
      <c r="QJE12" s="80"/>
      <c r="QJF12" s="80"/>
      <c r="QJG12" s="80"/>
      <c r="QJH12" s="80"/>
      <c r="QJI12" s="80"/>
      <c r="QJJ12" s="80"/>
      <c r="QJK12" s="80"/>
      <c r="QJL12" s="80"/>
      <c r="QJM12" s="80"/>
      <c r="QJN12" s="80"/>
      <c r="QJO12" s="80"/>
      <c r="QJP12" s="80"/>
      <c r="QJQ12" s="80"/>
      <c r="QJR12" s="80"/>
      <c r="QJS12" s="80"/>
      <c r="QJT12" s="80"/>
      <c r="QJU12" s="80"/>
      <c r="QJV12" s="80"/>
      <c r="QJW12" s="80"/>
      <c r="QJX12" s="80"/>
      <c r="QJY12" s="80"/>
      <c r="QJZ12" s="80"/>
      <c r="QKA12" s="80"/>
      <c r="QKB12" s="80"/>
      <c r="QKC12" s="80"/>
      <c r="QKD12" s="80"/>
      <c r="QKE12" s="80"/>
      <c r="QKF12" s="80"/>
      <c r="QKG12" s="80"/>
      <c r="QKH12" s="80"/>
      <c r="QKI12" s="80"/>
      <c r="QKJ12" s="80"/>
      <c r="QKK12" s="80"/>
      <c r="QKL12" s="80"/>
      <c r="QKM12" s="80"/>
      <c r="QKN12" s="80"/>
      <c r="QKO12" s="80"/>
      <c r="QKP12" s="80"/>
      <c r="QKQ12" s="80"/>
      <c r="QKR12" s="80"/>
      <c r="QKS12" s="80"/>
      <c r="QKT12" s="80"/>
      <c r="QKU12" s="80"/>
      <c r="QKV12" s="80"/>
      <c r="QKW12" s="80"/>
      <c r="QKX12" s="80"/>
      <c r="QKY12" s="80"/>
      <c r="QKZ12" s="80"/>
      <c r="QLA12" s="80"/>
      <c r="QLB12" s="80"/>
      <c r="QLC12" s="80"/>
      <c r="QLD12" s="80"/>
      <c r="QLE12" s="80"/>
      <c r="QLF12" s="80"/>
      <c r="QLG12" s="80"/>
      <c r="QLH12" s="80"/>
      <c r="QLI12" s="80"/>
      <c r="QLJ12" s="80"/>
      <c r="QLK12" s="80"/>
      <c r="QLL12" s="80"/>
      <c r="QLM12" s="80"/>
      <c r="QLN12" s="80"/>
      <c r="QLO12" s="80"/>
      <c r="QLP12" s="80"/>
      <c r="QLQ12" s="80"/>
      <c r="QLR12" s="80"/>
      <c r="QLS12" s="80"/>
      <c r="QLT12" s="80"/>
      <c r="QLU12" s="80"/>
      <c r="QLV12" s="80"/>
      <c r="QLW12" s="80"/>
      <c r="QLX12" s="80"/>
      <c r="QLY12" s="80"/>
      <c r="QLZ12" s="80"/>
      <c r="QMA12" s="80"/>
      <c r="QMB12" s="80"/>
      <c r="QMC12" s="80"/>
      <c r="QMD12" s="80"/>
      <c r="QME12" s="80"/>
      <c r="QMF12" s="80"/>
      <c r="QMG12" s="80"/>
      <c r="QMH12" s="80"/>
      <c r="QMI12" s="80"/>
      <c r="QMJ12" s="80"/>
      <c r="QMK12" s="80"/>
      <c r="QML12" s="80"/>
      <c r="QMM12" s="80"/>
      <c r="QMN12" s="80"/>
      <c r="QMO12" s="80"/>
      <c r="QMP12" s="80"/>
      <c r="QMQ12" s="80"/>
      <c r="QMR12" s="80"/>
      <c r="QMS12" s="80"/>
      <c r="QMT12" s="80"/>
      <c r="QMU12" s="80"/>
      <c r="QMV12" s="80"/>
      <c r="QMW12" s="80"/>
      <c r="QMX12" s="80"/>
      <c r="QMY12" s="80"/>
      <c r="QMZ12" s="80"/>
      <c r="QNA12" s="80"/>
      <c r="QNB12" s="80"/>
      <c r="QNC12" s="80"/>
      <c r="QND12" s="80"/>
      <c r="QNE12" s="80"/>
      <c r="QNF12" s="80"/>
      <c r="QNG12" s="80"/>
      <c r="QNH12" s="80"/>
      <c r="QNI12" s="80"/>
      <c r="QNJ12" s="80"/>
      <c r="QNK12" s="80"/>
      <c r="QNL12" s="80"/>
      <c r="QNM12" s="80"/>
      <c r="QNN12" s="80"/>
      <c r="QNO12" s="80"/>
      <c r="QNP12" s="80"/>
      <c r="QNQ12" s="80"/>
      <c r="QNR12" s="80"/>
      <c r="QNS12" s="80"/>
      <c r="QNT12" s="80"/>
      <c r="QNU12" s="80"/>
      <c r="QNV12" s="80"/>
      <c r="QNW12" s="80"/>
      <c r="QNX12" s="80"/>
      <c r="QNY12" s="80"/>
      <c r="QNZ12" s="80"/>
      <c r="QOA12" s="80"/>
      <c r="QOB12" s="80"/>
      <c r="QOC12" s="80"/>
      <c r="QOD12" s="80"/>
      <c r="QOE12" s="80"/>
      <c r="QOF12" s="80"/>
      <c r="QOG12" s="80"/>
      <c r="QOH12" s="80"/>
      <c r="QOI12" s="80"/>
      <c r="QOJ12" s="80"/>
      <c r="QOK12" s="80"/>
      <c r="QOL12" s="80"/>
      <c r="QOM12" s="80"/>
      <c r="QON12" s="80"/>
      <c r="QOO12" s="80"/>
      <c r="QOP12" s="80"/>
      <c r="QOQ12" s="80"/>
      <c r="QOR12" s="80"/>
      <c r="QOS12" s="80"/>
      <c r="QOT12" s="80"/>
      <c r="QOU12" s="80"/>
      <c r="QOV12" s="80"/>
      <c r="QOW12" s="80"/>
      <c r="QOX12" s="80"/>
      <c r="QOY12" s="80"/>
      <c r="QOZ12" s="80"/>
      <c r="QPA12" s="80"/>
      <c r="QPB12" s="80"/>
      <c r="QPC12" s="80"/>
      <c r="QPD12" s="80"/>
      <c r="QPE12" s="80"/>
      <c r="QPF12" s="80"/>
      <c r="QPG12" s="80"/>
      <c r="QPH12" s="80"/>
      <c r="QPI12" s="80"/>
      <c r="QPJ12" s="80"/>
      <c r="QPK12" s="80"/>
      <c r="QPL12" s="80"/>
      <c r="QPM12" s="80"/>
      <c r="QPN12" s="80"/>
      <c r="QPO12" s="80"/>
      <c r="QPP12" s="80"/>
      <c r="QPQ12" s="80"/>
      <c r="QPR12" s="80"/>
      <c r="QPS12" s="80"/>
      <c r="QPT12" s="80"/>
      <c r="QPU12" s="80"/>
      <c r="QPV12" s="80"/>
      <c r="QPW12" s="80"/>
      <c r="QPX12" s="80"/>
      <c r="QPY12" s="80"/>
      <c r="QPZ12" s="80"/>
      <c r="QQA12" s="80"/>
      <c r="QQB12" s="80"/>
      <c r="QQC12" s="80"/>
      <c r="QQD12" s="80"/>
      <c r="QQE12" s="80"/>
      <c r="QQF12" s="80"/>
      <c r="QQG12" s="80"/>
      <c r="QQH12" s="80"/>
      <c r="QQI12" s="80"/>
      <c r="QQJ12" s="80"/>
      <c r="QQK12" s="80"/>
      <c r="QQL12" s="80"/>
      <c r="QQM12" s="80"/>
      <c r="QQN12" s="80"/>
      <c r="QQO12" s="80"/>
      <c r="QQP12" s="80"/>
      <c r="QQQ12" s="80"/>
      <c r="QQR12" s="80"/>
      <c r="QQS12" s="80"/>
      <c r="QQT12" s="80"/>
      <c r="QQU12" s="80"/>
      <c r="QQV12" s="80"/>
      <c r="QQW12" s="80"/>
      <c r="QQX12" s="80"/>
      <c r="QQY12" s="80"/>
      <c r="QQZ12" s="80"/>
      <c r="QRA12" s="80"/>
      <c r="QRB12" s="80"/>
      <c r="QRC12" s="80"/>
      <c r="QRD12" s="80"/>
      <c r="QRE12" s="80"/>
      <c r="QRF12" s="80"/>
      <c r="QRG12" s="80"/>
      <c r="QRH12" s="80"/>
      <c r="QRI12" s="80"/>
      <c r="QRJ12" s="80"/>
      <c r="QRK12" s="80"/>
      <c r="QRL12" s="80"/>
      <c r="QRM12" s="80"/>
      <c r="QRN12" s="80"/>
      <c r="QRO12" s="80"/>
      <c r="QRP12" s="80"/>
      <c r="QRQ12" s="80"/>
      <c r="QRR12" s="80"/>
      <c r="QRS12" s="80"/>
      <c r="QRT12" s="80"/>
      <c r="QRU12" s="80"/>
      <c r="QRV12" s="80"/>
      <c r="QRW12" s="80"/>
      <c r="QRX12" s="80"/>
      <c r="QRY12" s="80"/>
      <c r="QRZ12" s="80"/>
      <c r="QSA12" s="80"/>
      <c r="QSB12" s="80"/>
      <c r="QSC12" s="80"/>
      <c r="QSD12" s="80"/>
      <c r="QSE12" s="80"/>
      <c r="QSF12" s="80"/>
      <c r="QSG12" s="80"/>
      <c r="QSH12" s="80"/>
      <c r="QSI12" s="80"/>
      <c r="QSJ12" s="80"/>
      <c r="QSK12" s="80"/>
      <c r="QSL12" s="80"/>
      <c r="QSM12" s="80"/>
      <c r="QSN12" s="80"/>
      <c r="QSO12" s="80"/>
      <c r="QSP12" s="80"/>
      <c r="QSQ12" s="80"/>
      <c r="QSR12" s="80"/>
      <c r="QSS12" s="80"/>
      <c r="QST12" s="80"/>
      <c r="QSU12" s="80"/>
      <c r="QSV12" s="80"/>
      <c r="QSW12" s="80"/>
      <c r="QSX12" s="80"/>
      <c r="QSY12" s="80"/>
      <c r="QSZ12" s="80"/>
      <c r="QTA12" s="80"/>
      <c r="QTB12" s="80"/>
      <c r="QTC12" s="80"/>
      <c r="QTD12" s="80"/>
      <c r="QTE12" s="80"/>
      <c r="QTF12" s="80"/>
      <c r="QTG12" s="80"/>
      <c r="QTH12" s="80"/>
      <c r="QTI12" s="80"/>
      <c r="QTJ12" s="80"/>
      <c r="QTK12" s="80"/>
      <c r="QTL12" s="80"/>
      <c r="QTM12" s="80"/>
      <c r="QTN12" s="80"/>
      <c r="QTO12" s="80"/>
      <c r="QTP12" s="80"/>
      <c r="QTQ12" s="80"/>
      <c r="QTR12" s="80"/>
      <c r="QTS12" s="80"/>
      <c r="QTT12" s="80"/>
      <c r="QTU12" s="80"/>
      <c r="QTV12" s="80"/>
      <c r="QTW12" s="80"/>
      <c r="QTX12" s="80"/>
      <c r="QTY12" s="80"/>
      <c r="QTZ12" s="80"/>
      <c r="QUA12" s="80"/>
      <c r="QUB12" s="80"/>
      <c r="QUC12" s="80"/>
      <c r="QUD12" s="80"/>
      <c r="QUE12" s="80"/>
      <c r="QUF12" s="80"/>
      <c r="QUG12" s="80"/>
      <c r="QUH12" s="80"/>
      <c r="QUI12" s="80"/>
      <c r="QUJ12" s="80"/>
      <c r="QUK12" s="80"/>
      <c r="QUL12" s="80"/>
      <c r="QUM12" s="80"/>
      <c r="QUN12" s="80"/>
      <c r="QUO12" s="80"/>
      <c r="QUP12" s="80"/>
      <c r="QUQ12" s="80"/>
      <c r="QUR12" s="80"/>
      <c r="QUS12" s="80"/>
      <c r="QUT12" s="80"/>
      <c r="QUU12" s="80"/>
      <c r="QUV12" s="80"/>
      <c r="QUW12" s="80"/>
      <c r="QUX12" s="80"/>
      <c r="QUY12" s="80"/>
      <c r="QUZ12" s="80"/>
      <c r="QVA12" s="80"/>
      <c r="QVB12" s="80"/>
      <c r="QVC12" s="80"/>
      <c r="QVD12" s="80"/>
      <c r="QVE12" s="80"/>
      <c r="QVF12" s="80"/>
      <c r="QVG12" s="80"/>
      <c r="QVH12" s="80"/>
      <c r="QVI12" s="80"/>
      <c r="QVJ12" s="80"/>
      <c r="QVK12" s="80"/>
      <c r="QVL12" s="80"/>
      <c r="QVM12" s="80"/>
      <c r="QVN12" s="80"/>
      <c r="QVO12" s="80"/>
      <c r="QVP12" s="80"/>
      <c r="QVQ12" s="80"/>
      <c r="QVR12" s="80"/>
      <c r="QVS12" s="80"/>
      <c r="QVT12" s="80"/>
      <c r="QVU12" s="80"/>
      <c r="QVV12" s="80"/>
      <c r="QVW12" s="80"/>
      <c r="QVX12" s="80"/>
      <c r="QVY12" s="80"/>
      <c r="QVZ12" s="80"/>
      <c r="QWA12" s="80"/>
      <c r="QWB12" s="80"/>
      <c r="QWC12" s="80"/>
      <c r="QWD12" s="80"/>
      <c r="QWE12" s="80"/>
      <c r="QWF12" s="80"/>
      <c r="QWG12" s="80"/>
      <c r="QWH12" s="80"/>
      <c r="QWI12" s="80"/>
      <c r="QWJ12" s="80"/>
      <c r="QWK12" s="80"/>
      <c r="QWL12" s="80"/>
      <c r="QWM12" s="80"/>
      <c r="QWN12" s="80"/>
      <c r="QWO12" s="80"/>
      <c r="QWP12" s="80"/>
      <c r="QWQ12" s="80"/>
      <c r="QWR12" s="80"/>
      <c r="QWS12" s="80"/>
      <c r="QWT12" s="80"/>
      <c r="QWU12" s="80"/>
      <c r="QWV12" s="80"/>
      <c r="QWW12" s="80"/>
      <c r="QWX12" s="80"/>
      <c r="QWY12" s="80"/>
      <c r="QWZ12" s="80"/>
      <c r="QXA12" s="80"/>
      <c r="QXB12" s="80"/>
      <c r="QXC12" s="80"/>
      <c r="QXD12" s="80"/>
      <c r="QXE12" s="80"/>
      <c r="QXF12" s="80"/>
      <c r="QXG12" s="80"/>
      <c r="QXH12" s="80"/>
      <c r="QXI12" s="80"/>
      <c r="QXJ12" s="80"/>
      <c r="QXK12" s="80"/>
      <c r="QXL12" s="80"/>
      <c r="QXM12" s="80"/>
      <c r="QXN12" s="80"/>
      <c r="QXO12" s="80"/>
      <c r="QXP12" s="80"/>
      <c r="QXQ12" s="80"/>
      <c r="QXR12" s="80"/>
      <c r="QXS12" s="80"/>
      <c r="QXT12" s="80"/>
      <c r="QXU12" s="80"/>
      <c r="QXV12" s="80"/>
      <c r="QXW12" s="80"/>
      <c r="QXX12" s="80"/>
      <c r="QXY12" s="80"/>
      <c r="QXZ12" s="80"/>
      <c r="QYA12" s="80"/>
      <c r="QYB12" s="80"/>
      <c r="QYC12" s="80"/>
      <c r="QYD12" s="80"/>
      <c r="QYE12" s="80"/>
      <c r="QYF12" s="80"/>
      <c r="QYG12" s="80"/>
      <c r="QYH12" s="80"/>
      <c r="QYI12" s="80"/>
      <c r="QYJ12" s="80"/>
      <c r="QYK12" s="80"/>
      <c r="QYL12" s="80"/>
      <c r="QYM12" s="80"/>
      <c r="QYN12" s="80"/>
      <c r="QYO12" s="80"/>
      <c r="QYP12" s="80"/>
      <c r="QYQ12" s="80"/>
      <c r="QYR12" s="80"/>
      <c r="QYS12" s="80"/>
      <c r="QYT12" s="80"/>
      <c r="QYU12" s="80"/>
      <c r="QYV12" s="80"/>
      <c r="QYW12" s="80"/>
      <c r="QYX12" s="80"/>
      <c r="QYY12" s="80"/>
      <c r="QYZ12" s="80"/>
      <c r="QZA12" s="80"/>
      <c r="QZB12" s="80"/>
      <c r="QZC12" s="80"/>
      <c r="QZD12" s="80"/>
      <c r="QZE12" s="80"/>
      <c r="QZF12" s="80"/>
      <c r="QZG12" s="80"/>
      <c r="QZH12" s="80"/>
      <c r="QZI12" s="80"/>
      <c r="QZJ12" s="80"/>
      <c r="QZK12" s="80"/>
      <c r="QZL12" s="80"/>
      <c r="QZM12" s="80"/>
      <c r="QZN12" s="80"/>
      <c r="QZO12" s="80"/>
      <c r="QZP12" s="80"/>
      <c r="QZQ12" s="80"/>
      <c r="QZR12" s="80"/>
      <c r="QZS12" s="80"/>
      <c r="QZT12" s="80"/>
      <c r="QZU12" s="80"/>
      <c r="QZV12" s="80"/>
      <c r="QZW12" s="80"/>
      <c r="QZX12" s="80"/>
      <c r="QZY12" s="80"/>
      <c r="QZZ12" s="80"/>
      <c r="RAA12" s="80"/>
      <c r="RAB12" s="80"/>
      <c r="RAC12" s="80"/>
      <c r="RAD12" s="80"/>
      <c r="RAE12" s="80"/>
      <c r="RAF12" s="80"/>
      <c r="RAG12" s="80"/>
      <c r="RAH12" s="80"/>
      <c r="RAI12" s="80"/>
      <c r="RAJ12" s="80"/>
      <c r="RAK12" s="80"/>
      <c r="RAL12" s="80"/>
      <c r="RAM12" s="80"/>
      <c r="RAN12" s="80"/>
      <c r="RAO12" s="80"/>
      <c r="RAP12" s="80"/>
      <c r="RAQ12" s="80"/>
      <c r="RAR12" s="80"/>
      <c r="RAS12" s="80"/>
      <c r="RAT12" s="80"/>
      <c r="RAU12" s="80"/>
      <c r="RAV12" s="80"/>
      <c r="RAW12" s="80"/>
      <c r="RAX12" s="80"/>
      <c r="RAY12" s="80"/>
      <c r="RAZ12" s="80"/>
      <c r="RBA12" s="80"/>
      <c r="RBB12" s="80"/>
      <c r="RBC12" s="80"/>
      <c r="RBD12" s="80"/>
      <c r="RBE12" s="80"/>
      <c r="RBF12" s="80"/>
      <c r="RBG12" s="80"/>
      <c r="RBH12" s="80"/>
      <c r="RBI12" s="80"/>
      <c r="RBJ12" s="80"/>
      <c r="RBK12" s="80"/>
      <c r="RBL12" s="80"/>
      <c r="RBM12" s="80"/>
      <c r="RBN12" s="80"/>
      <c r="RBO12" s="80"/>
      <c r="RBP12" s="80"/>
      <c r="RBQ12" s="80"/>
      <c r="RBR12" s="80"/>
      <c r="RBS12" s="80"/>
      <c r="RBT12" s="80"/>
      <c r="RBU12" s="80"/>
      <c r="RBV12" s="80"/>
      <c r="RBW12" s="80"/>
      <c r="RBX12" s="80"/>
      <c r="RBY12" s="80"/>
      <c r="RBZ12" s="80"/>
      <c r="RCA12" s="80"/>
      <c r="RCB12" s="80"/>
      <c r="RCC12" s="80"/>
      <c r="RCD12" s="80"/>
      <c r="RCE12" s="80"/>
      <c r="RCF12" s="80"/>
      <c r="RCG12" s="80"/>
      <c r="RCH12" s="80"/>
      <c r="RCI12" s="80"/>
      <c r="RCJ12" s="80"/>
      <c r="RCK12" s="80"/>
      <c r="RCL12" s="80"/>
      <c r="RCM12" s="80"/>
      <c r="RCN12" s="80"/>
      <c r="RCO12" s="80"/>
      <c r="RCP12" s="80"/>
      <c r="RCQ12" s="80"/>
      <c r="RCR12" s="80"/>
      <c r="RCS12" s="80"/>
      <c r="RCT12" s="80"/>
      <c r="RCU12" s="80"/>
      <c r="RCV12" s="80"/>
      <c r="RCW12" s="80"/>
      <c r="RCX12" s="80"/>
      <c r="RCY12" s="80"/>
      <c r="RCZ12" s="80"/>
      <c r="RDA12" s="80"/>
      <c r="RDB12" s="80"/>
      <c r="RDC12" s="80"/>
      <c r="RDD12" s="80"/>
      <c r="RDE12" s="80"/>
      <c r="RDF12" s="80"/>
      <c r="RDG12" s="80"/>
      <c r="RDH12" s="80"/>
      <c r="RDI12" s="80"/>
      <c r="RDJ12" s="80"/>
      <c r="RDK12" s="80"/>
      <c r="RDL12" s="80"/>
      <c r="RDM12" s="80"/>
      <c r="RDN12" s="80"/>
      <c r="RDO12" s="80"/>
      <c r="RDP12" s="80"/>
      <c r="RDQ12" s="80"/>
      <c r="RDR12" s="80"/>
      <c r="RDS12" s="80"/>
      <c r="RDT12" s="80"/>
      <c r="RDU12" s="80"/>
      <c r="RDV12" s="80"/>
      <c r="RDW12" s="80"/>
      <c r="RDX12" s="80"/>
      <c r="RDY12" s="80"/>
      <c r="RDZ12" s="80"/>
      <c r="REA12" s="80"/>
      <c r="REB12" s="80"/>
      <c r="REC12" s="80"/>
      <c r="RED12" s="80"/>
      <c r="REE12" s="80"/>
      <c r="REF12" s="80"/>
      <c r="REG12" s="80"/>
      <c r="REH12" s="80"/>
      <c r="REI12" s="80"/>
      <c r="REJ12" s="80"/>
      <c r="REK12" s="80"/>
      <c r="REL12" s="80"/>
      <c r="REM12" s="80"/>
      <c r="REN12" s="80"/>
      <c r="REO12" s="80"/>
      <c r="REP12" s="80"/>
      <c r="REQ12" s="80"/>
      <c r="RER12" s="80"/>
      <c r="RES12" s="80"/>
      <c r="RET12" s="80"/>
      <c r="REU12" s="80"/>
      <c r="REV12" s="80"/>
      <c r="REW12" s="80"/>
      <c r="REX12" s="80"/>
      <c r="REY12" s="80"/>
      <c r="REZ12" s="80"/>
      <c r="RFA12" s="80"/>
      <c r="RFB12" s="80"/>
      <c r="RFC12" s="80"/>
      <c r="RFD12" s="80"/>
      <c r="RFE12" s="80"/>
      <c r="RFF12" s="80"/>
      <c r="RFG12" s="80"/>
      <c r="RFH12" s="80"/>
      <c r="RFI12" s="80"/>
      <c r="RFJ12" s="80"/>
      <c r="RFK12" s="80"/>
      <c r="RFL12" s="80"/>
      <c r="RFM12" s="80"/>
      <c r="RFN12" s="80"/>
      <c r="RFO12" s="80"/>
      <c r="RFP12" s="80"/>
      <c r="RFQ12" s="80"/>
      <c r="RFR12" s="80"/>
      <c r="RFS12" s="80"/>
      <c r="RFT12" s="80"/>
      <c r="RFU12" s="80"/>
      <c r="RFV12" s="80"/>
      <c r="RFW12" s="80"/>
      <c r="RFX12" s="80"/>
      <c r="RFY12" s="80"/>
      <c r="RFZ12" s="80"/>
      <c r="RGA12" s="80"/>
      <c r="RGB12" s="80"/>
      <c r="RGC12" s="80"/>
      <c r="RGD12" s="80"/>
      <c r="RGE12" s="80"/>
      <c r="RGF12" s="80"/>
      <c r="RGG12" s="80"/>
      <c r="RGH12" s="80"/>
      <c r="RGI12" s="80"/>
      <c r="RGJ12" s="80"/>
      <c r="RGK12" s="80"/>
      <c r="RGL12" s="80"/>
      <c r="RGM12" s="80"/>
      <c r="RGN12" s="80"/>
      <c r="RGO12" s="80"/>
      <c r="RGP12" s="80"/>
      <c r="RGQ12" s="80"/>
      <c r="RGR12" s="80"/>
      <c r="RGS12" s="80"/>
      <c r="RGT12" s="80"/>
      <c r="RGU12" s="80"/>
      <c r="RGV12" s="80"/>
      <c r="RGW12" s="80"/>
      <c r="RGX12" s="80"/>
      <c r="RGY12" s="80"/>
      <c r="RGZ12" s="80"/>
      <c r="RHA12" s="80"/>
      <c r="RHB12" s="80"/>
      <c r="RHC12" s="80"/>
      <c r="RHD12" s="80"/>
      <c r="RHE12" s="80"/>
      <c r="RHF12" s="80"/>
      <c r="RHG12" s="80"/>
      <c r="RHH12" s="80"/>
      <c r="RHI12" s="80"/>
      <c r="RHJ12" s="80"/>
      <c r="RHK12" s="80"/>
      <c r="RHL12" s="80"/>
      <c r="RHM12" s="80"/>
      <c r="RHN12" s="80"/>
      <c r="RHO12" s="80"/>
      <c r="RHP12" s="80"/>
      <c r="RHQ12" s="80"/>
      <c r="RHR12" s="80"/>
      <c r="RHS12" s="80"/>
      <c r="RHT12" s="80"/>
      <c r="RHU12" s="80"/>
      <c r="RHV12" s="80"/>
      <c r="RHW12" s="80"/>
      <c r="RHX12" s="80"/>
      <c r="RHY12" s="80"/>
      <c r="RHZ12" s="80"/>
      <c r="RIA12" s="80"/>
      <c r="RIB12" s="80"/>
      <c r="RIC12" s="80"/>
      <c r="RID12" s="80"/>
      <c r="RIE12" s="80"/>
      <c r="RIF12" s="80"/>
      <c r="RIG12" s="80"/>
      <c r="RIH12" s="80"/>
      <c r="RII12" s="80"/>
      <c r="RIJ12" s="80"/>
      <c r="RIK12" s="80"/>
      <c r="RIL12" s="80"/>
      <c r="RIM12" s="80"/>
      <c r="RIN12" s="80"/>
      <c r="RIO12" s="80"/>
      <c r="RIP12" s="80"/>
      <c r="RIQ12" s="80"/>
      <c r="RIR12" s="80"/>
      <c r="RIS12" s="80"/>
      <c r="RIT12" s="80"/>
      <c r="RIU12" s="80"/>
      <c r="RIV12" s="80"/>
      <c r="RIW12" s="80"/>
      <c r="RIX12" s="80"/>
      <c r="RIY12" s="80"/>
      <c r="RIZ12" s="80"/>
      <c r="RJA12" s="80"/>
      <c r="RJB12" s="80"/>
      <c r="RJC12" s="80"/>
      <c r="RJD12" s="80"/>
      <c r="RJE12" s="80"/>
      <c r="RJF12" s="80"/>
      <c r="RJG12" s="80"/>
      <c r="RJH12" s="80"/>
      <c r="RJI12" s="80"/>
      <c r="RJJ12" s="80"/>
      <c r="RJK12" s="80"/>
      <c r="RJL12" s="80"/>
      <c r="RJM12" s="80"/>
      <c r="RJN12" s="80"/>
      <c r="RJO12" s="80"/>
      <c r="RJP12" s="80"/>
      <c r="RJQ12" s="80"/>
      <c r="RJR12" s="80"/>
      <c r="RJS12" s="80"/>
      <c r="RJT12" s="80"/>
      <c r="RJU12" s="80"/>
      <c r="RJV12" s="80"/>
      <c r="RJW12" s="80"/>
      <c r="RJX12" s="80"/>
      <c r="RJY12" s="80"/>
      <c r="RJZ12" s="80"/>
      <c r="RKA12" s="80"/>
      <c r="RKB12" s="80"/>
      <c r="RKC12" s="80"/>
      <c r="RKD12" s="80"/>
      <c r="RKE12" s="80"/>
      <c r="RKF12" s="80"/>
      <c r="RKG12" s="80"/>
      <c r="RKH12" s="80"/>
      <c r="RKI12" s="80"/>
      <c r="RKJ12" s="80"/>
      <c r="RKK12" s="80"/>
      <c r="RKL12" s="80"/>
      <c r="RKM12" s="80"/>
      <c r="RKN12" s="80"/>
      <c r="RKO12" s="80"/>
      <c r="RKP12" s="80"/>
      <c r="RKQ12" s="80"/>
      <c r="RKR12" s="80"/>
      <c r="RKS12" s="80"/>
      <c r="RKT12" s="80"/>
      <c r="RKU12" s="80"/>
      <c r="RKV12" s="80"/>
      <c r="RKW12" s="80"/>
      <c r="RKX12" s="80"/>
      <c r="RKY12" s="80"/>
      <c r="RKZ12" s="80"/>
      <c r="RLA12" s="80"/>
      <c r="RLB12" s="80"/>
      <c r="RLC12" s="80"/>
      <c r="RLD12" s="80"/>
      <c r="RLE12" s="80"/>
      <c r="RLF12" s="80"/>
      <c r="RLG12" s="80"/>
      <c r="RLH12" s="80"/>
      <c r="RLI12" s="80"/>
      <c r="RLJ12" s="80"/>
      <c r="RLK12" s="80"/>
      <c r="RLL12" s="80"/>
      <c r="RLM12" s="80"/>
      <c r="RLN12" s="80"/>
      <c r="RLO12" s="80"/>
      <c r="RLP12" s="80"/>
      <c r="RLQ12" s="80"/>
      <c r="RLR12" s="80"/>
      <c r="RLS12" s="80"/>
      <c r="RLT12" s="80"/>
      <c r="RLU12" s="80"/>
      <c r="RLV12" s="80"/>
      <c r="RLW12" s="80"/>
      <c r="RLX12" s="80"/>
      <c r="RLY12" s="80"/>
      <c r="RLZ12" s="80"/>
      <c r="RMA12" s="80"/>
      <c r="RMB12" s="80"/>
      <c r="RMC12" s="80"/>
      <c r="RMD12" s="80"/>
      <c r="RME12" s="80"/>
      <c r="RMF12" s="80"/>
      <c r="RMG12" s="80"/>
      <c r="RMH12" s="80"/>
      <c r="RMI12" s="80"/>
      <c r="RMJ12" s="80"/>
      <c r="RMK12" s="80"/>
      <c r="RML12" s="80"/>
      <c r="RMM12" s="80"/>
      <c r="RMN12" s="80"/>
      <c r="RMO12" s="80"/>
      <c r="RMP12" s="80"/>
      <c r="RMQ12" s="80"/>
      <c r="RMR12" s="80"/>
      <c r="RMS12" s="80"/>
      <c r="RMT12" s="80"/>
      <c r="RMU12" s="80"/>
      <c r="RMV12" s="80"/>
      <c r="RMW12" s="80"/>
      <c r="RMX12" s="80"/>
      <c r="RMY12" s="80"/>
      <c r="RMZ12" s="80"/>
      <c r="RNA12" s="80"/>
      <c r="RNB12" s="80"/>
      <c r="RNC12" s="80"/>
      <c r="RND12" s="80"/>
      <c r="RNE12" s="80"/>
      <c r="RNF12" s="80"/>
      <c r="RNG12" s="80"/>
      <c r="RNH12" s="80"/>
      <c r="RNI12" s="80"/>
      <c r="RNJ12" s="80"/>
      <c r="RNK12" s="80"/>
      <c r="RNL12" s="80"/>
      <c r="RNM12" s="80"/>
      <c r="RNN12" s="80"/>
      <c r="RNO12" s="80"/>
      <c r="RNP12" s="80"/>
      <c r="RNQ12" s="80"/>
      <c r="RNR12" s="80"/>
      <c r="RNS12" s="80"/>
      <c r="RNT12" s="80"/>
      <c r="RNU12" s="80"/>
      <c r="RNV12" s="80"/>
      <c r="RNW12" s="80"/>
      <c r="RNX12" s="80"/>
      <c r="RNY12" s="80"/>
      <c r="RNZ12" s="80"/>
      <c r="ROA12" s="80"/>
      <c r="ROB12" s="80"/>
      <c r="ROC12" s="80"/>
      <c r="ROD12" s="80"/>
      <c r="ROE12" s="80"/>
      <c r="ROF12" s="80"/>
      <c r="ROG12" s="80"/>
      <c r="ROH12" s="80"/>
      <c r="ROI12" s="80"/>
      <c r="ROJ12" s="80"/>
      <c r="ROK12" s="80"/>
      <c r="ROL12" s="80"/>
      <c r="ROM12" s="80"/>
      <c r="RON12" s="80"/>
      <c r="ROO12" s="80"/>
      <c r="ROP12" s="80"/>
      <c r="ROQ12" s="80"/>
      <c r="ROR12" s="80"/>
      <c r="ROS12" s="80"/>
      <c r="ROT12" s="80"/>
      <c r="ROU12" s="80"/>
      <c r="ROV12" s="80"/>
      <c r="ROW12" s="80"/>
      <c r="ROX12" s="80"/>
      <c r="ROY12" s="80"/>
      <c r="ROZ12" s="80"/>
      <c r="RPA12" s="80"/>
      <c r="RPB12" s="80"/>
      <c r="RPC12" s="80"/>
      <c r="RPD12" s="80"/>
      <c r="RPE12" s="80"/>
      <c r="RPF12" s="80"/>
      <c r="RPG12" s="80"/>
      <c r="RPH12" s="80"/>
      <c r="RPI12" s="80"/>
      <c r="RPJ12" s="80"/>
      <c r="RPK12" s="80"/>
      <c r="RPL12" s="80"/>
      <c r="RPM12" s="80"/>
      <c r="RPN12" s="80"/>
      <c r="RPO12" s="80"/>
      <c r="RPP12" s="80"/>
      <c r="RPQ12" s="80"/>
      <c r="RPR12" s="80"/>
      <c r="RPS12" s="80"/>
      <c r="RPT12" s="80"/>
      <c r="RPU12" s="80"/>
      <c r="RPV12" s="80"/>
      <c r="RPW12" s="80"/>
      <c r="RPX12" s="80"/>
      <c r="RPY12" s="80"/>
      <c r="RPZ12" s="80"/>
      <c r="RQA12" s="80"/>
      <c r="RQB12" s="80"/>
      <c r="RQC12" s="80"/>
      <c r="RQD12" s="80"/>
      <c r="RQE12" s="80"/>
      <c r="RQF12" s="80"/>
      <c r="RQG12" s="80"/>
      <c r="RQH12" s="80"/>
      <c r="RQI12" s="80"/>
      <c r="RQJ12" s="80"/>
      <c r="RQK12" s="80"/>
      <c r="RQL12" s="80"/>
      <c r="RQM12" s="80"/>
      <c r="RQN12" s="80"/>
      <c r="RQO12" s="80"/>
      <c r="RQP12" s="80"/>
      <c r="RQQ12" s="80"/>
      <c r="RQR12" s="80"/>
      <c r="RQS12" s="80"/>
      <c r="RQT12" s="80"/>
      <c r="RQU12" s="80"/>
      <c r="RQV12" s="80"/>
      <c r="RQW12" s="80"/>
      <c r="RQX12" s="80"/>
      <c r="RQY12" s="80"/>
      <c r="RQZ12" s="80"/>
      <c r="RRA12" s="80"/>
      <c r="RRB12" s="80"/>
      <c r="RRC12" s="80"/>
      <c r="RRD12" s="80"/>
      <c r="RRE12" s="80"/>
      <c r="RRF12" s="80"/>
      <c r="RRG12" s="80"/>
      <c r="RRH12" s="80"/>
      <c r="RRI12" s="80"/>
      <c r="RRJ12" s="80"/>
      <c r="RRK12" s="80"/>
      <c r="RRL12" s="80"/>
      <c r="RRM12" s="80"/>
      <c r="RRN12" s="80"/>
      <c r="RRO12" s="80"/>
      <c r="RRP12" s="80"/>
      <c r="RRQ12" s="80"/>
      <c r="RRR12" s="80"/>
      <c r="RRS12" s="80"/>
      <c r="RRT12" s="80"/>
      <c r="RRU12" s="80"/>
      <c r="RRV12" s="80"/>
      <c r="RRW12" s="80"/>
      <c r="RRX12" s="80"/>
      <c r="RRY12" s="80"/>
      <c r="RRZ12" s="80"/>
      <c r="RSA12" s="80"/>
      <c r="RSB12" s="80"/>
      <c r="RSC12" s="80"/>
      <c r="RSD12" s="80"/>
      <c r="RSE12" s="80"/>
      <c r="RSF12" s="80"/>
      <c r="RSG12" s="80"/>
      <c r="RSH12" s="80"/>
      <c r="RSI12" s="80"/>
      <c r="RSJ12" s="80"/>
      <c r="RSK12" s="80"/>
      <c r="RSL12" s="80"/>
      <c r="RSM12" s="80"/>
      <c r="RSN12" s="80"/>
      <c r="RSO12" s="80"/>
      <c r="RSP12" s="80"/>
      <c r="RSQ12" s="80"/>
      <c r="RSR12" s="80"/>
      <c r="RSS12" s="80"/>
      <c r="RST12" s="80"/>
      <c r="RSU12" s="80"/>
      <c r="RSV12" s="80"/>
      <c r="RSW12" s="80"/>
      <c r="RSX12" s="80"/>
      <c r="RSY12" s="80"/>
      <c r="RSZ12" s="80"/>
      <c r="RTA12" s="80"/>
      <c r="RTB12" s="80"/>
      <c r="RTC12" s="80"/>
      <c r="RTD12" s="80"/>
      <c r="RTE12" s="80"/>
      <c r="RTF12" s="80"/>
      <c r="RTG12" s="80"/>
      <c r="RTH12" s="80"/>
      <c r="RTI12" s="80"/>
      <c r="RTJ12" s="80"/>
      <c r="RTK12" s="80"/>
      <c r="RTL12" s="80"/>
      <c r="RTM12" s="80"/>
      <c r="RTN12" s="80"/>
      <c r="RTO12" s="80"/>
      <c r="RTP12" s="80"/>
      <c r="RTQ12" s="80"/>
      <c r="RTR12" s="80"/>
      <c r="RTS12" s="80"/>
      <c r="RTT12" s="80"/>
      <c r="RTU12" s="80"/>
      <c r="RTV12" s="80"/>
      <c r="RTW12" s="80"/>
      <c r="RTX12" s="80"/>
      <c r="RTY12" s="80"/>
      <c r="RTZ12" s="80"/>
      <c r="RUA12" s="80"/>
      <c r="RUB12" s="80"/>
      <c r="RUC12" s="80"/>
      <c r="RUD12" s="80"/>
      <c r="RUE12" s="80"/>
      <c r="RUF12" s="80"/>
      <c r="RUG12" s="80"/>
      <c r="RUH12" s="80"/>
      <c r="RUI12" s="80"/>
      <c r="RUJ12" s="80"/>
      <c r="RUK12" s="80"/>
      <c r="RUL12" s="80"/>
      <c r="RUM12" s="80"/>
      <c r="RUN12" s="80"/>
      <c r="RUO12" s="80"/>
      <c r="RUP12" s="80"/>
      <c r="RUQ12" s="80"/>
      <c r="RUR12" s="80"/>
      <c r="RUS12" s="80"/>
      <c r="RUT12" s="80"/>
      <c r="RUU12" s="80"/>
      <c r="RUV12" s="80"/>
      <c r="RUW12" s="80"/>
      <c r="RUX12" s="80"/>
      <c r="RUY12" s="80"/>
      <c r="RUZ12" s="80"/>
      <c r="RVA12" s="80"/>
      <c r="RVB12" s="80"/>
      <c r="RVC12" s="80"/>
      <c r="RVD12" s="80"/>
      <c r="RVE12" s="80"/>
      <c r="RVF12" s="80"/>
      <c r="RVG12" s="80"/>
      <c r="RVH12" s="80"/>
      <c r="RVI12" s="80"/>
      <c r="RVJ12" s="80"/>
      <c r="RVK12" s="80"/>
      <c r="RVL12" s="80"/>
      <c r="RVM12" s="80"/>
      <c r="RVN12" s="80"/>
      <c r="RVO12" s="80"/>
      <c r="RVP12" s="80"/>
      <c r="RVQ12" s="80"/>
      <c r="RVR12" s="80"/>
      <c r="RVS12" s="80"/>
      <c r="RVT12" s="80"/>
      <c r="RVU12" s="80"/>
      <c r="RVV12" s="80"/>
      <c r="RVW12" s="80"/>
      <c r="RVX12" s="80"/>
      <c r="RVY12" s="80"/>
      <c r="RVZ12" s="80"/>
      <c r="RWA12" s="80"/>
      <c r="RWB12" s="80"/>
      <c r="RWC12" s="80"/>
      <c r="RWD12" s="80"/>
      <c r="RWE12" s="80"/>
      <c r="RWF12" s="80"/>
      <c r="RWG12" s="80"/>
      <c r="RWH12" s="80"/>
      <c r="RWI12" s="80"/>
      <c r="RWJ12" s="80"/>
      <c r="RWK12" s="80"/>
      <c r="RWL12" s="80"/>
      <c r="RWM12" s="80"/>
      <c r="RWN12" s="80"/>
      <c r="RWO12" s="80"/>
      <c r="RWP12" s="80"/>
      <c r="RWQ12" s="80"/>
      <c r="RWR12" s="80"/>
      <c r="RWS12" s="80"/>
      <c r="RWT12" s="80"/>
      <c r="RWU12" s="80"/>
      <c r="RWV12" s="80"/>
      <c r="RWW12" s="80"/>
      <c r="RWX12" s="80"/>
      <c r="RWY12" s="80"/>
      <c r="RWZ12" s="80"/>
      <c r="RXA12" s="80"/>
      <c r="RXB12" s="80"/>
      <c r="RXC12" s="80"/>
      <c r="RXD12" s="80"/>
      <c r="RXE12" s="80"/>
      <c r="RXF12" s="80"/>
      <c r="RXG12" s="80"/>
      <c r="RXH12" s="80"/>
      <c r="RXI12" s="80"/>
      <c r="RXJ12" s="80"/>
      <c r="RXK12" s="80"/>
      <c r="RXL12" s="80"/>
      <c r="RXM12" s="80"/>
      <c r="RXN12" s="80"/>
      <c r="RXO12" s="80"/>
      <c r="RXP12" s="80"/>
      <c r="RXQ12" s="80"/>
      <c r="RXR12" s="80"/>
      <c r="RXS12" s="80"/>
      <c r="RXT12" s="80"/>
      <c r="RXU12" s="80"/>
      <c r="RXV12" s="80"/>
      <c r="RXW12" s="80"/>
      <c r="RXX12" s="80"/>
      <c r="RXY12" s="80"/>
      <c r="RXZ12" s="80"/>
      <c r="RYA12" s="80"/>
      <c r="RYB12" s="80"/>
      <c r="RYC12" s="80"/>
      <c r="RYD12" s="80"/>
      <c r="RYE12" s="80"/>
      <c r="RYF12" s="80"/>
      <c r="RYG12" s="80"/>
      <c r="RYH12" s="80"/>
      <c r="RYI12" s="80"/>
      <c r="RYJ12" s="80"/>
      <c r="RYK12" s="80"/>
      <c r="RYL12" s="80"/>
      <c r="RYM12" s="80"/>
      <c r="RYN12" s="80"/>
      <c r="RYO12" s="80"/>
      <c r="RYP12" s="80"/>
      <c r="RYQ12" s="80"/>
      <c r="RYR12" s="80"/>
      <c r="RYS12" s="80"/>
      <c r="RYT12" s="80"/>
      <c r="RYU12" s="80"/>
      <c r="RYV12" s="80"/>
      <c r="RYW12" s="80"/>
      <c r="RYX12" s="80"/>
      <c r="RYY12" s="80"/>
      <c r="RYZ12" s="80"/>
      <c r="RZA12" s="80"/>
      <c r="RZB12" s="80"/>
      <c r="RZC12" s="80"/>
      <c r="RZD12" s="80"/>
      <c r="RZE12" s="80"/>
      <c r="RZF12" s="80"/>
      <c r="RZG12" s="80"/>
      <c r="RZH12" s="80"/>
      <c r="RZI12" s="80"/>
      <c r="RZJ12" s="80"/>
      <c r="RZK12" s="80"/>
      <c r="RZL12" s="80"/>
      <c r="RZM12" s="80"/>
      <c r="RZN12" s="80"/>
      <c r="RZO12" s="80"/>
      <c r="RZP12" s="80"/>
      <c r="RZQ12" s="80"/>
      <c r="RZR12" s="80"/>
      <c r="RZS12" s="80"/>
      <c r="RZT12" s="80"/>
      <c r="RZU12" s="80"/>
      <c r="RZV12" s="80"/>
      <c r="RZW12" s="80"/>
      <c r="RZX12" s="80"/>
      <c r="RZY12" s="80"/>
      <c r="RZZ12" s="80"/>
      <c r="SAA12" s="80"/>
      <c r="SAB12" s="80"/>
      <c r="SAC12" s="80"/>
      <c r="SAD12" s="80"/>
      <c r="SAE12" s="80"/>
      <c r="SAF12" s="80"/>
      <c r="SAG12" s="80"/>
      <c r="SAH12" s="80"/>
      <c r="SAI12" s="80"/>
      <c r="SAJ12" s="80"/>
      <c r="SAK12" s="80"/>
      <c r="SAL12" s="80"/>
      <c r="SAM12" s="80"/>
      <c r="SAN12" s="80"/>
      <c r="SAO12" s="80"/>
      <c r="SAP12" s="80"/>
      <c r="SAQ12" s="80"/>
      <c r="SAR12" s="80"/>
      <c r="SAS12" s="80"/>
      <c r="SAT12" s="80"/>
      <c r="SAU12" s="80"/>
      <c r="SAV12" s="80"/>
      <c r="SAW12" s="80"/>
      <c r="SAX12" s="80"/>
      <c r="SAY12" s="80"/>
      <c r="SAZ12" s="80"/>
      <c r="SBA12" s="80"/>
      <c r="SBB12" s="80"/>
      <c r="SBC12" s="80"/>
      <c r="SBD12" s="80"/>
      <c r="SBE12" s="80"/>
      <c r="SBF12" s="80"/>
      <c r="SBG12" s="80"/>
      <c r="SBH12" s="80"/>
      <c r="SBI12" s="80"/>
      <c r="SBJ12" s="80"/>
      <c r="SBK12" s="80"/>
      <c r="SBL12" s="80"/>
      <c r="SBM12" s="80"/>
      <c r="SBN12" s="80"/>
      <c r="SBO12" s="80"/>
      <c r="SBP12" s="80"/>
      <c r="SBQ12" s="80"/>
      <c r="SBR12" s="80"/>
      <c r="SBS12" s="80"/>
      <c r="SBT12" s="80"/>
      <c r="SBU12" s="80"/>
      <c r="SBV12" s="80"/>
      <c r="SBW12" s="80"/>
      <c r="SBX12" s="80"/>
      <c r="SBY12" s="80"/>
      <c r="SBZ12" s="80"/>
      <c r="SCA12" s="80"/>
      <c r="SCB12" s="80"/>
      <c r="SCC12" s="80"/>
      <c r="SCD12" s="80"/>
      <c r="SCE12" s="80"/>
      <c r="SCF12" s="80"/>
      <c r="SCG12" s="80"/>
      <c r="SCH12" s="80"/>
      <c r="SCI12" s="80"/>
      <c r="SCJ12" s="80"/>
      <c r="SCK12" s="80"/>
      <c r="SCL12" s="80"/>
      <c r="SCM12" s="80"/>
      <c r="SCN12" s="80"/>
      <c r="SCO12" s="80"/>
      <c r="SCP12" s="80"/>
      <c r="SCQ12" s="80"/>
      <c r="SCR12" s="80"/>
      <c r="SCS12" s="80"/>
      <c r="SCT12" s="80"/>
      <c r="SCU12" s="80"/>
      <c r="SCV12" s="80"/>
      <c r="SCW12" s="80"/>
      <c r="SCX12" s="80"/>
      <c r="SCY12" s="80"/>
      <c r="SCZ12" s="80"/>
      <c r="SDA12" s="80"/>
      <c r="SDB12" s="80"/>
      <c r="SDC12" s="80"/>
      <c r="SDD12" s="80"/>
      <c r="SDE12" s="80"/>
      <c r="SDF12" s="80"/>
      <c r="SDG12" s="80"/>
      <c r="SDH12" s="80"/>
      <c r="SDI12" s="80"/>
      <c r="SDJ12" s="80"/>
      <c r="SDK12" s="80"/>
      <c r="SDL12" s="80"/>
      <c r="SDM12" s="80"/>
      <c r="SDN12" s="80"/>
      <c r="SDO12" s="80"/>
      <c r="SDP12" s="80"/>
      <c r="SDQ12" s="80"/>
      <c r="SDR12" s="80"/>
      <c r="SDS12" s="80"/>
      <c r="SDT12" s="80"/>
      <c r="SDU12" s="80"/>
      <c r="SDV12" s="80"/>
      <c r="SDW12" s="80"/>
      <c r="SDX12" s="80"/>
      <c r="SDY12" s="80"/>
      <c r="SDZ12" s="80"/>
      <c r="SEA12" s="80"/>
      <c r="SEB12" s="80"/>
      <c r="SEC12" s="80"/>
      <c r="SED12" s="80"/>
      <c r="SEE12" s="80"/>
      <c r="SEF12" s="80"/>
      <c r="SEG12" s="80"/>
      <c r="SEH12" s="80"/>
      <c r="SEI12" s="80"/>
      <c r="SEJ12" s="80"/>
      <c r="SEK12" s="80"/>
      <c r="SEL12" s="80"/>
      <c r="SEM12" s="80"/>
      <c r="SEN12" s="80"/>
      <c r="SEO12" s="80"/>
      <c r="SEP12" s="80"/>
      <c r="SEQ12" s="80"/>
      <c r="SER12" s="80"/>
      <c r="SES12" s="80"/>
      <c r="SET12" s="80"/>
      <c r="SEU12" s="80"/>
      <c r="SEV12" s="80"/>
      <c r="SEW12" s="80"/>
      <c r="SEX12" s="80"/>
      <c r="SEY12" s="80"/>
      <c r="SEZ12" s="80"/>
      <c r="SFA12" s="80"/>
      <c r="SFB12" s="80"/>
      <c r="SFC12" s="80"/>
      <c r="SFD12" s="80"/>
      <c r="SFE12" s="80"/>
      <c r="SFF12" s="80"/>
      <c r="SFG12" s="80"/>
      <c r="SFH12" s="80"/>
      <c r="SFI12" s="80"/>
      <c r="SFJ12" s="80"/>
      <c r="SFK12" s="80"/>
      <c r="SFL12" s="80"/>
      <c r="SFM12" s="80"/>
      <c r="SFN12" s="80"/>
      <c r="SFO12" s="80"/>
      <c r="SFP12" s="80"/>
      <c r="SFQ12" s="80"/>
      <c r="SFR12" s="80"/>
      <c r="SFS12" s="80"/>
      <c r="SFT12" s="80"/>
      <c r="SFU12" s="80"/>
      <c r="SFV12" s="80"/>
      <c r="SFW12" s="80"/>
      <c r="SFX12" s="80"/>
      <c r="SFY12" s="80"/>
      <c r="SFZ12" s="80"/>
      <c r="SGA12" s="80"/>
      <c r="SGB12" s="80"/>
      <c r="SGC12" s="80"/>
      <c r="SGD12" s="80"/>
      <c r="SGE12" s="80"/>
      <c r="SGF12" s="80"/>
      <c r="SGG12" s="80"/>
      <c r="SGH12" s="80"/>
      <c r="SGI12" s="80"/>
      <c r="SGJ12" s="80"/>
      <c r="SGK12" s="80"/>
      <c r="SGL12" s="80"/>
      <c r="SGM12" s="80"/>
      <c r="SGN12" s="80"/>
      <c r="SGO12" s="80"/>
      <c r="SGP12" s="80"/>
      <c r="SGQ12" s="80"/>
      <c r="SGR12" s="80"/>
      <c r="SGS12" s="80"/>
      <c r="SGT12" s="80"/>
      <c r="SGU12" s="80"/>
      <c r="SGV12" s="80"/>
      <c r="SGW12" s="80"/>
      <c r="SGX12" s="80"/>
      <c r="SGY12" s="80"/>
      <c r="SGZ12" s="80"/>
      <c r="SHA12" s="80"/>
      <c r="SHB12" s="80"/>
      <c r="SHC12" s="80"/>
      <c r="SHD12" s="80"/>
      <c r="SHE12" s="80"/>
      <c r="SHF12" s="80"/>
      <c r="SHG12" s="80"/>
      <c r="SHH12" s="80"/>
      <c r="SHI12" s="80"/>
      <c r="SHJ12" s="80"/>
      <c r="SHK12" s="80"/>
      <c r="SHL12" s="80"/>
      <c r="SHM12" s="80"/>
      <c r="SHN12" s="80"/>
      <c r="SHO12" s="80"/>
      <c r="SHP12" s="80"/>
      <c r="SHQ12" s="80"/>
      <c r="SHR12" s="80"/>
      <c r="SHS12" s="80"/>
      <c r="SHT12" s="80"/>
      <c r="SHU12" s="80"/>
      <c r="SHV12" s="80"/>
      <c r="SHW12" s="80"/>
      <c r="SHX12" s="80"/>
      <c r="SHY12" s="80"/>
      <c r="SHZ12" s="80"/>
      <c r="SIA12" s="80"/>
      <c r="SIB12" s="80"/>
      <c r="SIC12" s="80"/>
      <c r="SID12" s="80"/>
      <c r="SIE12" s="80"/>
      <c r="SIF12" s="80"/>
      <c r="SIG12" s="80"/>
      <c r="SIH12" s="80"/>
      <c r="SII12" s="80"/>
      <c r="SIJ12" s="80"/>
      <c r="SIK12" s="80"/>
      <c r="SIL12" s="80"/>
      <c r="SIM12" s="80"/>
      <c r="SIN12" s="80"/>
      <c r="SIO12" s="80"/>
      <c r="SIP12" s="80"/>
      <c r="SIQ12" s="80"/>
      <c r="SIR12" s="80"/>
      <c r="SIS12" s="80"/>
      <c r="SIT12" s="80"/>
      <c r="SIU12" s="80"/>
      <c r="SIV12" s="80"/>
      <c r="SIW12" s="80"/>
      <c r="SIX12" s="80"/>
      <c r="SIY12" s="80"/>
      <c r="SIZ12" s="80"/>
      <c r="SJA12" s="80"/>
      <c r="SJB12" s="80"/>
      <c r="SJC12" s="80"/>
      <c r="SJD12" s="80"/>
      <c r="SJE12" s="80"/>
      <c r="SJF12" s="80"/>
      <c r="SJG12" s="80"/>
      <c r="SJH12" s="80"/>
      <c r="SJI12" s="80"/>
      <c r="SJJ12" s="80"/>
      <c r="SJK12" s="80"/>
      <c r="SJL12" s="80"/>
      <c r="SJM12" s="80"/>
      <c r="SJN12" s="80"/>
      <c r="SJO12" s="80"/>
      <c r="SJP12" s="80"/>
      <c r="SJQ12" s="80"/>
      <c r="SJR12" s="80"/>
      <c r="SJS12" s="80"/>
      <c r="SJT12" s="80"/>
      <c r="SJU12" s="80"/>
      <c r="SJV12" s="80"/>
      <c r="SJW12" s="80"/>
      <c r="SJX12" s="80"/>
      <c r="SJY12" s="80"/>
      <c r="SJZ12" s="80"/>
      <c r="SKA12" s="80"/>
      <c r="SKB12" s="80"/>
      <c r="SKC12" s="80"/>
      <c r="SKD12" s="80"/>
      <c r="SKE12" s="80"/>
      <c r="SKF12" s="80"/>
      <c r="SKG12" s="80"/>
      <c r="SKH12" s="80"/>
      <c r="SKI12" s="80"/>
      <c r="SKJ12" s="80"/>
      <c r="SKK12" s="80"/>
      <c r="SKL12" s="80"/>
      <c r="SKM12" s="80"/>
      <c r="SKN12" s="80"/>
      <c r="SKO12" s="80"/>
      <c r="SKP12" s="80"/>
      <c r="SKQ12" s="80"/>
      <c r="SKR12" s="80"/>
      <c r="SKS12" s="80"/>
      <c r="SKT12" s="80"/>
      <c r="SKU12" s="80"/>
      <c r="SKV12" s="80"/>
      <c r="SKW12" s="80"/>
      <c r="SKX12" s="80"/>
      <c r="SKY12" s="80"/>
      <c r="SKZ12" s="80"/>
      <c r="SLA12" s="80"/>
      <c r="SLB12" s="80"/>
      <c r="SLC12" s="80"/>
      <c r="SLD12" s="80"/>
      <c r="SLE12" s="80"/>
      <c r="SLF12" s="80"/>
      <c r="SLG12" s="80"/>
      <c r="SLH12" s="80"/>
      <c r="SLI12" s="80"/>
      <c r="SLJ12" s="80"/>
      <c r="SLK12" s="80"/>
      <c r="SLL12" s="80"/>
      <c r="SLM12" s="80"/>
      <c r="SLN12" s="80"/>
      <c r="SLO12" s="80"/>
      <c r="SLP12" s="80"/>
      <c r="SLQ12" s="80"/>
      <c r="SLR12" s="80"/>
      <c r="SLS12" s="80"/>
      <c r="SLT12" s="80"/>
      <c r="SLU12" s="80"/>
      <c r="SLV12" s="80"/>
      <c r="SLW12" s="80"/>
      <c r="SLX12" s="80"/>
      <c r="SLY12" s="80"/>
      <c r="SLZ12" s="80"/>
      <c r="SMA12" s="80"/>
      <c r="SMB12" s="80"/>
      <c r="SMC12" s="80"/>
      <c r="SMD12" s="80"/>
      <c r="SME12" s="80"/>
      <c r="SMF12" s="80"/>
      <c r="SMG12" s="80"/>
      <c r="SMH12" s="80"/>
      <c r="SMI12" s="80"/>
      <c r="SMJ12" s="80"/>
      <c r="SMK12" s="80"/>
      <c r="SML12" s="80"/>
      <c r="SMM12" s="80"/>
      <c r="SMN12" s="80"/>
      <c r="SMO12" s="80"/>
      <c r="SMP12" s="80"/>
      <c r="SMQ12" s="80"/>
      <c r="SMR12" s="80"/>
      <c r="SMS12" s="80"/>
      <c r="SMT12" s="80"/>
      <c r="SMU12" s="80"/>
      <c r="SMV12" s="80"/>
      <c r="SMW12" s="80"/>
      <c r="SMX12" s="80"/>
      <c r="SMY12" s="80"/>
      <c r="SMZ12" s="80"/>
      <c r="SNA12" s="80"/>
      <c r="SNB12" s="80"/>
      <c r="SNC12" s="80"/>
      <c r="SND12" s="80"/>
      <c r="SNE12" s="80"/>
      <c r="SNF12" s="80"/>
      <c r="SNG12" s="80"/>
      <c r="SNH12" s="80"/>
      <c r="SNI12" s="80"/>
      <c r="SNJ12" s="80"/>
      <c r="SNK12" s="80"/>
      <c r="SNL12" s="80"/>
      <c r="SNM12" s="80"/>
      <c r="SNN12" s="80"/>
      <c r="SNO12" s="80"/>
      <c r="SNP12" s="80"/>
      <c r="SNQ12" s="80"/>
      <c r="SNR12" s="80"/>
      <c r="SNS12" s="80"/>
      <c r="SNT12" s="80"/>
      <c r="SNU12" s="80"/>
      <c r="SNV12" s="80"/>
      <c r="SNW12" s="80"/>
      <c r="SNX12" s="80"/>
      <c r="SNY12" s="80"/>
      <c r="SNZ12" s="80"/>
      <c r="SOA12" s="80"/>
      <c r="SOB12" s="80"/>
      <c r="SOC12" s="80"/>
      <c r="SOD12" s="80"/>
      <c r="SOE12" s="80"/>
      <c r="SOF12" s="80"/>
      <c r="SOG12" s="80"/>
      <c r="SOH12" s="80"/>
      <c r="SOI12" s="80"/>
      <c r="SOJ12" s="80"/>
      <c r="SOK12" s="80"/>
      <c r="SOL12" s="80"/>
      <c r="SOM12" s="80"/>
      <c r="SON12" s="80"/>
      <c r="SOO12" s="80"/>
      <c r="SOP12" s="80"/>
      <c r="SOQ12" s="80"/>
      <c r="SOR12" s="80"/>
      <c r="SOS12" s="80"/>
      <c r="SOT12" s="80"/>
      <c r="SOU12" s="80"/>
      <c r="SOV12" s="80"/>
      <c r="SOW12" s="80"/>
      <c r="SOX12" s="80"/>
      <c r="SOY12" s="80"/>
      <c r="SOZ12" s="80"/>
      <c r="SPA12" s="80"/>
      <c r="SPB12" s="80"/>
      <c r="SPC12" s="80"/>
      <c r="SPD12" s="80"/>
      <c r="SPE12" s="80"/>
      <c r="SPF12" s="80"/>
      <c r="SPG12" s="80"/>
      <c r="SPH12" s="80"/>
      <c r="SPI12" s="80"/>
      <c r="SPJ12" s="80"/>
      <c r="SPK12" s="80"/>
      <c r="SPL12" s="80"/>
      <c r="SPM12" s="80"/>
      <c r="SPN12" s="80"/>
      <c r="SPO12" s="80"/>
      <c r="SPP12" s="80"/>
      <c r="SPQ12" s="80"/>
      <c r="SPR12" s="80"/>
      <c r="SPS12" s="80"/>
      <c r="SPT12" s="80"/>
      <c r="SPU12" s="80"/>
      <c r="SPV12" s="80"/>
      <c r="SPW12" s="80"/>
      <c r="SPX12" s="80"/>
      <c r="SPY12" s="80"/>
      <c r="SPZ12" s="80"/>
      <c r="SQA12" s="80"/>
      <c r="SQB12" s="80"/>
      <c r="SQC12" s="80"/>
      <c r="SQD12" s="80"/>
      <c r="SQE12" s="80"/>
      <c r="SQF12" s="80"/>
      <c r="SQG12" s="80"/>
      <c r="SQH12" s="80"/>
      <c r="SQI12" s="80"/>
      <c r="SQJ12" s="80"/>
      <c r="SQK12" s="80"/>
      <c r="SQL12" s="80"/>
      <c r="SQM12" s="80"/>
      <c r="SQN12" s="80"/>
      <c r="SQO12" s="80"/>
      <c r="SQP12" s="80"/>
      <c r="SQQ12" s="80"/>
      <c r="SQR12" s="80"/>
      <c r="SQS12" s="80"/>
      <c r="SQT12" s="80"/>
      <c r="SQU12" s="80"/>
      <c r="SQV12" s="80"/>
      <c r="SQW12" s="80"/>
      <c r="SQX12" s="80"/>
      <c r="SQY12" s="80"/>
      <c r="SQZ12" s="80"/>
      <c r="SRA12" s="80"/>
      <c r="SRB12" s="80"/>
      <c r="SRC12" s="80"/>
      <c r="SRD12" s="80"/>
      <c r="SRE12" s="80"/>
      <c r="SRF12" s="80"/>
      <c r="SRG12" s="80"/>
      <c r="SRH12" s="80"/>
      <c r="SRI12" s="80"/>
      <c r="SRJ12" s="80"/>
      <c r="SRK12" s="80"/>
      <c r="SRL12" s="80"/>
      <c r="SRM12" s="80"/>
      <c r="SRN12" s="80"/>
      <c r="SRO12" s="80"/>
      <c r="SRP12" s="80"/>
      <c r="SRQ12" s="80"/>
      <c r="SRR12" s="80"/>
      <c r="SRS12" s="80"/>
      <c r="SRT12" s="80"/>
      <c r="SRU12" s="80"/>
      <c r="SRV12" s="80"/>
      <c r="SRW12" s="80"/>
      <c r="SRX12" s="80"/>
      <c r="SRY12" s="80"/>
      <c r="SRZ12" s="80"/>
      <c r="SSA12" s="80"/>
      <c r="SSB12" s="80"/>
      <c r="SSC12" s="80"/>
      <c r="SSD12" s="80"/>
      <c r="SSE12" s="80"/>
      <c r="SSF12" s="80"/>
      <c r="SSG12" s="80"/>
      <c r="SSH12" s="80"/>
      <c r="SSI12" s="80"/>
      <c r="SSJ12" s="80"/>
      <c r="SSK12" s="80"/>
      <c r="SSL12" s="80"/>
      <c r="SSM12" s="80"/>
      <c r="SSN12" s="80"/>
      <c r="SSO12" s="80"/>
      <c r="SSP12" s="80"/>
      <c r="SSQ12" s="80"/>
      <c r="SSR12" s="80"/>
      <c r="SSS12" s="80"/>
      <c r="SST12" s="80"/>
      <c r="SSU12" s="80"/>
      <c r="SSV12" s="80"/>
      <c r="SSW12" s="80"/>
      <c r="SSX12" s="80"/>
      <c r="SSY12" s="80"/>
      <c r="SSZ12" s="80"/>
      <c r="STA12" s="80"/>
      <c r="STB12" s="80"/>
      <c r="STC12" s="80"/>
      <c r="STD12" s="80"/>
      <c r="STE12" s="80"/>
      <c r="STF12" s="80"/>
      <c r="STG12" s="80"/>
      <c r="STH12" s="80"/>
      <c r="STI12" s="80"/>
      <c r="STJ12" s="80"/>
      <c r="STK12" s="80"/>
      <c r="STL12" s="80"/>
      <c r="STM12" s="80"/>
      <c r="STN12" s="80"/>
      <c r="STO12" s="80"/>
      <c r="STP12" s="80"/>
      <c r="STQ12" s="80"/>
      <c r="STR12" s="80"/>
      <c r="STS12" s="80"/>
      <c r="STT12" s="80"/>
      <c r="STU12" s="80"/>
      <c r="STV12" s="80"/>
      <c r="STW12" s="80"/>
      <c r="STX12" s="80"/>
      <c r="STY12" s="80"/>
      <c r="STZ12" s="80"/>
      <c r="SUA12" s="80"/>
      <c r="SUB12" s="80"/>
      <c r="SUC12" s="80"/>
      <c r="SUD12" s="80"/>
      <c r="SUE12" s="80"/>
      <c r="SUF12" s="80"/>
      <c r="SUG12" s="80"/>
      <c r="SUH12" s="80"/>
      <c r="SUI12" s="80"/>
      <c r="SUJ12" s="80"/>
      <c r="SUK12" s="80"/>
      <c r="SUL12" s="80"/>
      <c r="SUM12" s="80"/>
      <c r="SUN12" s="80"/>
      <c r="SUO12" s="80"/>
      <c r="SUP12" s="80"/>
      <c r="SUQ12" s="80"/>
      <c r="SUR12" s="80"/>
      <c r="SUS12" s="80"/>
      <c r="SUT12" s="80"/>
      <c r="SUU12" s="80"/>
      <c r="SUV12" s="80"/>
      <c r="SUW12" s="80"/>
      <c r="SUX12" s="80"/>
      <c r="SUY12" s="80"/>
      <c r="SUZ12" s="80"/>
      <c r="SVA12" s="80"/>
      <c r="SVB12" s="80"/>
      <c r="SVC12" s="80"/>
      <c r="SVD12" s="80"/>
      <c r="SVE12" s="80"/>
      <c r="SVF12" s="80"/>
      <c r="SVG12" s="80"/>
      <c r="SVH12" s="80"/>
      <c r="SVI12" s="80"/>
      <c r="SVJ12" s="80"/>
      <c r="SVK12" s="80"/>
      <c r="SVL12" s="80"/>
      <c r="SVM12" s="80"/>
      <c r="SVN12" s="80"/>
      <c r="SVO12" s="80"/>
      <c r="SVP12" s="80"/>
      <c r="SVQ12" s="80"/>
      <c r="SVR12" s="80"/>
      <c r="SVS12" s="80"/>
      <c r="SVT12" s="80"/>
      <c r="SVU12" s="80"/>
      <c r="SVV12" s="80"/>
      <c r="SVW12" s="80"/>
      <c r="SVX12" s="80"/>
      <c r="SVY12" s="80"/>
      <c r="SVZ12" s="80"/>
      <c r="SWA12" s="80"/>
      <c r="SWB12" s="80"/>
      <c r="SWC12" s="80"/>
      <c r="SWD12" s="80"/>
      <c r="SWE12" s="80"/>
      <c r="SWF12" s="80"/>
      <c r="SWG12" s="80"/>
      <c r="SWH12" s="80"/>
      <c r="SWI12" s="80"/>
      <c r="SWJ12" s="80"/>
      <c r="SWK12" s="80"/>
      <c r="SWL12" s="80"/>
      <c r="SWM12" s="80"/>
      <c r="SWN12" s="80"/>
      <c r="SWO12" s="80"/>
      <c r="SWP12" s="80"/>
      <c r="SWQ12" s="80"/>
      <c r="SWR12" s="80"/>
      <c r="SWS12" s="80"/>
      <c r="SWT12" s="80"/>
      <c r="SWU12" s="80"/>
      <c r="SWV12" s="80"/>
      <c r="SWW12" s="80"/>
      <c r="SWX12" s="80"/>
      <c r="SWY12" s="80"/>
      <c r="SWZ12" s="80"/>
      <c r="SXA12" s="80"/>
      <c r="SXB12" s="80"/>
      <c r="SXC12" s="80"/>
      <c r="SXD12" s="80"/>
      <c r="SXE12" s="80"/>
      <c r="SXF12" s="80"/>
      <c r="SXG12" s="80"/>
      <c r="SXH12" s="80"/>
      <c r="SXI12" s="80"/>
      <c r="SXJ12" s="80"/>
      <c r="SXK12" s="80"/>
      <c r="SXL12" s="80"/>
      <c r="SXM12" s="80"/>
      <c r="SXN12" s="80"/>
      <c r="SXO12" s="80"/>
      <c r="SXP12" s="80"/>
      <c r="SXQ12" s="80"/>
      <c r="SXR12" s="80"/>
      <c r="SXS12" s="80"/>
      <c r="SXT12" s="80"/>
      <c r="SXU12" s="80"/>
      <c r="SXV12" s="80"/>
      <c r="SXW12" s="80"/>
      <c r="SXX12" s="80"/>
      <c r="SXY12" s="80"/>
      <c r="SXZ12" s="80"/>
      <c r="SYA12" s="80"/>
      <c r="SYB12" s="80"/>
      <c r="SYC12" s="80"/>
      <c r="SYD12" s="80"/>
      <c r="SYE12" s="80"/>
      <c r="SYF12" s="80"/>
      <c r="SYG12" s="80"/>
      <c r="SYH12" s="80"/>
      <c r="SYI12" s="80"/>
      <c r="SYJ12" s="80"/>
      <c r="SYK12" s="80"/>
      <c r="SYL12" s="80"/>
      <c r="SYM12" s="80"/>
      <c r="SYN12" s="80"/>
      <c r="SYO12" s="80"/>
      <c r="SYP12" s="80"/>
      <c r="SYQ12" s="80"/>
      <c r="SYR12" s="80"/>
      <c r="SYS12" s="80"/>
      <c r="SYT12" s="80"/>
      <c r="SYU12" s="80"/>
      <c r="SYV12" s="80"/>
      <c r="SYW12" s="80"/>
      <c r="SYX12" s="80"/>
      <c r="SYY12" s="80"/>
      <c r="SYZ12" s="80"/>
      <c r="SZA12" s="80"/>
      <c r="SZB12" s="80"/>
      <c r="SZC12" s="80"/>
      <c r="SZD12" s="80"/>
      <c r="SZE12" s="80"/>
      <c r="SZF12" s="80"/>
      <c r="SZG12" s="80"/>
      <c r="SZH12" s="80"/>
      <c r="SZI12" s="80"/>
      <c r="SZJ12" s="80"/>
      <c r="SZK12" s="80"/>
      <c r="SZL12" s="80"/>
      <c r="SZM12" s="80"/>
      <c r="SZN12" s="80"/>
      <c r="SZO12" s="80"/>
      <c r="SZP12" s="80"/>
      <c r="SZQ12" s="80"/>
      <c r="SZR12" s="80"/>
      <c r="SZS12" s="80"/>
      <c r="SZT12" s="80"/>
      <c r="SZU12" s="80"/>
      <c r="SZV12" s="80"/>
      <c r="SZW12" s="80"/>
      <c r="SZX12" s="80"/>
      <c r="SZY12" s="80"/>
      <c r="SZZ12" s="80"/>
      <c r="TAA12" s="80"/>
      <c r="TAB12" s="80"/>
      <c r="TAC12" s="80"/>
      <c r="TAD12" s="80"/>
      <c r="TAE12" s="80"/>
      <c r="TAF12" s="80"/>
      <c r="TAG12" s="80"/>
      <c r="TAH12" s="80"/>
      <c r="TAI12" s="80"/>
      <c r="TAJ12" s="80"/>
      <c r="TAK12" s="80"/>
      <c r="TAL12" s="80"/>
      <c r="TAM12" s="80"/>
      <c r="TAN12" s="80"/>
      <c r="TAO12" s="80"/>
      <c r="TAP12" s="80"/>
      <c r="TAQ12" s="80"/>
      <c r="TAR12" s="80"/>
      <c r="TAS12" s="80"/>
      <c r="TAT12" s="80"/>
      <c r="TAU12" s="80"/>
      <c r="TAV12" s="80"/>
      <c r="TAW12" s="80"/>
      <c r="TAX12" s="80"/>
      <c r="TAY12" s="80"/>
      <c r="TAZ12" s="80"/>
      <c r="TBA12" s="80"/>
      <c r="TBB12" s="80"/>
      <c r="TBC12" s="80"/>
      <c r="TBD12" s="80"/>
      <c r="TBE12" s="80"/>
      <c r="TBF12" s="80"/>
      <c r="TBG12" s="80"/>
      <c r="TBH12" s="80"/>
      <c r="TBI12" s="80"/>
      <c r="TBJ12" s="80"/>
      <c r="TBK12" s="80"/>
      <c r="TBL12" s="80"/>
      <c r="TBM12" s="80"/>
      <c r="TBN12" s="80"/>
      <c r="TBO12" s="80"/>
      <c r="TBP12" s="80"/>
      <c r="TBQ12" s="80"/>
      <c r="TBR12" s="80"/>
      <c r="TBS12" s="80"/>
      <c r="TBT12" s="80"/>
      <c r="TBU12" s="80"/>
      <c r="TBV12" s="80"/>
      <c r="TBW12" s="80"/>
      <c r="TBX12" s="80"/>
      <c r="TBY12" s="80"/>
      <c r="TBZ12" s="80"/>
      <c r="TCA12" s="80"/>
      <c r="TCB12" s="80"/>
      <c r="TCC12" s="80"/>
      <c r="TCD12" s="80"/>
      <c r="TCE12" s="80"/>
      <c r="TCF12" s="80"/>
      <c r="TCG12" s="80"/>
      <c r="TCH12" s="80"/>
      <c r="TCI12" s="80"/>
      <c r="TCJ12" s="80"/>
      <c r="TCK12" s="80"/>
      <c r="TCL12" s="80"/>
      <c r="TCM12" s="80"/>
      <c r="TCN12" s="80"/>
      <c r="TCO12" s="80"/>
      <c r="TCP12" s="80"/>
      <c r="TCQ12" s="80"/>
      <c r="TCR12" s="80"/>
      <c r="TCS12" s="80"/>
      <c r="TCT12" s="80"/>
      <c r="TCU12" s="80"/>
      <c r="TCV12" s="80"/>
      <c r="TCW12" s="80"/>
      <c r="TCX12" s="80"/>
      <c r="TCY12" s="80"/>
      <c r="TCZ12" s="80"/>
      <c r="TDA12" s="80"/>
      <c r="TDB12" s="80"/>
      <c r="TDC12" s="80"/>
      <c r="TDD12" s="80"/>
      <c r="TDE12" s="80"/>
      <c r="TDF12" s="80"/>
      <c r="TDG12" s="80"/>
      <c r="TDH12" s="80"/>
      <c r="TDI12" s="80"/>
      <c r="TDJ12" s="80"/>
      <c r="TDK12" s="80"/>
      <c r="TDL12" s="80"/>
      <c r="TDM12" s="80"/>
      <c r="TDN12" s="80"/>
      <c r="TDO12" s="80"/>
      <c r="TDP12" s="80"/>
      <c r="TDQ12" s="80"/>
      <c r="TDR12" s="80"/>
      <c r="TDS12" s="80"/>
      <c r="TDT12" s="80"/>
      <c r="TDU12" s="80"/>
      <c r="TDV12" s="80"/>
      <c r="TDW12" s="80"/>
      <c r="TDX12" s="80"/>
      <c r="TDY12" s="80"/>
      <c r="TDZ12" s="80"/>
      <c r="TEA12" s="80"/>
      <c r="TEB12" s="80"/>
      <c r="TEC12" s="80"/>
      <c r="TED12" s="80"/>
      <c r="TEE12" s="80"/>
      <c r="TEF12" s="80"/>
      <c r="TEG12" s="80"/>
      <c r="TEH12" s="80"/>
      <c r="TEI12" s="80"/>
      <c r="TEJ12" s="80"/>
      <c r="TEK12" s="80"/>
      <c r="TEL12" s="80"/>
      <c r="TEM12" s="80"/>
      <c r="TEN12" s="80"/>
      <c r="TEO12" s="80"/>
      <c r="TEP12" s="80"/>
      <c r="TEQ12" s="80"/>
      <c r="TER12" s="80"/>
      <c r="TES12" s="80"/>
      <c r="TET12" s="80"/>
      <c r="TEU12" s="80"/>
      <c r="TEV12" s="80"/>
      <c r="TEW12" s="80"/>
      <c r="TEX12" s="80"/>
      <c r="TEY12" s="80"/>
      <c r="TEZ12" s="80"/>
      <c r="TFA12" s="80"/>
      <c r="TFB12" s="80"/>
      <c r="TFC12" s="80"/>
      <c r="TFD12" s="80"/>
      <c r="TFE12" s="80"/>
      <c r="TFF12" s="80"/>
      <c r="TFG12" s="80"/>
      <c r="TFH12" s="80"/>
      <c r="TFI12" s="80"/>
      <c r="TFJ12" s="80"/>
      <c r="TFK12" s="80"/>
      <c r="TFL12" s="80"/>
      <c r="TFM12" s="80"/>
      <c r="TFN12" s="80"/>
      <c r="TFO12" s="80"/>
      <c r="TFP12" s="80"/>
      <c r="TFQ12" s="80"/>
      <c r="TFR12" s="80"/>
      <c r="TFS12" s="80"/>
      <c r="TFT12" s="80"/>
      <c r="TFU12" s="80"/>
      <c r="TFV12" s="80"/>
      <c r="TFW12" s="80"/>
      <c r="TFX12" s="80"/>
      <c r="TFY12" s="80"/>
      <c r="TFZ12" s="80"/>
      <c r="TGA12" s="80"/>
      <c r="TGB12" s="80"/>
      <c r="TGC12" s="80"/>
      <c r="TGD12" s="80"/>
      <c r="TGE12" s="80"/>
      <c r="TGF12" s="80"/>
      <c r="TGG12" s="80"/>
      <c r="TGH12" s="80"/>
      <c r="TGI12" s="80"/>
      <c r="TGJ12" s="80"/>
      <c r="TGK12" s="80"/>
      <c r="TGL12" s="80"/>
      <c r="TGM12" s="80"/>
      <c r="TGN12" s="80"/>
      <c r="TGO12" s="80"/>
      <c r="TGP12" s="80"/>
      <c r="TGQ12" s="80"/>
      <c r="TGR12" s="80"/>
      <c r="TGS12" s="80"/>
      <c r="TGT12" s="80"/>
      <c r="TGU12" s="80"/>
      <c r="TGV12" s="80"/>
      <c r="TGW12" s="80"/>
      <c r="TGX12" s="80"/>
      <c r="TGY12" s="80"/>
      <c r="TGZ12" s="80"/>
      <c r="THA12" s="80"/>
      <c r="THB12" s="80"/>
      <c r="THC12" s="80"/>
      <c r="THD12" s="80"/>
      <c r="THE12" s="80"/>
      <c r="THF12" s="80"/>
      <c r="THG12" s="80"/>
      <c r="THH12" s="80"/>
      <c r="THI12" s="80"/>
      <c r="THJ12" s="80"/>
      <c r="THK12" s="80"/>
      <c r="THL12" s="80"/>
      <c r="THM12" s="80"/>
      <c r="THN12" s="80"/>
      <c r="THO12" s="80"/>
      <c r="THP12" s="80"/>
      <c r="THQ12" s="80"/>
      <c r="THR12" s="80"/>
      <c r="THS12" s="80"/>
      <c r="THT12" s="80"/>
      <c r="THU12" s="80"/>
      <c r="THV12" s="80"/>
      <c r="THW12" s="80"/>
      <c r="THX12" s="80"/>
      <c r="THY12" s="80"/>
      <c r="THZ12" s="80"/>
      <c r="TIA12" s="80"/>
      <c r="TIB12" s="80"/>
      <c r="TIC12" s="80"/>
      <c r="TID12" s="80"/>
      <c r="TIE12" s="80"/>
      <c r="TIF12" s="80"/>
      <c r="TIG12" s="80"/>
      <c r="TIH12" s="80"/>
      <c r="TII12" s="80"/>
      <c r="TIJ12" s="80"/>
      <c r="TIK12" s="80"/>
      <c r="TIL12" s="80"/>
      <c r="TIM12" s="80"/>
      <c r="TIN12" s="80"/>
      <c r="TIO12" s="80"/>
      <c r="TIP12" s="80"/>
      <c r="TIQ12" s="80"/>
      <c r="TIR12" s="80"/>
      <c r="TIS12" s="80"/>
      <c r="TIT12" s="80"/>
      <c r="TIU12" s="80"/>
      <c r="TIV12" s="80"/>
      <c r="TIW12" s="80"/>
      <c r="TIX12" s="80"/>
      <c r="TIY12" s="80"/>
      <c r="TIZ12" s="80"/>
      <c r="TJA12" s="80"/>
      <c r="TJB12" s="80"/>
      <c r="TJC12" s="80"/>
      <c r="TJD12" s="80"/>
      <c r="TJE12" s="80"/>
      <c r="TJF12" s="80"/>
      <c r="TJG12" s="80"/>
      <c r="TJH12" s="80"/>
      <c r="TJI12" s="80"/>
      <c r="TJJ12" s="80"/>
      <c r="TJK12" s="80"/>
      <c r="TJL12" s="80"/>
      <c r="TJM12" s="80"/>
      <c r="TJN12" s="80"/>
      <c r="TJO12" s="80"/>
      <c r="TJP12" s="80"/>
      <c r="TJQ12" s="80"/>
      <c r="TJR12" s="80"/>
      <c r="TJS12" s="80"/>
      <c r="TJT12" s="80"/>
      <c r="TJU12" s="80"/>
      <c r="TJV12" s="80"/>
      <c r="TJW12" s="80"/>
      <c r="TJX12" s="80"/>
      <c r="TJY12" s="80"/>
      <c r="TJZ12" s="80"/>
      <c r="TKA12" s="80"/>
      <c r="TKB12" s="80"/>
      <c r="TKC12" s="80"/>
      <c r="TKD12" s="80"/>
      <c r="TKE12" s="80"/>
      <c r="TKF12" s="80"/>
      <c r="TKG12" s="80"/>
      <c r="TKH12" s="80"/>
      <c r="TKI12" s="80"/>
      <c r="TKJ12" s="80"/>
      <c r="TKK12" s="80"/>
      <c r="TKL12" s="80"/>
      <c r="TKM12" s="80"/>
      <c r="TKN12" s="80"/>
      <c r="TKO12" s="80"/>
      <c r="TKP12" s="80"/>
      <c r="TKQ12" s="80"/>
      <c r="TKR12" s="80"/>
      <c r="TKS12" s="80"/>
      <c r="TKT12" s="80"/>
      <c r="TKU12" s="80"/>
      <c r="TKV12" s="80"/>
      <c r="TKW12" s="80"/>
      <c r="TKX12" s="80"/>
      <c r="TKY12" s="80"/>
      <c r="TKZ12" s="80"/>
      <c r="TLA12" s="80"/>
      <c r="TLB12" s="80"/>
      <c r="TLC12" s="80"/>
      <c r="TLD12" s="80"/>
      <c r="TLE12" s="80"/>
      <c r="TLF12" s="80"/>
      <c r="TLG12" s="80"/>
      <c r="TLH12" s="80"/>
      <c r="TLI12" s="80"/>
      <c r="TLJ12" s="80"/>
      <c r="TLK12" s="80"/>
      <c r="TLL12" s="80"/>
      <c r="TLM12" s="80"/>
      <c r="TLN12" s="80"/>
      <c r="TLO12" s="80"/>
      <c r="TLP12" s="80"/>
      <c r="TLQ12" s="80"/>
      <c r="TLR12" s="80"/>
      <c r="TLS12" s="80"/>
      <c r="TLT12" s="80"/>
      <c r="TLU12" s="80"/>
      <c r="TLV12" s="80"/>
      <c r="TLW12" s="80"/>
      <c r="TLX12" s="80"/>
      <c r="TLY12" s="80"/>
      <c r="TLZ12" s="80"/>
      <c r="TMA12" s="80"/>
      <c r="TMB12" s="80"/>
      <c r="TMC12" s="80"/>
      <c r="TMD12" s="80"/>
      <c r="TME12" s="80"/>
      <c r="TMF12" s="80"/>
      <c r="TMG12" s="80"/>
      <c r="TMH12" s="80"/>
      <c r="TMI12" s="80"/>
      <c r="TMJ12" s="80"/>
      <c r="TMK12" s="80"/>
      <c r="TML12" s="80"/>
      <c r="TMM12" s="80"/>
      <c r="TMN12" s="80"/>
      <c r="TMO12" s="80"/>
      <c r="TMP12" s="80"/>
      <c r="TMQ12" s="80"/>
      <c r="TMR12" s="80"/>
      <c r="TMS12" s="80"/>
      <c r="TMT12" s="80"/>
      <c r="TMU12" s="80"/>
      <c r="TMV12" s="80"/>
      <c r="TMW12" s="80"/>
      <c r="TMX12" s="80"/>
      <c r="TMY12" s="80"/>
      <c r="TMZ12" s="80"/>
      <c r="TNA12" s="80"/>
      <c r="TNB12" s="80"/>
      <c r="TNC12" s="80"/>
      <c r="TND12" s="80"/>
      <c r="TNE12" s="80"/>
      <c r="TNF12" s="80"/>
      <c r="TNG12" s="80"/>
      <c r="TNH12" s="80"/>
      <c r="TNI12" s="80"/>
      <c r="TNJ12" s="80"/>
      <c r="TNK12" s="80"/>
      <c r="TNL12" s="80"/>
      <c r="TNM12" s="80"/>
      <c r="TNN12" s="80"/>
      <c r="TNO12" s="80"/>
      <c r="TNP12" s="80"/>
      <c r="TNQ12" s="80"/>
      <c r="TNR12" s="80"/>
      <c r="TNS12" s="80"/>
      <c r="TNT12" s="80"/>
      <c r="TNU12" s="80"/>
      <c r="TNV12" s="80"/>
      <c r="TNW12" s="80"/>
      <c r="TNX12" s="80"/>
      <c r="TNY12" s="80"/>
      <c r="TNZ12" s="80"/>
      <c r="TOA12" s="80"/>
      <c r="TOB12" s="80"/>
      <c r="TOC12" s="80"/>
      <c r="TOD12" s="80"/>
      <c r="TOE12" s="80"/>
      <c r="TOF12" s="80"/>
      <c r="TOG12" s="80"/>
      <c r="TOH12" s="80"/>
      <c r="TOI12" s="80"/>
      <c r="TOJ12" s="80"/>
      <c r="TOK12" s="80"/>
      <c r="TOL12" s="80"/>
      <c r="TOM12" s="80"/>
      <c r="TON12" s="80"/>
      <c r="TOO12" s="80"/>
      <c r="TOP12" s="80"/>
      <c r="TOQ12" s="80"/>
      <c r="TOR12" s="80"/>
      <c r="TOS12" s="80"/>
      <c r="TOT12" s="80"/>
      <c r="TOU12" s="80"/>
      <c r="TOV12" s="80"/>
      <c r="TOW12" s="80"/>
      <c r="TOX12" s="80"/>
      <c r="TOY12" s="80"/>
      <c r="TOZ12" s="80"/>
      <c r="TPA12" s="80"/>
      <c r="TPB12" s="80"/>
      <c r="TPC12" s="80"/>
      <c r="TPD12" s="80"/>
      <c r="TPE12" s="80"/>
      <c r="TPF12" s="80"/>
      <c r="TPG12" s="80"/>
      <c r="TPH12" s="80"/>
      <c r="TPI12" s="80"/>
      <c r="TPJ12" s="80"/>
      <c r="TPK12" s="80"/>
      <c r="TPL12" s="80"/>
      <c r="TPM12" s="80"/>
      <c r="TPN12" s="80"/>
      <c r="TPO12" s="80"/>
      <c r="TPP12" s="80"/>
      <c r="TPQ12" s="80"/>
      <c r="TPR12" s="80"/>
      <c r="TPS12" s="80"/>
      <c r="TPT12" s="80"/>
      <c r="TPU12" s="80"/>
      <c r="TPV12" s="80"/>
      <c r="TPW12" s="80"/>
      <c r="TPX12" s="80"/>
      <c r="TPY12" s="80"/>
      <c r="TPZ12" s="80"/>
      <c r="TQA12" s="80"/>
      <c r="TQB12" s="80"/>
      <c r="TQC12" s="80"/>
      <c r="TQD12" s="80"/>
      <c r="TQE12" s="80"/>
      <c r="TQF12" s="80"/>
      <c r="TQG12" s="80"/>
      <c r="TQH12" s="80"/>
      <c r="TQI12" s="80"/>
      <c r="TQJ12" s="80"/>
      <c r="TQK12" s="80"/>
      <c r="TQL12" s="80"/>
      <c r="TQM12" s="80"/>
      <c r="TQN12" s="80"/>
      <c r="TQO12" s="80"/>
      <c r="TQP12" s="80"/>
      <c r="TQQ12" s="80"/>
      <c r="TQR12" s="80"/>
      <c r="TQS12" s="80"/>
      <c r="TQT12" s="80"/>
      <c r="TQU12" s="80"/>
      <c r="TQV12" s="80"/>
      <c r="TQW12" s="80"/>
      <c r="TQX12" s="80"/>
      <c r="TQY12" s="80"/>
      <c r="TQZ12" s="80"/>
      <c r="TRA12" s="80"/>
      <c r="TRB12" s="80"/>
      <c r="TRC12" s="80"/>
      <c r="TRD12" s="80"/>
      <c r="TRE12" s="80"/>
      <c r="TRF12" s="80"/>
      <c r="TRG12" s="80"/>
      <c r="TRH12" s="80"/>
      <c r="TRI12" s="80"/>
      <c r="TRJ12" s="80"/>
      <c r="TRK12" s="80"/>
      <c r="TRL12" s="80"/>
      <c r="TRM12" s="80"/>
      <c r="TRN12" s="80"/>
      <c r="TRO12" s="80"/>
      <c r="TRP12" s="80"/>
      <c r="TRQ12" s="80"/>
      <c r="TRR12" s="80"/>
      <c r="TRS12" s="80"/>
      <c r="TRT12" s="80"/>
      <c r="TRU12" s="80"/>
      <c r="TRV12" s="80"/>
      <c r="TRW12" s="80"/>
      <c r="TRX12" s="80"/>
      <c r="TRY12" s="80"/>
      <c r="TRZ12" s="80"/>
      <c r="TSA12" s="80"/>
      <c r="TSB12" s="80"/>
      <c r="TSC12" s="80"/>
      <c r="TSD12" s="80"/>
      <c r="TSE12" s="80"/>
      <c r="TSF12" s="80"/>
      <c r="TSG12" s="80"/>
      <c r="TSH12" s="80"/>
      <c r="TSI12" s="80"/>
      <c r="TSJ12" s="80"/>
      <c r="TSK12" s="80"/>
      <c r="TSL12" s="80"/>
      <c r="TSM12" s="80"/>
      <c r="TSN12" s="80"/>
      <c r="TSO12" s="80"/>
      <c r="TSP12" s="80"/>
      <c r="TSQ12" s="80"/>
      <c r="TSR12" s="80"/>
      <c r="TSS12" s="80"/>
      <c r="TST12" s="80"/>
      <c r="TSU12" s="80"/>
      <c r="TSV12" s="80"/>
      <c r="TSW12" s="80"/>
      <c r="TSX12" s="80"/>
      <c r="TSY12" s="80"/>
      <c r="TSZ12" s="80"/>
      <c r="TTA12" s="80"/>
      <c r="TTB12" s="80"/>
      <c r="TTC12" s="80"/>
      <c r="TTD12" s="80"/>
      <c r="TTE12" s="80"/>
      <c r="TTF12" s="80"/>
      <c r="TTG12" s="80"/>
      <c r="TTH12" s="80"/>
      <c r="TTI12" s="80"/>
      <c r="TTJ12" s="80"/>
      <c r="TTK12" s="80"/>
      <c r="TTL12" s="80"/>
      <c r="TTM12" s="80"/>
      <c r="TTN12" s="80"/>
      <c r="TTO12" s="80"/>
      <c r="TTP12" s="80"/>
      <c r="TTQ12" s="80"/>
      <c r="TTR12" s="80"/>
      <c r="TTS12" s="80"/>
      <c r="TTT12" s="80"/>
      <c r="TTU12" s="80"/>
      <c r="TTV12" s="80"/>
      <c r="TTW12" s="80"/>
      <c r="TTX12" s="80"/>
      <c r="TTY12" s="80"/>
      <c r="TTZ12" s="80"/>
      <c r="TUA12" s="80"/>
      <c r="TUB12" s="80"/>
      <c r="TUC12" s="80"/>
      <c r="TUD12" s="80"/>
      <c r="TUE12" s="80"/>
      <c r="TUF12" s="80"/>
      <c r="TUG12" s="80"/>
      <c r="TUH12" s="80"/>
      <c r="TUI12" s="80"/>
      <c r="TUJ12" s="80"/>
      <c r="TUK12" s="80"/>
      <c r="TUL12" s="80"/>
      <c r="TUM12" s="80"/>
      <c r="TUN12" s="80"/>
      <c r="TUO12" s="80"/>
      <c r="TUP12" s="80"/>
      <c r="TUQ12" s="80"/>
      <c r="TUR12" s="80"/>
      <c r="TUS12" s="80"/>
      <c r="TUT12" s="80"/>
      <c r="TUU12" s="80"/>
      <c r="TUV12" s="80"/>
      <c r="TUW12" s="80"/>
      <c r="TUX12" s="80"/>
      <c r="TUY12" s="80"/>
      <c r="TUZ12" s="80"/>
      <c r="TVA12" s="80"/>
      <c r="TVB12" s="80"/>
      <c r="TVC12" s="80"/>
      <c r="TVD12" s="80"/>
      <c r="TVE12" s="80"/>
      <c r="TVF12" s="80"/>
      <c r="TVG12" s="80"/>
      <c r="TVH12" s="80"/>
      <c r="TVI12" s="80"/>
      <c r="TVJ12" s="80"/>
      <c r="TVK12" s="80"/>
      <c r="TVL12" s="80"/>
      <c r="TVM12" s="80"/>
      <c r="TVN12" s="80"/>
      <c r="TVO12" s="80"/>
      <c r="TVP12" s="80"/>
      <c r="TVQ12" s="80"/>
      <c r="TVR12" s="80"/>
      <c r="TVS12" s="80"/>
      <c r="TVT12" s="80"/>
      <c r="TVU12" s="80"/>
      <c r="TVV12" s="80"/>
      <c r="TVW12" s="80"/>
      <c r="TVX12" s="80"/>
      <c r="TVY12" s="80"/>
      <c r="TVZ12" s="80"/>
      <c r="TWA12" s="80"/>
      <c r="TWB12" s="80"/>
      <c r="TWC12" s="80"/>
      <c r="TWD12" s="80"/>
      <c r="TWE12" s="80"/>
      <c r="TWF12" s="80"/>
      <c r="TWG12" s="80"/>
      <c r="TWH12" s="80"/>
      <c r="TWI12" s="80"/>
      <c r="TWJ12" s="80"/>
      <c r="TWK12" s="80"/>
      <c r="TWL12" s="80"/>
      <c r="TWM12" s="80"/>
      <c r="TWN12" s="80"/>
      <c r="TWO12" s="80"/>
      <c r="TWP12" s="80"/>
      <c r="TWQ12" s="80"/>
      <c r="TWR12" s="80"/>
      <c r="TWS12" s="80"/>
      <c r="TWT12" s="80"/>
      <c r="TWU12" s="80"/>
      <c r="TWV12" s="80"/>
      <c r="TWW12" s="80"/>
      <c r="TWX12" s="80"/>
      <c r="TWY12" s="80"/>
      <c r="TWZ12" s="80"/>
      <c r="TXA12" s="80"/>
      <c r="TXB12" s="80"/>
      <c r="TXC12" s="80"/>
      <c r="TXD12" s="80"/>
      <c r="TXE12" s="80"/>
      <c r="TXF12" s="80"/>
      <c r="TXG12" s="80"/>
      <c r="TXH12" s="80"/>
      <c r="TXI12" s="80"/>
      <c r="TXJ12" s="80"/>
      <c r="TXK12" s="80"/>
      <c r="TXL12" s="80"/>
      <c r="TXM12" s="80"/>
      <c r="TXN12" s="80"/>
      <c r="TXO12" s="80"/>
      <c r="TXP12" s="80"/>
      <c r="TXQ12" s="80"/>
      <c r="TXR12" s="80"/>
      <c r="TXS12" s="80"/>
      <c r="TXT12" s="80"/>
      <c r="TXU12" s="80"/>
      <c r="TXV12" s="80"/>
      <c r="TXW12" s="80"/>
      <c r="TXX12" s="80"/>
      <c r="TXY12" s="80"/>
      <c r="TXZ12" s="80"/>
      <c r="TYA12" s="80"/>
      <c r="TYB12" s="80"/>
      <c r="TYC12" s="80"/>
      <c r="TYD12" s="80"/>
      <c r="TYE12" s="80"/>
      <c r="TYF12" s="80"/>
      <c r="TYG12" s="80"/>
      <c r="TYH12" s="80"/>
      <c r="TYI12" s="80"/>
      <c r="TYJ12" s="80"/>
      <c r="TYK12" s="80"/>
      <c r="TYL12" s="80"/>
      <c r="TYM12" s="80"/>
      <c r="TYN12" s="80"/>
      <c r="TYO12" s="80"/>
      <c r="TYP12" s="80"/>
      <c r="TYQ12" s="80"/>
      <c r="TYR12" s="80"/>
      <c r="TYS12" s="80"/>
      <c r="TYT12" s="80"/>
      <c r="TYU12" s="80"/>
      <c r="TYV12" s="80"/>
      <c r="TYW12" s="80"/>
      <c r="TYX12" s="80"/>
      <c r="TYY12" s="80"/>
      <c r="TYZ12" s="80"/>
      <c r="TZA12" s="80"/>
      <c r="TZB12" s="80"/>
      <c r="TZC12" s="80"/>
      <c r="TZD12" s="80"/>
      <c r="TZE12" s="80"/>
      <c r="TZF12" s="80"/>
      <c r="TZG12" s="80"/>
      <c r="TZH12" s="80"/>
      <c r="TZI12" s="80"/>
      <c r="TZJ12" s="80"/>
      <c r="TZK12" s="80"/>
      <c r="TZL12" s="80"/>
      <c r="TZM12" s="80"/>
      <c r="TZN12" s="80"/>
      <c r="TZO12" s="80"/>
      <c r="TZP12" s="80"/>
      <c r="TZQ12" s="80"/>
      <c r="TZR12" s="80"/>
      <c r="TZS12" s="80"/>
      <c r="TZT12" s="80"/>
      <c r="TZU12" s="80"/>
      <c r="TZV12" s="80"/>
      <c r="TZW12" s="80"/>
      <c r="TZX12" s="80"/>
      <c r="TZY12" s="80"/>
      <c r="TZZ12" s="80"/>
      <c r="UAA12" s="80"/>
      <c r="UAB12" s="80"/>
      <c r="UAC12" s="80"/>
      <c r="UAD12" s="80"/>
      <c r="UAE12" s="80"/>
      <c r="UAF12" s="80"/>
      <c r="UAG12" s="80"/>
      <c r="UAH12" s="80"/>
      <c r="UAI12" s="80"/>
      <c r="UAJ12" s="80"/>
      <c r="UAK12" s="80"/>
      <c r="UAL12" s="80"/>
      <c r="UAM12" s="80"/>
      <c r="UAN12" s="80"/>
      <c r="UAO12" s="80"/>
      <c r="UAP12" s="80"/>
      <c r="UAQ12" s="80"/>
      <c r="UAR12" s="80"/>
      <c r="UAS12" s="80"/>
      <c r="UAT12" s="80"/>
      <c r="UAU12" s="80"/>
      <c r="UAV12" s="80"/>
      <c r="UAW12" s="80"/>
      <c r="UAX12" s="80"/>
      <c r="UAY12" s="80"/>
      <c r="UAZ12" s="80"/>
      <c r="UBA12" s="80"/>
      <c r="UBB12" s="80"/>
      <c r="UBC12" s="80"/>
      <c r="UBD12" s="80"/>
      <c r="UBE12" s="80"/>
      <c r="UBF12" s="80"/>
      <c r="UBG12" s="80"/>
      <c r="UBH12" s="80"/>
      <c r="UBI12" s="80"/>
      <c r="UBJ12" s="80"/>
      <c r="UBK12" s="80"/>
      <c r="UBL12" s="80"/>
      <c r="UBM12" s="80"/>
      <c r="UBN12" s="80"/>
      <c r="UBO12" s="80"/>
      <c r="UBP12" s="80"/>
      <c r="UBQ12" s="80"/>
      <c r="UBR12" s="80"/>
      <c r="UBS12" s="80"/>
      <c r="UBT12" s="80"/>
      <c r="UBU12" s="80"/>
      <c r="UBV12" s="80"/>
      <c r="UBW12" s="80"/>
      <c r="UBX12" s="80"/>
      <c r="UBY12" s="80"/>
      <c r="UBZ12" s="80"/>
      <c r="UCA12" s="80"/>
      <c r="UCB12" s="80"/>
      <c r="UCC12" s="80"/>
      <c r="UCD12" s="80"/>
      <c r="UCE12" s="80"/>
      <c r="UCF12" s="80"/>
      <c r="UCG12" s="80"/>
      <c r="UCH12" s="80"/>
      <c r="UCI12" s="80"/>
      <c r="UCJ12" s="80"/>
      <c r="UCK12" s="80"/>
      <c r="UCL12" s="80"/>
      <c r="UCM12" s="80"/>
      <c r="UCN12" s="80"/>
      <c r="UCO12" s="80"/>
      <c r="UCP12" s="80"/>
      <c r="UCQ12" s="80"/>
      <c r="UCR12" s="80"/>
      <c r="UCS12" s="80"/>
      <c r="UCT12" s="80"/>
      <c r="UCU12" s="80"/>
      <c r="UCV12" s="80"/>
      <c r="UCW12" s="80"/>
      <c r="UCX12" s="80"/>
      <c r="UCY12" s="80"/>
      <c r="UCZ12" s="80"/>
      <c r="UDA12" s="80"/>
      <c r="UDB12" s="80"/>
      <c r="UDC12" s="80"/>
      <c r="UDD12" s="80"/>
      <c r="UDE12" s="80"/>
      <c r="UDF12" s="80"/>
      <c r="UDG12" s="80"/>
      <c r="UDH12" s="80"/>
      <c r="UDI12" s="80"/>
      <c r="UDJ12" s="80"/>
      <c r="UDK12" s="80"/>
      <c r="UDL12" s="80"/>
      <c r="UDM12" s="80"/>
      <c r="UDN12" s="80"/>
      <c r="UDO12" s="80"/>
      <c r="UDP12" s="80"/>
      <c r="UDQ12" s="80"/>
      <c r="UDR12" s="80"/>
      <c r="UDS12" s="80"/>
      <c r="UDT12" s="80"/>
      <c r="UDU12" s="80"/>
      <c r="UDV12" s="80"/>
      <c r="UDW12" s="80"/>
      <c r="UDX12" s="80"/>
      <c r="UDY12" s="80"/>
      <c r="UDZ12" s="80"/>
      <c r="UEA12" s="80"/>
      <c r="UEB12" s="80"/>
      <c r="UEC12" s="80"/>
      <c r="UED12" s="80"/>
      <c r="UEE12" s="80"/>
      <c r="UEF12" s="80"/>
      <c r="UEG12" s="80"/>
      <c r="UEH12" s="80"/>
      <c r="UEI12" s="80"/>
      <c r="UEJ12" s="80"/>
      <c r="UEK12" s="80"/>
      <c r="UEL12" s="80"/>
      <c r="UEM12" s="80"/>
      <c r="UEN12" s="80"/>
      <c r="UEO12" s="80"/>
      <c r="UEP12" s="80"/>
      <c r="UEQ12" s="80"/>
      <c r="UER12" s="80"/>
      <c r="UES12" s="80"/>
      <c r="UET12" s="80"/>
      <c r="UEU12" s="80"/>
      <c r="UEV12" s="80"/>
      <c r="UEW12" s="80"/>
      <c r="UEX12" s="80"/>
      <c r="UEY12" s="80"/>
      <c r="UEZ12" s="80"/>
      <c r="UFA12" s="80"/>
      <c r="UFB12" s="80"/>
      <c r="UFC12" s="80"/>
      <c r="UFD12" s="80"/>
      <c r="UFE12" s="80"/>
      <c r="UFF12" s="80"/>
      <c r="UFG12" s="80"/>
      <c r="UFH12" s="80"/>
      <c r="UFI12" s="80"/>
      <c r="UFJ12" s="80"/>
      <c r="UFK12" s="80"/>
      <c r="UFL12" s="80"/>
      <c r="UFM12" s="80"/>
      <c r="UFN12" s="80"/>
      <c r="UFO12" s="80"/>
      <c r="UFP12" s="80"/>
      <c r="UFQ12" s="80"/>
      <c r="UFR12" s="80"/>
      <c r="UFS12" s="80"/>
      <c r="UFT12" s="80"/>
      <c r="UFU12" s="80"/>
      <c r="UFV12" s="80"/>
      <c r="UFW12" s="80"/>
      <c r="UFX12" s="80"/>
      <c r="UFY12" s="80"/>
      <c r="UFZ12" s="80"/>
      <c r="UGA12" s="80"/>
      <c r="UGB12" s="80"/>
      <c r="UGC12" s="80"/>
      <c r="UGD12" s="80"/>
      <c r="UGE12" s="80"/>
      <c r="UGF12" s="80"/>
      <c r="UGG12" s="80"/>
      <c r="UGH12" s="80"/>
      <c r="UGI12" s="80"/>
      <c r="UGJ12" s="80"/>
      <c r="UGK12" s="80"/>
      <c r="UGL12" s="80"/>
      <c r="UGM12" s="80"/>
      <c r="UGN12" s="80"/>
      <c r="UGO12" s="80"/>
      <c r="UGP12" s="80"/>
      <c r="UGQ12" s="80"/>
      <c r="UGR12" s="80"/>
      <c r="UGS12" s="80"/>
      <c r="UGT12" s="80"/>
      <c r="UGU12" s="80"/>
      <c r="UGV12" s="80"/>
      <c r="UGW12" s="80"/>
      <c r="UGX12" s="80"/>
      <c r="UGY12" s="80"/>
      <c r="UGZ12" s="80"/>
      <c r="UHA12" s="80"/>
      <c r="UHB12" s="80"/>
      <c r="UHC12" s="80"/>
      <c r="UHD12" s="80"/>
      <c r="UHE12" s="80"/>
      <c r="UHF12" s="80"/>
      <c r="UHG12" s="80"/>
      <c r="UHH12" s="80"/>
      <c r="UHI12" s="80"/>
      <c r="UHJ12" s="80"/>
      <c r="UHK12" s="80"/>
      <c r="UHL12" s="80"/>
      <c r="UHM12" s="80"/>
      <c r="UHN12" s="80"/>
      <c r="UHO12" s="80"/>
      <c r="UHP12" s="80"/>
      <c r="UHQ12" s="80"/>
      <c r="UHR12" s="80"/>
      <c r="UHS12" s="80"/>
      <c r="UHT12" s="80"/>
      <c r="UHU12" s="80"/>
      <c r="UHV12" s="80"/>
      <c r="UHW12" s="80"/>
      <c r="UHX12" s="80"/>
      <c r="UHY12" s="80"/>
      <c r="UHZ12" s="80"/>
      <c r="UIA12" s="80"/>
      <c r="UIB12" s="80"/>
      <c r="UIC12" s="80"/>
      <c r="UID12" s="80"/>
      <c r="UIE12" s="80"/>
      <c r="UIF12" s="80"/>
      <c r="UIG12" s="80"/>
      <c r="UIH12" s="80"/>
      <c r="UII12" s="80"/>
      <c r="UIJ12" s="80"/>
      <c r="UIK12" s="80"/>
      <c r="UIL12" s="80"/>
      <c r="UIM12" s="80"/>
      <c r="UIN12" s="80"/>
      <c r="UIO12" s="80"/>
      <c r="UIP12" s="80"/>
      <c r="UIQ12" s="80"/>
      <c r="UIR12" s="80"/>
      <c r="UIS12" s="80"/>
      <c r="UIT12" s="80"/>
      <c r="UIU12" s="80"/>
      <c r="UIV12" s="80"/>
      <c r="UIW12" s="80"/>
      <c r="UIX12" s="80"/>
      <c r="UIY12" s="80"/>
      <c r="UIZ12" s="80"/>
      <c r="UJA12" s="80"/>
      <c r="UJB12" s="80"/>
      <c r="UJC12" s="80"/>
      <c r="UJD12" s="80"/>
      <c r="UJE12" s="80"/>
      <c r="UJF12" s="80"/>
      <c r="UJG12" s="80"/>
      <c r="UJH12" s="80"/>
      <c r="UJI12" s="80"/>
      <c r="UJJ12" s="80"/>
      <c r="UJK12" s="80"/>
      <c r="UJL12" s="80"/>
      <c r="UJM12" s="80"/>
      <c r="UJN12" s="80"/>
      <c r="UJO12" s="80"/>
      <c r="UJP12" s="80"/>
      <c r="UJQ12" s="80"/>
      <c r="UJR12" s="80"/>
      <c r="UJS12" s="80"/>
      <c r="UJT12" s="80"/>
      <c r="UJU12" s="80"/>
      <c r="UJV12" s="80"/>
      <c r="UJW12" s="80"/>
      <c r="UJX12" s="80"/>
      <c r="UJY12" s="80"/>
      <c r="UJZ12" s="80"/>
      <c r="UKA12" s="80"/>
      <c r="UKB12" s="80"/>
      <c r="UKC12" s="80"/>
      <c r="UKD12" s="80"/>
      <c r="UKE12" s="80"/>
      <c r="UKF12" s="80"/>
      <c r="UKG12" s="80"/>
      <c r="UKH12" s="80"/>
      <c r="UKI12" s="80"/>
      <c r="UKJ12" s="80"/>
      <c r="UKK12" s="80"/>
      <c r="UKL12" s="80"/>
      <c r="UKM12" s="80"/>
      <c r="UKN12" s="80"/>
      <c r="UKO12" s="80"/>
      <c r="UKP12" s="80"/>
      <c r="UKQ12" s="80"/>
      <c r="UKR12" s="80"/>
      <c r="UKS12" s="80"/>
      <c r="UKT12" s="80"/>
      <c r="UKU12" s="80"/>
      <c r="UKV12" s="80"/>
      <c r="UKW12" s="80"/>
      <c r="UKX12" s="80"/>
      <c r="UKY12" s="80"/>
      <c r="UKZ12" s="80"/>
      <c r="ULA12" s="80"/>
      <c r="ULB12" s="80"/>
      <c r="ULC12" s="80"/>
      <c r="ULD12" s="80"/>
      <c r="ULE12" s="80"/>
      <c r="ULF12" s="80"/>
      <c r="ULG12" s="80"/>
      <c r="ULH12" s="80"/>
      <c r="ULI12" s="80"/>
      <c r="ULJ12" s="80"/>
      <c r="ULK12" s="80"/>
      <c r="ULL12" s="80"/>
      <c r="ULM12" s="80"/>
      <c r="ULN12" s="80"/>
      <c r="ULO12" s="80"/>
      <c r="ULP12" s="80"/>
      <c r="ULQ12" s="80"/>
      <c r="ULR12" s="80"/>
      <c r="ULS12" s="80"/>
      <c r="ULT12" s="80"/>
      <c r="ULU12" s="80"/>
      <c r="ULV12" s="80"/>
      <c r="ULW12" s="80"/>
      <c r="ULX12" s="80"/>
      <c r="ULY12" s="80"/>
      <c r="ULZ12" s="80"/>
      <c r="UMA12" s="80"/>
      <c r="UMB12" s="80"/>
      <c r="UMC12" s="80"/>
      <c r="UMD12" s="80"/>
      <c r="UME12" s="80"/>
      <c r="UMF12" s="80"/>
      <c r="UMG12" s="80"/>
      <c r="UMH12" s="80"/>
      <c r="UMI12" s="80"/>
      <c r="UMJ12" s="80"/>
      <c r="UMK12" s="80"/>
      <c r="UML12" s="80"/>
      <c r="UMM12" s="80"/>
      <c r="UMN12" s="80"/>
      <c r="UMO12" s="80"/>
      <c r="UMP12" s="80"/>
      <c r="UMQ12" s="80"/>
      <c r="UMR12" s="80"/>
      <c r="UMS12" s="80"/>
      <c r="UMT12" s="80"/>
      <c r="UMU12" s="80"/>
      <c r="UMV12" s="80"/>
      <c r="UMW12" s="80"/>
      <c r="UMX12" s="80"/>
      <c r="UMY12" s="80"/>
      <c r="UMZ12" s="80"/>
      <c r="UNA12" s="80"/>
      <c r="UNB12" s="80"/>
      <c r="UNC12" s="80"/>
      <c r="UND12" s="80"/>
      <c r="UNE12" s="80"/>
      <c r="UNF12" s="80"/>
      <c r="UNG12" s="80"/>
      <c r="UNH12" s="80"/>
      <c r="UNI12" s="80"/>
      <c r="UNJ12" s="80"/>
      <c r="UNK12" s="80"/>
      <c r="UNL12" s="80"/>
      <c r="UNM12" s="80"/>
      <c r="UNN12" s="80"/>
      <c r="UNO12" s="80"/>
      <c r="UNP12" s="80"/>
      <c r="UNQ12" s="80"/>
      <c r="UNR12" s="80"/>
      <c r="UNS12" s="80"/>
      <c r="UNT12" s="80"/>
      <c r="UNU12" s="80"/>
      <c r="UNV12" s="80"/>
      <c r="UNW12" s="80"/>
      <c r="UNX12" s="80"/>
      <c r="UNY12" s="80"/>
      <c r="UNZ12" s="80"/>
      <c r="UOA12" s="80"/>
      <c r="UOB12" s="80"/>
      <c r="UOC12" s="80"/>
      <c r="UOD12" s="80"/>
      <c r="UOE12" s="80"/>
      <c r="UOF12" s="80"/>
      <c r="UOG12" s="80"/>
      <c r="UOH12" s="80"/>
      <c r="UOI12" s="80"/>
      <c r="UOJ12" s="80"/>
      <c r="UOK12" s="80"/>
      <c r="UOL12" s="80"/>
      <c r="UOM12" s="80"/>
      <c r="UON12" s="80"/>
      <c r="UOO12" s="80"/>
      <c r="UOP12" s="80"/>
      <c r="UOQ12" s="80"/>
      <c r="UOR12" s="80"/>
      <c r="UOS12" s="80"/>
      <c r="UOT12" s="80"/>
      <c r="UOU12" s="80"/>
      <c r="UOV12" s="80"/>
      <c r="UOW12" s="80"/>
      <c r="UOX12" s="80"/>
      <c r="UOY12" s="80"/>
      <c r="UOZ12" s="80"/>
      <c r="UPA12" s="80"/>
      <c r="UPB12" s="80"/>
      <c r="UPC12" s="80"/>
      <c r="UPD12" s="80"/>
      <c r="UPE12" s="80"/>
      <c r="UPF12" s="80"/>
      <c r="UPG12" s="80"/>
      <c r="UPH12" s="80"/>
      <c r="UPI12" s="80"/>
      <c r="UPJ12" s="80"/>
      <c r="UPK12" s="80"/>
      <c r="UPL12" s="80"/>
      <c r="UPM12" s="80"/>
      <c r="UPN12" s="80"/>
      <c r="UPO12" s="80"/>
      <c r="UPP12" s="80"/>
      <c r="UPQ12" s="80"/>
      <c r="UPR12" s="80"/>
      <c r="UPS12" s="80"/>
      <c r="UPT12" s="80"/>
      <c r="UPU12" s="80"/>
      <c r="UPV12" s="80"/>
      <c r="UPW12" s="80"/>
      <c r="UPX12" s="80"/>
      <c r="UPY12" s="80"/>
      <c r="UPZ12" s="80"/>
      <c r="UQA12" s="80"/>
      <c r="UQB12" s="80"/>
      <c r="UQC12" s="80"/>
      <c r="UQD12" s="80"/>
      <c r="UQE12" s="80"/>
      <c r="UQF12" s="80"/>
      <c r="UQG12" s="80"/>
      <c r="UQH12" s="80"/>
      <c r="UQI12" s="80"/>
      <c r="UQJ12" s="80"/>
      <c r="UQK12" s="80"/>
      <c r="UQL12" s="80"/>
      <c r="UQM12" s="80"/>
      <c r="UQN12" s="80"/>
      <c r="UQO12" s="80"/>
      <c r="UQP12" s="80"/>
      <c r="UQQ12" s="80"/>
      <c r="UQR12" s="80"/>
      <c r="UQS12" s="80"/>
      <c r="UQT12" s="80"/>
      <c r="UQU12" s="80"/>
      <c r="UQV12" s="80"/>
      <c r="UQW12" s="80"/>
      <c r="UQX12" s="80"/>
      <c r="UQY12" s="80"/>
      <c r="UQZ12" s="80"/>
      <c r="URA12" s="80"/>
      <c r="URB12" s="80"/>
      <c r="URC12" s="80"/>
      <c r="URD12" s="80"/>
      <c r="URE12" s="80"/>
      <c r="URF12" s="80"/>
      <c r="URG12" s="80"/>
      <c r="URH12" s="80"/>
      <c r="URI12" s="80"/>
      <c r="URJ12" s="80"/>
      <c r="URK12" s="80"/>
      <c r="URL12" s="80"/>
      <c r="URM12" s="80"/>
      <c r="URN12" s="80"/>
      <c r="URO12" s="80"/>
      <c r="URP12" s="80"/>
      <c r="URQ12" s="80"/>
      <c r="URR12" s="80"/>
      <c r="URS12" s="80"/>
      <c r="URT12" s="80"/>
      <c r="URU12" s="80"/>
      <c r="URV12" s="80"/>
      <c r="URW12" s="80"/>
      <c r="URX12" s="80"/>
      <c r="URY12" s="80"/>
      <c r="URZ12" s="80"/>
      <c r="USA12" s="80"/>
      <c r="USB12" s="80"/>
      <c r="USC12" s="80"/>
      <c r="USD12" s="80"/>
      <c r="USE12" s="80"/>
      <c r="USF12" s="80"/>
      <c r="USG12" s="80"/>
      <c r="USH12" s="80"/>
      <c r="USI12" s="80"/>
      <c r="USJ12" s="80"/>
      <c r="USK12" s="80"/>
      <c r="USL12" s="80"/>
      <c r="USM12" s="80"/>
      <c r="USN12" s="80"/>
      <c r="USO12" s="80"/>
      <c r="USP12" s="80"/>
      <c r="USQ12" s="80"/>
      <c r="USR12" s="80"/>
      <c r="USS12" s="80"/>
      <c r="UST12" s="80"/>
      <c r="USU12" s="80"/>
      <c r="USV12" s="80"/>
      <c r="USW12" s="80"/>
      <c r="USX12" s="80"/>
      <c r="USY12" s="80"/>
      <c r="USZ12" s="80"/>
      <c r="UTA12" s="80"/>
      <c r="UTB12" s="80"/>
      <c r="UTC12" s="80"/>
      <c r="UTD12" s="80"/>
      <c r="UTE12" s="80"/>
      <c r="UTF12" s="80"/>
      <c r="UTG12" s="80"/>
      <c r="UTH12" s="80"/>
      <c r="UTI12" s="80"/>
      <c r="UTJ12" s="80"/>
      <c r="UTK12" s="80"/>
      <c r="UTL12" s="80"/>
      <c r="UTM12" s="80"/>
      <c r="UTN12" s="80"/>
      <c r="UTO12" s="80"/>
      <c r="UTP12" s="80"/>
      <c r="UTQ12" s="80"/>
      <c r="UTR12" s="80"/>
      <c r="UTS12" s="80"/>
      <c r="UTT12" s="80"/>
      <c r="UTU12" s="80"/>
      <c r="UTV12" s="80"/>
      <c r="UTW12" s="80"/>
      <c r="UTX12" s="80"/>
      <c r="UTY12" s="80"/>
      <c r="UTZ12" s="80"/>
      <c r="UUA12" s="80"/>
      <c r="UUB12" s="80"/>
      <c r="UUC12" s="80"/>
      <c r="UUD12" s="80"/>
      <c r="UUE12" s="80"/>
      <c r="UUF12" s="80"/>
      <c r="UUG12" s="80"/>
      <c r="UUH12" s="80"/>
      <c r="UUI12" s="80"/>
      <c r="UUJ12" s="80"/>
      <c r="UUK12" s="80"/>
      <c r="UUL12" s="80"/>
      <c r="UUM12" s="80"/>
      <c r="UUN12" s="80"/>
      <c r="UUO12" s="80"/>
      <c r="UUP12" s="80"/>
      <c r="UUQ12" s="80"/>
      <c r="UUR12" s="80"/>
      <c r="UUS12" s="80"/>
      <c r="UUT12" s="80"/>
      <c r="UUU12" s="80"/>
      <c r="UUV12" s="80"/>
      <c r="UUW12" s="80"/>
      <c r="UUX12" s="80"/>
      <c r="UUY12" s="80"/>
      <c r="UUZ12" s="80"/>
      <c r="UVA12" s="80"/>
      <c r="UVB12" s="80"/>
      <c r="UVC12" s="80"/>
      <c r="UVD12" s="80"/>
      <c r="UVE12" s="80"/>
      <c r="UVF12" s="80"/>
      <c r="UVG12" s="80"/>
      <c r="UVH12" s="80"/>
      <c r="UVI12" s="80"/>
      <c r="UVJ12" s="80"/>
      <c r="UVK12" s="80"/>
      <c r="UVL12" s="80"/>
      <c r="UVM12" s="80"/>
      <c r="UVN12" s="80"/>
      <c r="UVO12" s="80"/>
      <c r="UVP12" s="80"/>
      <c r="UVQ12" s="80"/>
      <c r="UVR12" s="80"/>
      <c r="UVS12" s="80"/>
      <c r="UVT12" s="80"/>
      <c r="UVU12" s="80"/>
      <c r="UVV12" s="80"/>
      <c r="UVW12" s="80"/>
      <c r="UVX12" s="80"/>
      <c r="UVY12" s="80"/>
      <c r="UVZ12" s="80"/>
      <c r="UWA12" s="80"/>
      <c r="UWB12" s="80"/>
      <c r="UWC12" s="80"/>
      <c r="UWD12" s="80"/>
      <c r="UWE12" s="80"/>
      <c r="UWF12" s="80"/>
      <c r="UWG12" s="80"/>
      <c r="UWH12" s="80"/>
      <c r="UWI12" s="80"/>
      <c r="UWJ12" s="80"/>
      <c r="UWK12" s="80"/>
      <c r="UWL12" s="80"/>
      <c r="UWM12" s="80"/>
      <c r="UWN12" s="80"/>
      <c r="UWO12" s="80"/>
      <c r="UWP12" s="80"/>
      <c r="UWQ12" s="80"/>
      <c r="UWR12" s="80"/>
      <c r="UWS12" s="80"/>
      <c r="UWT12" s="80"/>
      <c r="UWU12" s="80"/>
      <c r="UWV12" s="80"/>
      <c r="UWW12" s="80"/>
      <c r="UWX12" s="80"/>
      <c r="UWY12" s="80"/>
      <c r="UWZ12" s="80"/>
      <c r="UXA12" s="80"/>
      <c r="UXB12" s="80"/>
      <c r="UXC12" s="80"/>
      <c r="UXD12" s="80"/>
      <c r="UXE12" s="80"/>
      <c r="UXF12" s="80"/>
      <c r="UXG12" s="80"/>
      <c r="UXH12" s="80"/>
      <c r="UXI12" s="80"/>
      <c r="UXJ12" s="80"/>
      <c r="UXK12" s="80"/>
      <c r="UXL12" s="80"/>
      <c r="UXM12" s="80"/>
      <c r="UXN12" s="80"/>
      <c r="UXO12" s="80"/>
      <c r="UXP12" s="80"/>
      <c r="UXQ12" s="80"/>
      <c r="UXR12" s="80"/>
      <c r="UXS12" s="80"/>
      <c r="UXT12" s="80"/>
      <c r="UXU12" s="80"/>
      <c r="UXV12" s="80"/>
      <c r="UXW12" s="80"/>
      <c r="UXX12" s="80"/>
      <c r="UXY12" s="80"/>
      <c r="UXZ12" s="80"/>
      <c r="UYA12" s="80"/>
      <c r="UYB12" s="80"/>
      <c r="UYC12" s="80"/>
      <c r="UYD12" s="80"/>
      <c r="UYE12" s="80"/>
      <c r="UYF12" s="80"/>
      <c r="UYG12" s="80"/>
      <c r="UYH12" s="80"/>
      <c r="UYI12" s="80"/>
      <c r="UYJ12" s="80"/>
      <c r="UYK12" s="80"/>
      <c r="UYL12" s="80"/>
      <c r="UYM12" s="80"/>
      <c r="UYN12" s="80"/>
      <c r="UYO12" s="80"/>
      <c r="UYP12" s="80"/>
      <c r="UYQ12" s="80"/>
      <c r="UYR12" s="80"/>
      <c r="UYS12" s="80"/>
      <c r="UYT12" s="80"/>
      <c r="UYU12" s="80"/>
      <c r="UYV12" s="80"/>
      <c r="UYW12" s="80"/>
      <c r="UYX12" s="80"/>
      <c r="UYY12" s="80"/>
      <c r="UYZ12" s="80"/>
      <c r="UZA12" s="80"/>
      <c r="UZB12" s="80"/>
      <c r="UZC12" s="80"/>
      <c r="UZD12" s="80"/>
      <c r="UZE12" s="80"/>
      <c r="UZF12" s="80"/>
      <c r="UZG12" s="80"/>
      <c r="UZH12" s="80"/>
      <c r="UZI12" s="80"/>
      <c r="UZJ12" s="80"/>
      <c r="UZK12" s="80"/>
      <c r="UZL12" s="80"/>
      <c r="UZM12" s="80"/>
      <c r="UZN12" s="80"/>
      <c r="UZO12" s="80"/>
      <c r="UZP12" s="80"/>
      <c r="UZQ12" s="80"/>
      <c r="UZR12" s="80"/>
      <c r="UZS12" s="80"/>
      <c r="UZT12" s="80"/>
      <c r="UZU12" s="80"/>
      <c r="UZV12" s="80"/>
      <c r="UZW12" s="80"/>
      <c r="UZX12" s="80"/>
      <c r="UZY12" s="80"/>
      <c r="UZZ12" s="80"/>
      <c r="VAA12" s="80"/>
      <c r="VAB12" s="80"/>
      <c r="VAC12" s="80"/>
      <c r="VAD12" s="80"/>
      <c r="VAE12" s="80"/>
      <c r="VAF12" s="80"/>
      <c r="VAG12" s="80"/>
      <c r="VAH12" s="80"/>
      <c r="VAI12" s="80"/>
      <c r="VAJ12" s="80"/>
      <c r="VAK12" s="80"/>
      <c r="VAL12" s="80"/>
      <c r="VAM12" s="80"/>
      <c r="VAN12" s="80"/>
      <c r="VAO12" s="80"/>
      <c r="VAP12" s="80"/>
      <c r="VAQ12" s="80"/>
      <c r="VAR12" s="80"/>
      <c r="VAS12" s="80"/>
      <c r="VAT12" s="80"/>
      <c r="VAU12" s="80"/>
      <c r="VAV12" s="80"/>
      <c r="VAW12" s="80"/>
      <c r="VAX12" s="80"/>
      <c r="VAY12" s="80"/>
      <c r="VAZ12" s="80"/>
      <c r="VBA12" s="80"/>
      <c r="VBB12" s="80"/>
      <c r="VBC12" s="80"/>
      <c r="VBD12" s="80"/>
      <c r="VBE12" s="80"/>
      <c r="VBF12" s="80"/>
      <c r="VBG12" s="80"/>
      <c r="VBH12" s="80"/>
      <c r="VBI12" s="80"/>
      <c r="VBJ12" s="80"/>
      <c r="VBK12" s="80"/>
      <c r="VBL12" s="80"/>
      <c r="VBM12" s="80"/>
      <c r="VBN12" s="80"/>
      <c r="VBO12" s="80"/>
      <c r="VBP12" s="80"/>
      <c r="VBQ12" s="80"/>
      <c r="VBR12" s="80"/>
      <c r="VBS12" s="80"/>
      <c r="VBT12" s="80"/>
      <c r="VBU12" s="80"/>
      <c r="VBV12" s="80"/>
      <c r="VBW12" s="80"/>
      <c r="VBX12" s="80"/>
      <c r="VBY12" s="80"/>
      <c r="VBZ12" s="80"/>
      <c r="VCA12" s="80"/>
      <c r="VCB12" s="80"/>
      <c r="VCC12" s="80"/>
      <c r="VCD12" s="80"/>
      <c r="VCE12" s="80"/>
      <c r="VCF12" s="80"/>
      <c r="VCG12" s="80"/>
      <c r="VCH12" s="80"/>
      <c r="VCI12" s="80"/>
      <c r="VCJ12" s="80"/>
      <c r="VCK12" s="80"/>
      <c r="VCL12" s="80"/>
      <c r="VCM12" s="80"/>
      <c r="VCN12" s="80"/>
      <c r="VCO12" s="80"/>
      <c r="VCP12" s="80"/>
      <c r="VCQ12" s="80"/>
      <c r="VCR12" s="80"/>
      <c r="VCS12" s="80"/>
      <c r="VCT12" s="80"/>
      <c r="VCU12" s="80"/>
      <c r="VCV12" s="80"/>
      <c r="VCW12" s="80"/>
      <c r="VCX12" s="80"/>
      <c r="VCY12" s="80"/>
      <c r="VCZ12" s="80"/>
      <c r="VDA12" s="80"/>
      <c r="VDB12" s="80"/>
      <c r="VDC12" s="80"/>
      <c r="VDD12" s="80"/>
      <c r="VDE12" s="80"/>
      <c r="VDF12" s="80"/>
      <c r="VDG12" s="80"/>
      <c r="VDH12" s="80"/>
      <c r="VDI12" s="80"/>
      <c r="VDJ12" s="80"/>
      <c r="VDK12" s="80"/>
      <c r="VDL12" s="80"/>
      <c r="VDM12" s="80"/>
      <c r="VDN12" s="80"/>
      <c r="VDO12" s="80"/>
      <c r="VDP12" s="80"/>
      <c r="VDQ12" s="80"/>
      <c r="VDR12" s="80"/>
      <c r="VDS12" s="80"/>
      <c r="VDT12" s="80"/>
      <c r="VDU12" s="80"/>
      <c r="VDV12" s="80"/>
      <c r="VDW12" s="80"/>
      <c r="VDX12" s="80"/>
      <c r="VDY12" s="80"/>
      <c r="VDZ12" s="80"/>
      <c r="VEA12" s="80"/>
      <c r="VEB12" s="80"/>
      <c r="VEC12" s="80"/>
      <c r="VED12" s="80"/>
      <c r="VEE12" s="80"/>
      <c r="VEF12" s="80"/>
      <c r="VEG12" s="80"/>
      <c r="VEH12" s="80"/>
      <c r="VEI12" s="80"/>
      <c r="VEJ12" s="80"/>
      <c r="VEK12" s="80"/>
      <c r="VEL12" s="80"/>
      <c r="VEM12" s="80"/>
      <c r="VEN12" s="80"/>
      <c r="VEO12" s="80"/>
      <c r="VEP12" s="80"/>
      <c r="VEQ12" s="80"/>
      <c r="VER12" s="80"/>
      <c r="VES12" s="80"/>
      <c r="VET12" s="80"/>
      <c r="VEU12" s="80"/>
      <c r="VEV12" s="80"/>
      <c r="VEW12" s="80"/>
      <c r="VEX12" s="80"/>
      <c r="VEY12" s="80"/>
      <c r="VEZ12" s="80"/>
      <c r="VFA12" s="80"/>
      <c r="VFB12" s="80"/>
      <c r="VFC12" s="80"/>
      <c r="VFD12" s="80"/>
      <c r="VFE12" s="80"/>
      <c r="VFF12" s="80"/>
      <c r="VFG12" s="80"/>
      <c r="VFH12" s="80"/>
      <c r="VFI12" s="80"/>
      <c r="VFJ12" s="80"/>
      <c r="VFK12" s="80"/>
      <c r="VFL12" s="80"/>
      <c r="VFM12" s="80"/>
      <c r="VFN12" s="80"/>
      <c r="VFO12" s="80"/>
      <c r="VFP12" s="80"/>
      <c r="VFQ12" s="80"/>
      <c r="VFR12" s="80"/>
      <c r="VFS12" s="80"/>
      <c r="VFT12" s="80"/>
      <c r="VFU12" s="80"/>
      <c r="VFV12" s="80"/>
      <c r="VFW12" s="80"/>
      <c r="VFX12" s="80"/>
      <c r="VFY12" s="80"/>
      <c r="VFZ12" s="80"/>
      <c r="VGA12" s="80"/>
      <c r="VGB12" s="80"/>
      <c r="VGC12" s="80"/>
      <c r="VGD12" s="80"/>
      <c r="VGE12" s="80"/>
      <c r="VGF12" s="80"/>
      <c r="VGG12" s="80"/>
      <c r="VGH12" s="80"/>
      <c r="VGI12" s="80"/>
      <c r="VGJ12" s="80"/>
      <c r="VGK12" s="80"/>
      <c r="VGL12" s="80"/>
      <c r="VGM12" s="80"/>
      <c r="VGN12" s="80"/>
      <c r="VGO12" s="80"/>
      <c r="VGP12" s="80"/>
      <c r="VGQ12" s="80"/>
      <c r="VGR12" s="80"/>
      <c r="VGS12" s="80"/>
      <c r="VGT12" s="80"/>
      <c r="VGU12" s="80"/>
      <c r="VGV12" s="80"/>
      <c r="VGW12" s="80"/>
      <c r="VGX12" s="80"/>
      <c r="VGY12" s="80"/>
      <c r="VGZ12" s="80"/>
      <c r="VHA12" s="80"/>
      <c r="VHB12" s="80"/>
      <c r="VHC12" s="80"/>
      <c r="VHD12" s="80"/>
      <c r="VHE12" s="80"/>
      <c r="VHF12" s="80"/>
      <c r="VHG12" s="80"/>
      <c r="VHH12" s="80"/>
      <c r="VHI12" s="80"/>
      <c r="VHJ12" s="80"/>
      <c r="VHK12" s="80"/>
      <c r="VHL12" s="80"/>
      <c r="VHM12" s="80"/>
      <c r="VHN12" s="80"/>
      <c r="VHO12" s="80"/>
      <c r="VHP12" s="80"/>
      <c r="VHQ12" s="80"/>
      <c r="VHR12" s="80"/>
      <c r="VHS12" s="80"/>
      <c r="VHT12" s="80"/>
      <c r="VHU12" s="80"/>
      <c r="VHV12" s="80"/>
      <c r="VHW12" s="80"/>
      <c r="VHX12" s="80"/>
      <c r="VHY12" s="80"/>
      <c r="VHZ12" s="80"/>
      <c r="VIA12" s="80"/>
      <c r="VIB12" s="80"/>
      <c r="VIC12" s="80"/>
      <c r="VID12" s="80"/>
      <c r="VIE12" s="80"/>
      <c r="VIF12" s="80"/>
      <c r="VIG12" s="80"/>
      <c r="VIH12" s="80"/>
      <c r="VII12" s="80"/>
      <c r="VIJ12" s="80"/>
      <c r="VIK12" s="80"/>
      <c r="VIL12" s="80"/>
      <c r="VIM12" s="80"/>
      <c r="VIN12" s="80"/>
      <c r="VIO12" s="80"/>
      <c r="VIP12" s="80"/>
      <c r="VIQ12" s="80"/>
      <c r="VIR12" s="80"/>
      <c r="VIS12" s="80"/>
      <c r="VIT12" s="80"/>
      <c r="VIU12" s="80"/>
      <c r="VIV12" s="80"/>
      <c r="VIW12" s="80"/>
      <c r="VIX12" s="80"/>
      <c r="VIY12" s="80"/>
      <c r="VIZ12" s="80"/>
      <c r="VJA12" s="80"/>
      <c r="VJB12" s="80"/>
      <c r="VJC12" s="80"/>
      <c r="VJD12" s="80"/>
      <c r="VJE12" s="80"/>
      <c r="VJF12" s="80"/>
      <c r="VJG12" s="80"/>
      <c r="VJH12" s="80"/>
      <c r="VJI12" s="80"/>
      <c r="VJJ12" s="80"/>
      <c r="VJK12" s="80"/>
      <c r="VJL12" s="80"/>
      <c r="VJM12" s="80"/>
      <c r="VJN12" s="80"/>
      <c r="VJO12" s="80"/>
      <c r="VJP12" s="80"/>
      <c r="VJQ12" s="80"/>
      <c r="VJR12" s="80"/>
      <c r="VJS12" s="80"/>
      <c r="VJT12" s="80"/>
      <c r="VJU12" s="80"/>
      <c r="VJV12" s="80"/>
      <c r="VJW12" s="80"/>
      <c r="VJX12" s="80"/>
      <c r="VJY12" s="80"/>
      <c r="VJZ12" s="80"/>
      <c r="VKA12" s="80"/>
      <c r="VKB12" s="80"/>
      <c r="VKC12" s="80"/>
      <c r="VKD12" s="80"/>
      <c r="VKE12" s="80"/>
      <c r="VKF12" s="80"/>
      <c r="VKG12" s="80"/>
      <c r="VKH12" s="80"/>
      <c r="VKI12" s="80"/>
      <c r="VKJ12" s="80"/>
      <c r="VKK12" s="80"/>
      <c r="VKL12" s="80"/>
      <c r="VKM12" s="80"/>
      <c r="VKN12" s="80"/>
      <c r="VKO12" s="80"/>
      <c r="VKP12" s="80"/>
      <c r="VKQ12" s="80"/>
      <c r="VKR12" s="80"/>
      <c r="VKS12" s="80"/>
      <c r="VKT12" s="80"/>
      <c r="VKU12" s="80"/>
      <c r="VKV12" s="80"/>
      <c r="VKW12" s="80"/>
      <c r="VKX12" s="80"/>
      <c r="VKY12" s="80"/>
      <c r="VKZ12" s="80"/>
      <c r="VLA12" s="80"/>
      <c r="VLB12" s="80"/>
      <c r="VLC12" s="80"/>
      <c r="VLD12" s="80"/>
      <c r="VLE12" s="80"/>
      <c r="VLF12" s="80"/>
      <c r="VLG12" s="80"/>
      <c r="VLH12" s="80"/>
      <c r="VLI12" s="80"/>
      <c r="VLJ12" s="80"/>
      <c r="VLK12" s="80"/>
      <c r="VLL12" s="80"/>
      <c r="VLM12" s="80"/>
      <c r="VLN12" s="80"/>
      <c r="VLO12" s="80"/>
      <c r="VLP12" s="80"/>
      <c r="VLQ12" s="80"/>
      <c r="VLR12" s="80"/>
      <c r="VLS12" s="80"/>
      <c r="VLT12" s="80"/>
      <c r="VLU12" s="80"/>
      <c r="VLV12" s="80"/>
      <c r="VLW12" s="80"/>
      <c r="VLX12" s="80"/>
      <c r="VLY12" s="80"/>
      <c r="VLZ12" s="80"/>
      <c r="VMA12" s="80"/>
      <c r="VMB12" s="80"/>
      <c r="VMC12" s="80"/>
      <c r="VMD12" s="80"/>
      <c r="VME12" s="80"/>
      <c r="VMF12" s="80"/>
      <c r="VMG12" s="80"/>
      <c r="VMH12" s="80"/>
      <c r="VMI12" s="80"/>
      <c r="VMJ12" s="80"/>
      <c r="VMK12" s="80"/>
      <c r="VML12" s="80"/>
      <c r="VMM12" s="80"/>
      <c r="VMN12" s="80"/>
      <c r="VMO12" s="80"/>
      <c r="VMP12" s="80"/>
      <c r="VMQ12" s="80"/>
      <c r="VMR12" s="80"/>
      <c r="VMS12" s="80"/>
      <c r="VMT12" s="80"/>
      <c r="VMU12" s="80"/>
      <c r="VMV12" s="80"/>
      <c r="VMW12" s="80"/>
      <c r="VMX12" s="80"/>
      <c r="VMY12" s="80"/>
      <c r="VMZ12" s="80"/>
      <c r="VNA12" s="80"/>
      <c r="VNB12" s="80"/>
      <c r="VNC12" s="80"/>
      <c r="VND12" s="80"/>
      <c r="VNE12" s="80"/>
      <c r="VNF12" s="80"/>
      <c r="VNG12" s="80"/>
      <c r="VNH12" s="80"/>
      <c r="VNI12" s="80"/>
      <c r="VNJ12" s="80"/>
      <c r="VNK12" s="80"/>
      <c r="VNL12" s="80"/>
      <c r="VNM12" s="80"/>
      <c r="VNN12" s="80"/>
      <c r="VNO12" s="80"/>
      <c r="VNP12" s="80"/>
      <c r="VNQ12" s="80"/>
      <c r="VNR12" s="80"/>
      <c r="VNS12" s="80"/>
      <c r="VNT12" s="80"/>
      <c r="VNU12" s="80"/>
      <c r="VNV12" s="80"/>
      <c r="VNW12" s="80"/>
      <c r="VNX12" s="80"/>
      <c r="VNY12" s="80"/>
      <c r="VNZ12" s="80"/>
      <c r="VOA12" s="80"/>
      <c r="VOB12" s="80"/>
      <c r="VOC12" s="80"/>
      <c r="VOD12" s="80"/>
      <c r="VOE12" s="80"/>
      <c r="VOF12" s="80"/>
      <c r="VOG12" s="80"/>
      <c r="VOH12" s="80"/>
      <c r="VOI12" s="80"/>
      <c r="VOJ12" s="80"/>
      <c r="VOK12" s="80"/>
      <c r="VOL12" s="80"/>
      <c r="VOM12" s="80"/>
      <c r="VON12" s="80"/>
      <c r="VOO12" s="80"/>
      <c r="VOP12" s="80"/>
      <c r="VOQ12" s="80"/>
      <c r="VOR12" s="80"/>
      <c r="VOS12" s="80"/>
      <c r="VOT12" s="80"/>
      <c r="VOU12" s="80"/>
      <c r="VOV12" s="80"/>
      <c r="VOW12" s="80"/>
      <c r="VOX12" s="80"/>
      <c r="VOY12" s="80"/>
      <c r="VOZ12" s="80"/>
      <c r="VPA12" s="80"/>
      <c r="VPB12" s="80"/>
      <c r="VPC12" s="80"/>
      <c r="VPD12" s="80"/>
      <c r="VPE12" s="80"/>
      <c r="VPF12" s="80"/>
      <c r="VPG12" s="80"/>
      <c r="VPH12" s="80"/>
      <c r="VPI12" s="80"/>
      <c r="VPJ12" s="80"/>
      <c r="VPK12" s="80"/>
      <c r="VPL12" s="80"/>
      <c r="VPM12" s="80"/>
      <c r="VPN12" s="80"/>
      <c r="VPO12" s="80"/>
      <c r="VPP12" s="80"/>
      <c r="VPQ12" s="80"/>
      <c r="VPR12" s="80"/>
      <c r="VPS12" s="80"/>
      <c r="VPT12" s="80"/>
      <c r="VPU12" s="80"/>
      <c r="VPV12" s="80"/>
      <c r="VPW12" s="80"/>
      <c r="VPX12" s="80"/>
      <c r="VPY12" s="80"/>
      <c r="VPZ12" s="80"/>
      <c r="VQA12" s="80"/>
      <c r="VQB12" s="80"/>
      <c r="VQC12" s="80"/>
      <c r="VQD12" s="80"/>
      <c r="VQE12" s="80"/>
      <c r="VQF12" s="80"/>
      <c r="VQG12" s="80"/>
      <c r="VQH12" s="80"/>
      <c r="VQI12" s="80"/>
      <c r="VQJ12" s="80"/>
      <c r="VQK12" s="80"/>
      <c r="VQL12" s="80"/>
      <c r="VQM12" s="80"/>
      <c r="VQN12" s="80"/>
      <c r="VQO12" s="80"/>
      <c r="VQP12" s="80"/>
      <c r="VQQ12" s="80"/>
      <c r="VQR12" s="80"/>
      <c r="VQS12" s="80"/>
      <c r="VQT12" s="80"/>
      <c r="VQU12" s="80"/>
      <c r="VQV12" s="80"/>
      <c r="VQW12" s="80"/>
      <c r="VQX12" s="80"/>
      <c r="VQY12" s="80"/>
      <c r="VQZ12" s="80"/>
      <c r="VRA12" s="80"/>
      <c r="VRB12" s="80"/>
      <c r="VRC12" s="80"/>
      <c r="VRD12" s="80"/>
      <c r="VRE12" s="80"/>
      <c r="VRF12" s="80"/>
      <c r="VRG12" s="80"/>
      <c r="VRH12" s="80"/>
      <c r="VRI12" s="80"/>
      <c r="VRJ12" s="80"/>
      <c r="VRK12" s="80"/>
      <c r="VRL12" s="80"/>
      <c r="VRM12" s="80"/>
      <c r="VRN12" s="80"/>
      <c r="VRO12" s="80"/>
      <c r="VRP12" s="80"/>
      <c r="VRQ12" s="80"/>
      <c r="VRR12" s="80"/>
      <c r="VRS12" s="80"/>
      <c r="VRT12" s="80"/>
      <c r="VRU12" s="80"/>
      <c r="VRV12" s="80"/>
      <c r="VRW12" s="80"/>
      <c r="VRX12" s="80"/>
      <c r="VRY12" s="80"/>
      <c r="VRZ12" s="80"/>
      <c r="VSA12" s="80"/>
      <c r="VSB12" s="80"/>
      <c r="VSC12" s="80"/>
      <c r="VSD12" s="80"/>
      <c r="VSE12" s="80"/>
      <c r="VSF12" s="80"/>
      <c r="VSG12" s="80"/>
      <c r="VSH12" s="80"/>
      <c r="VSI12" s="80"/>
      <c r="VSJ12" s="80"/>
      <c r="VSK12" s="80"/>
      <c r="VSL12" s="80"/>
      <c r="VSM12" s="80"/>
      <c r="VSN12" s="80"/>
      <c r="VSO12" s="80"/>
      <c r="VSP12" s="80"/>
      <c r="VSQ12" s="80"/>
      <c r="VSR12" s="80"/>
      <c r="VSS12" s="80"/>
      <c r="VST12" s="80"/>
      <c r="VSU12" s="80"/>
      <c r="VSV12" s="80"/>
      <c r="VSW12" s="80"/>
      <c r="VSX12" s="80"/>
      <c r="VSY12" s="80"/>
      <c r="VSZ12" s="80"/>
      <c r="VTA12" s="80"/>
      <c r="VTB12" s="80"/>
      <c r="VTC12" s="80"/>
      <c r="VTD12" s="80"/>
      <c r="VTE12" s="80"/>
      <c r="VTF12" s="80"/>
      <c r="VTG12" s="80"/>
      <c r="VTH12" s="80"/>
      <c r="VTI12" s="80"/>
      <c r="VTJ12" s="80"/>
      <c r="VTK12" s="80"/>
      <c r="VTL12" s="80"/>
      <c r="VTM12" s="80"/>
      <c r="VTN12" s="80"/>
      <c r="VTO12" s="80"/>
      <c r="VTP12" s="80"/>
      <c r="VTQ12" s="80"/>
      <c r="VTR12" s="80"/>
      <c r="VTS12" s="80"/>
      <c r="VTT12" s="80"/>
      <c r="VTU12" s="80"/>
      <c r="VTV12" s="80"/>
      <c r="VTW12" s="80"/>
      <c r="VTX12" s="80"/>
      <c r="VTY12" s="80"/>
      <c r="VTZ12" s="80"/>
      <c r="VUA12" s="80"/>
      <c r="VUB12" s="80"/>
      <c r="VUC12" s="80"/>
      <c r="VUD12" s="80"/>
      <c r="VUE12" s="80"/>
      <c r="VUF12" s="80"/>
      <c r="VUG12" s="80"/>
      <c r="VUH12" s="80"/>
      <c r="VUI12" s="80"/>
      <c r="VUJ12" s="80"/>
      <c r="VUK12" s="80"/>
      <c r="VUL12" s="80"/>
      <c r="VUM12" s="80"/>
      <c r="VUN12" s="80"/>
      <c r="VUO12" s="80"/>
      <c r="VUP12" s="80"/>
      <c r="VUQ12" s="80"/>
      <c r="VUR12" s="80"/>
      <c r="VUS12" s="80"/>
      <c r="VUT12" s="80"/>
      <c r="VUU12" s="80"/>
      <c r="VUV12" s="80"/>
      <c r="VUW12" s="80"/>
      <c r="VUX12" s="80"/>
      <c r="VUY12" s="80"/>
      <c r="VUZ12" s="80"/>
      <c r="VVA12" s="80"/>
      <c r="VVB12" s="80"/>
      <c r="VVC12" s="80"/>
      <c r="VVD12" s="80"/>
      <c r="VVE12" s="80"/>
      <c r="VVF12" s="80"/>
      <c r="VVG12" s="80"/>
      <c r="VVH12" s="80"/>
      <c r="VVI12" s="80"/>
      <c r="VVJ12" s="80"/>
      <c r="VVK12" s="80"/>
      <c r="VVL12" s="80"/>
      <c r="VVM12" s="80"/>
      <c r="VVN12" s="80"/>
      <c r="VVO12" s="80"/>
      <c r="VVP12" s="80"/>
      <c r="VVQ12" s="80"/>
      <c r="VVR12" s="80"/>
      <c r="VVS12" s="80"/>
      <c r="VVT12" s="80"/>
      <c r="VVU12" s="80"/>
      <c r="VVV12" s="80"/>
      <c r="VVW12" s="80"/>
      <c r="VVX12" s="80"/>
      <c r="VVY12" s="80"/>
      <c r="VVZ12" s="80"/>
      <c r="VWA12" s="80"/>
      <c r="VWB12" s="80"/>
      <c r="VWC12" s="80"/>
      <c r="VWD12" s="80"/>
      <c r="VWE12" s="80"/>
      <c r="VWF12" s="80"/>
      <c r="VWG12" s="80"/>
      <c r="VWH12" s="80"/>
      <c r="VWI12" s="80"/>
      <c r="VWJ12" s="80"/>
      <c r="VWK12" s="80"/>
      <c r="VWL12" s="80"/>
      <c r="VWM12" s="80"/>
      <c r="VWN12" s="80"/>
      <c r="VWO12" s="80"/>
      <c r="VWP12" s="80"/>
      <c r="VWQ12" s="80"/>
      <c r="VWR12" s="80"/>
      <c r="VWS12" s="80"/>
      <c r="VWT12" s="80"/>
      <c r="VWU12" s="80"/>
      <c r="VWV12" s="80"/>
      <c r="VWW12" s="80"/>
      <c r="VWX12" s="80"/>
      <c r="VWY12" s="80"/>
      <c r="VWZ12" s="80"/>
      <c r="VXA12" s="80"/>
      <c r="VXB12" s="80"/>
      <c r="VXC12" s="80"/>
      <c r="VXD12" s="80"/>
      <c r="VXE12" s="80"/>
      <c r="VXF12" s="80"/>
      <c r="VXG12" s="80"/>
      <c r="VXH12" s="80"/>
      <c r="VXI12" s="80"/>
      <c r="VXJ12" s="80"/>
      <c r="VXK12" s="80"/>
      <c r="VXL12" s="80"/>
      <c r="VXM12" s="80"/>
      <c r="VXN12" s="80"/>
      <c r="VXO12" s="80"/>
      <c r="VXP12" s="80"/>
      <c r="VXQ12" s="80"/>
      <c r="VXR12" s="80"/>
      <c r="VXS12" s="80"/>
      <c r="VXT12" s="80"/>
      <c r="VXU12" s="80"/>
      <c r="VXV12" s="80"/>
      <c r="VXW12" s="80"/>
      <c r="VXX12" s="80"/>
      <c r="VXY12" s="80"/>
      <c r="VXZ12" s="80"/>
      <c r="VYA12" s="80"/>
      <c r="VYB12" s="80"/>
      <c r="VYC12" s="80"/>
      <c r="VYD12" s="80"/>
      <c r="VYE12" s="80"/>
      <c r="VYF12" s="80"/>
      <c r="VYG12" s="80"/>
      <c r="VYH12" s="80"/>
      <c r="VYI12" s="80"/>
      <c r="VYJ12" s="80"/>
      <c r="VYK12" s="80"/>
      <c r="VYL12" s="80"/>
      <c r="VYM12" s="80"/>
      <c r="VYN12" s="80"/>
      <c r="VYO12" s="80"/>
      <c r="VYP12" s="80"/>
      <c r="VYQ12" s="80"/>
      <c r="VYR12" s="80"/>
      <c r="VYS12" s="80"/>
      <c r="VYT12" s="80"/>
      <c r="VYU12" s="80"/>
      <c r="VYV12" s="80"/>
      <c r="VYW12" s="80"/>
      <c r="VYX12" s="80"/>
      <c r="VYY12" s="80"/>
      <c r="VYZ12" s="80"/>
      <c r="VZA12" s="80"/>
      <c r="VZB12" s="80"/>
      <c r="VZC12" s="80"/>
      <c r="VZD12" s="80"/>
      <c r="VZE12" s="80"/>
      <c r="VZF12" s="80"/>
      <c r="VZG12" s="80"/>
      <c r="VZH12" s="80"/>
      <c r="VZI12" s="80"/>
      <c r="VZJ12" s="80"/>
      <c r="VZK12" s="80"/>
      <c r="VZL12" s="80"/>
      <c r="VZM12" s="80"/>
      <c r="VZN12" s="80"/>
      <c r="VZO12" s="80"/>
      <c r="VZP12" s="80"/>
      <c r="VZQ12" s="80"/>
      <c r="VZR12" s="80"/>
      <c r="VZS12" s="80"/>
      <c r="VZT12" s="80"/>
      <c r="VZU12" s="80"/>
      <c r="VZV12" s="80"/>
      <c r="VZW12" s="80"/>
      <c r="VZX12" s="80"/>
      <c r="VZY12" s="80"/>
      <c r="VZZ12" s="80"/>
      <c r="WAA12" s="80"/>
      <c r="WAB12" s="80"/>
      <c r="WAC12" s="80"/>
      <c r="WAD12" s="80"/>
      <c r="WAE12" s="80"/>
      <c r="WAF12" s="80"/>
      <c r="WAG12" s="80"/>
      <c r="WAH12" s="80"/>
      <c r="WAI12" s="80"/>
      <c r="WAJ12" s="80"/>
      <c r="WAK12" s="80"/>
      <c r="WAL12" s="80"/>
      <c r="WAM12" s="80"/>
      <c r="WAN12" s="80"/>
      <c r="WAO12" s="80"/>
      <c r="WAP12" s="80"/>
      <c r="WAQ12" s="80"/>
      <c r="WAR12" s="80"/>
      <c r="WAS12" s="80"/>
      <c r="WAT12" s="80"/>
      <c r="WAU12" s="80"/>
      <c r="WAV12" s="80"/>
      <c r="WAW12" s="80"/>
      <c r="WAX12" s="80"/>
      <c r="WAY12" s="80"/>
      <c r="WAZ12" s="80"/>
      <c r="WBA12" s="80"/>
      <c r="WBB12" s="80"/>
      <c r="WBC12" s="80"/>
      <c r="WBD12" s="80"/>
      <c r="WBE12" s="80"/>
      <c r="WBF12" s="80"/>
      <c r="WBG12" s="80"/>
      <c r="WBH12" s="80"/>
      <c r="WBI12" s="80"/>
      <c r="WBJ12" s="80"/>
      <c r="WBK12" s="80"/>
      <c r="WBL12" s="80"/>
      <c r="WBM12" s="80"/>
      <c r="WBN12" s="80"/>
      <c r="WBO12" s="80"/>
      <c r="WBP12" s="80"/>
      <c r="WBQ12" s="80"/>
      <c r="WBR12" s="80"/>
      <c r="WBS12" s="80"/>
      <c r="WBT12" s="80"/>
      <c r="WBU12" s="80"/>
      <c r="WBV12" s="80"/>
      <c r="WBW12" s="80"/>
      <c r="WBX12" s="80"/>
      <c r="WBY12" s="80"/>
      <c r="WBZ12" s="80"/>
      <c r="WCA12" s="80"/>
      <c r="WCB12" s="80"/>
      <c r="WCC12" s="80"/>
      <c r="WCD12" s="80"/>
      <c r="WCE12" s="80"/>
      <c r="WCF12" s="80"/>
      <c r="WCG12" s="80"/>
      <c r="WCH12" s="80"/>
      <c r="WCI12" s="80"/>
      <c r="WCJ12" s="80"/>
      <c r="WCK12" s="80"/>
      <c r="WCL12" s="80"/>
      <c r="WCM12" s="80"/>
      <c r="WCN12" s="80"/>
      <c r="WCO12" s="80"/>
      <c r="WCP12" s="80"/>
      <c r="WCQ12" s="80"/>
      <c r="WCR12" s="80"/>
      <c r="WCS12" s="80"/>
      <c r="WCT12" s="80"/>
      <c r="WCU12" s="80"/>
      <c r="WCV12" s="80"/>
      <c r="WCW12" s="80"/>
      <c r="WCX12" s="80"/>
      <c r="WCY12" s="80"/>
      <c r="WCZ12" s="80"/>
      <c r="WDA12" s="80"/>
      <c r="WDB12" s="80"/>
      <c r="WDC12" s="80"/>
      <c r="WDD12" s="80"/>
      <c r="WDE12" s="80"/>
      <c r="WDF12" s="80"/>
      <c r="WDG12" s="80"/>
      <c r="WDH12" s="80"/>
      <c r="WDI12" s="80"/>
      <c r="WDJ12" s="80"/>
      <c r="WDK12" s="80"/>
      <c r="WDL12" s="80"/>
      <c r="WDM12" s="80"/>
      <c r="WDN12" s="80"/>
      <c r="WDO12" s="80"/>
      <c r="WDP12" s="80"/>
      <c r="WDQ12" s="80"/>
      <c r="WDR12" s="80"/>
      <c r="WDS12" s="80"/>
      <c r="WDT12" s="80"/>
      <c r="WDU12" s="80"/>
      <c r="WDV12" s="80"/>
      <c r="WDW12" s="80"/>
      <c r="WDX12" s="80"/>
      <c r="WDY12" s="80"/>
      <c r="WDZ12" s="80"/>
      <c r="WEA12" s="80"/>
      <c r="WEB12" s="80"/>
      <c r="WEC12" s="80"/>
      <c r="WED12" s="80"/>
      <c r="WEE12" s="80"/>
      <c r="WEF12" s="80"/>
      <c r="WEG12" s="80"/>
      <c r="WEH12" s="80"/>
      <c r="WEI12" s="80"/>
      <c r="WEJ12" s="80"/>
      <c r="WEK12" s="80"/>
      <c r="WEL12" s="80"/>
      <c r="WEM12" s="80"/>
      <c r="WEN12" s="80"/>
      <c r="WEO12" s="80"/>
      <c r="WEP12" s="80"/>
      <c r="WEQ12" s="80"/>
      <c r="WER12" s="80"/>
      <c r="WES12" s="80"/>
      <c r="WET12" s="80"/>
      <c r="WEU12" s="80"/>
      <c r="WEV12" s="80"/>
      <c r="WEW12" s="80"/>
      <c r="WEX12" s="80"/>
      <c r="WEY12" s="80"/>
      <c r="WEZ12" s="80"/>
      <c r="WFA12" s="80"/>
      <c r="WFB12" s="80"/>
      <c r="WFC12" s="80"/>
      <c r="WFD12" s="80"/>
      <c r="WFE12" s="80"/>
      <c r="WFF12" s="80"/>
      <c r="WFG12" s="80"/>
      <c r="WFH12" s="80"/>
      <c r="WFI12" s="80"/>
      <c r="WFJ12" s="80"/>
      <c r="WFK12" s="80"/>
      <c r="WFL12" s="80"/>
      <c r="WFM12" s="80"/>
      <c r="WFN12" s="80"/>
      <c r="WFO12" s="80"/>
      <c r="WFP12" s="80"/>
      <c r="WFQ12" s="80"/>
      <c r="WFR12" s="80"/>
      <c r="WFS12" s="80"/>
      <c r="WFT12" s="80"/>
      <c r="WFU12" s="80"/>
      <c r="WFV12" s="80"/>
      <c r="WFW12" s="80"/>
      <c r="WFX12" s="80"/>
      <c r="WFY12" s="80"/>
      <c r="WFZ12" s="80"/>
      <c r="WGA12" s="80"/>
      <c r="WGB12" s="80"/>
      <c r="WGC12" s="80"/>
      <c r="WGD12" s="80"/>
      <c r="WGE12" s="80"/>
      <c r="WGF12" s="80"/>
      <c r="WGG12" s="80"/>
      <c r="WGH12" s="80"/>
      <c r="WGI12" s="80"/>
      <c r="WGJ12" s="80"/>
      <c r="WGK12" s="80"/>
      <c r="WGL12" s="80"/>
      <c r="WGM12" s="80"/>
      <c r="WGN12" s="80"/>
      <c r="WGO12" s="80"/>
      <c r="WGP12" s="80"/>
      <c r="WGQ12" s="80"/>
      <c r="WGR12" s="80"/>
      <c r="WGS12" s="80"/>
      <c r="WGT12" s="80"/>
      <c r="WGU12" s="80"/>
      <c r="WGV12" s="80"/>
      <c r="WGW12" s="80"/>
      <c r="WGX12" s="80"/>
      <c r="WGY12" s="80"/>
      <c r="WGZ12" s="80"/>
      <c r="WHA12" s="80"/>
      <c r="WHB12" s="80"/>
      <c r="WHC12" s="80"/>
      <c r="WHD12" s="80"/>
      <c r="WHE12" s="80"/>
      <c r="WHF12" s="80"/>
      <c r="WHG12" s="80"/>
      <c r="WHH12" s="80"/>
      <c r="WHI12" s="80"/>
      <c r="WHJ12" s="80"/>
      <c r="WHK12" s="80"/>
      <c r="WHL12" s="80"/>
      <c r="WHM12" s="80"/>
      <c r="WHN12" s="80"/>
      <c r="WHO12" s="80"/>
      <c r="WHP12" s="80"/>
      <c r="WHQ12" s="80"/>
      <c r="WHR12" s="80"/>
      <c r="WHS12" s="80"/>
      <c r="WHT12" s="80"/>
      <c r="WHU12" s="80"/>
      <c r="WHV12" s="80"/>
      <c r="WHW12" s="80"/>
      <c r="WHX12" s="80"/>
      <c r="WHY12" s="80"/>
      <c r="WHZ12" s="80"/>
      <c r="WIA12" s="80"/>
      <c r="WIB12" s="80"/>
      <c r="WIC12" s="80"/>
      <c r="WID12" s="80"/>
      <c r="WIE12" s="80"/>
      <c r="WIF12" s="80"/>
      <c r="WIG12" s="80"/>
      <c r="WIH12" s="80"/>
      <c r="WII12" s="80"/>
      <c r="WIJ12" s="80"/>
      <c r="WIK12" s="80"/>
      <c r="WIL12" s="80"/>
      <c r="WIM12" s="80"/>
      <c r="WIN12" s="80"/>
      <c r="WIO12" s="80"/>
      <c r="WIP12" s="80"/>
      <c r="WIQ12" s="80"/>
      <c r="WIR12" s="80"/>
      <c r="WIS12" s="80"/>
      <c r="WIT12" s="80"/>
      <c r="WIU12" s="80"/>
      <c r="WIV12" s="80"/>
      <c r="WIW12" s="80"/>
      <c r="WIX12" s="80"/>
      <c r="WIY12" s="80"/>
      <c r="WIZ12" s="80"/>
      <c r="WJA12" s="80"/>
      <c r="WJB12" s="80"/>
      <c r="WJC12" s="80"/>
      <c r="WJD12" s="80"/>
      <c r="WJE12" s="80"/>
      <c r="WJF12" s="80"/>
      <c r="WJG12" s="80"/>
      <c r="WJH12" s="80"/>
      <c r="WJI12" s="80"/>
      <c r="WJJ12" s="80"/>
      <c r="WJK12" s="80"/>
      <c r="WJL12" s="80"/>
      <c r="WJM12" s="80"/>
      <c r="WJN12" s="80"/>
      <c r="WJO12" s="80"/>
      <c r="WJP12" s="80"/>
      <c r="WJQ12" s="80"/>
      <c r="WJR12" s="80"/>
      <c r="WJS12" s="80"/>
      <c r="WJT12" s="80"/>
      <c r="WJU12" s="80"/>
      <c r="WJV12" s="80"/>
      <c r="WJW12" s="80"/>
      <c r="WJX12" s="80"/>
      <c r="WJY12" s="80"/>
      <c r="WJZ12" s="80"/>
      <c r="WKA12" s="80"/>
      <c r="WKB12" s="80"/>
      <c r="WKC12" s="80"/>
      <c r="WKD12" s="80"/>
      <c r="WKE12" s="80"/>
      <c r="WKF12" s="80"/>
      <c r="WKG12" s="80"/>
      <c r="WKH12" s="80"/>
      <c r="WKI12" s="80"/>
      <c r="WKJ12" s="80"/>
      <c r="WKK12" s="80"/>
      <c r="WKL12" s="80"/>
      <c r="WKM12" s="80"/>
      <c r="WKN12" s="80"/>
      <c r="WKO12" s="80"/>
      <c r="WKP12" s="80"/>
      <c r="WKQ12" s="80"/>
      <c r="WKR12" s="80"/>
      <c r="WKS12" s="80"/>
      <c r="WKT12" s="80"/>
      <c r="WKU12" s="80"/>
      <c r="WKV12" s="80"/>
      <c r="WKW12" s="80"/>
      <c r="WKX12" s="80"/>
      <c r="WKY12" s="80"/>
      <c r="WKZ12" s="80"/>
      <c r="WLA12" s="80"/>
      <c r="WLB12" s="80"/>
      <c r="WLC12" s="80"/>
      <c r="WLD12" s="80"/>
      <c r="WLE12" s="80"/>
      <c r="WLF12" s="80"/>
      <c r="WLG12" s="80"/>
      <c r="WLH12" s="80"/>
      <c r="WLI12" s="80"/>
      <c r="WLJ12" s="80"/>
      <c r="WLK12" s="80"/>
      <c r="WLL12" s="80"/>
      <c r="WLM12" s="80"/>
      <c r="WLN12" s="80"/>
      <c r="WLO12" s="80"/>
      <c r="WLP12" s="80"/>
      <c r="WLQ12" s="80"/>
      <c r="WLR12" s="80"/>
      <c r="WLS12" s="80"/>
      <c r="WLT12" s="80"/>
      <c r="WLU12" s="80"/>
      <c r="WLV12" s="80"/>
      <c r="WLW12" s="80"/>
      <c r="WLX12" s="80"/>
      <c r="WLY12" s="80"/>
      <c r="WLZ12" s="80"/>
      <c r="WMA12" s="80"/>
      <c r="WMB12" s="80"/>
      <c r="WMC12" s="80"/>
      <c r="WMD12" s="80"/>
      <c r="WME12" s="80"/>
      <c r="WMF12" s="80"/>
      <c r="WMG12" s="80"/>
      <c r="WMH12" s="80"/>
      <c r="WMI12" s="80"/>
      <c r="WMJ12" s="80"/>
      <c r="WMK12" s="80"/>
      <c r="WML12" s="80"/>
      <c r="WMM12" s="80"/>
      <c r="WMN12" s="80"/>
      <c r="WMO12" s="80"/>
      <c r="WMP12" s="80"/>
      <c r="WMQ12" s="80"/>
      <c r="WMR12" s="80"/>
      <c r="WMS12" s="80"/>
      <c r="WMT12" s="80"/>
      <c r="WMU12" s="80"/>
      <c r="WMV12" s="80"/>
      <c r="WMW12" s="80"/>
      <c r="WMX12" s="80"/>
      <c r="WMY12" s="80"/>
      <c r="WMZ12" s="80"/>
      <c r="WNA12" s="80"/>
      <c r="WNB12" s="80"/>
      <c r="WNC12" s="80"/>
      <c r="WND12" s="80"/>
      <c r="WNE12" s="80"/>
      <c r="WNF12" s="80"/>
      <c r="WNG12" s="80"/>
      <c r="WNH12" s="80"/>
      <c r="WNI12" s="80"/>
      <c r="WNJ12" s="80"/>
      <c r="WNK12" s="80"/>
      <c r="WNL12" s="80"/>
      <c r="WNM12" s="80"/>
      <c r="WNN12" s="80"/>
      <c r="WNO12" s="80"/>
      <c r="WNP12" s="80"/>
      <c r="WNQ12" s="80"/>
      <c r="WNR12" s="80"/>
      <c r="WNS12" s="80"/>
      <c r="WNT12" s="80"/>
      <c r="WNU12" s="80"/>
      <c r="WNV12" s="80"/>
      <c r="WNW12" s="80"/>
      <c r="WNX12" s="80"/>
      <c r="WNY12" s="80"/>
      <c r="WNZ12" s="80"/>
      <c r="WOA12" s="80"/>
      <c r="WOB12" s="80"/>
      <c r="WOC12" s="80"/>
      <c r="WOD12" s="80"/>
      <c r="WOE12" s="80"/>
      <c r="WOF12" s="80"/>
      <c r="WOG12" s="80"/>
      <c r="WOH12" s="80"/>
      <c r="WOI12" s="80"/>
      <c r="WOJ12" s="80"/>
      <c r="WOK12" s="80"/>
      <c r="WOL12" s="80"/>
      <c r="WOM12" s="80"/>
      <c r="WON12" s="80"/>
      <c r="WOO12" s="80"/>
      <c r="WOP12" s="80"/>
      <c r="WOQ12" s="80"/>
      <c r="WOR12" s="80"/>
      <c r="WOS12" s="80"/>
      <c r="WOT12" s="80"/>
      <c r="WOU12" s="80"/>
      <c r="WOV12" s="80"/>
      <c r="WOW12" s="80"/>
      <c r="WOX12" s="80"/>
      <c r="WOY12" s="80"/>
      <c r="WOZ12" s="80"/>
      <c r="WPA12" s="80"/>
      <c r="WPB12" s="80"/>
      <c r="WPC12" s="80"/>
      <c r="WPD12" s="80"/>
      <c r="WPE12" s="80"/>
      <c r="WPF12" s="80"/>
      <c r="WPG12" s="80"/>
      <c r="WPH12" s="80"/>
      <c r="WPI12" s="80"/>
      <c r="WPJ12" s="80"/>
      <c r="WPK12" s="80"/>
      <c r="WPL12" s="80"/>
      <c r="WPM12" s="80"/>
      <c r="WPN12" s="80"/>
      <c r="WPO12" s="80"/>
      <c r="WPP12" s="80"/>
      <c r="WPQ12" s="80"/>
      <c r="WPR12" s="80"/>
      <c r="WPS12" s="80"/>
      <c r="WPT12" s="80"/>
      <c r="WPU12" s="80"/>
      <c r="WPV12" s="80"/>
      <c r="WPW12" s="80"/>
      <c r="WPX12" s="80"/>
      <c r="WPY12" s="80"/>
      <c r="WPZ12" s="80"/>
      <c r="WQA12" s="80"/>
      <c r="WQB12" s="80"/>
      <c r="WQC12" s="80"/>
      <c r="WQD12" s="80"/>
      <c r="WQE12" s="80"/>
      <c r="WQF12" s="80"/>
      <c r="WQG12" s="80"/>
      <c r="WQH12" s="80"/>
      <c r="WQI12" s="80"/>
      <c r="WQJ12" s="80"/>
      <c r="WQK12" s="80"/>
      <c r="WQL12" s="80"/>
      <c r="WQM12" s="80"/>
      <c r="WQN12" s="80"/>
      <c r="WQO12" s="80"/>
      <c r="WQP12" s="80"/>
      <c r="WQQ12" s="80"/>
      <c r="WQR12" s="80"/>
      <c r="WQS12" s="80"/>
      <c r="WQT12" s="80"/>
      <c r="WQU12" s="80"/>
      <c r="WQV12" s="80"/>
      <c r="WQW12" s="80"/>
      <c r="WQX12" s="80"/>
      <c r="WQY12" s="80"/>
      <c r="WQZ12" s="80"/>
      <c r="WRA12" s="80"/>
      <c r="WRB12" s="80"/>
      <c r="WRC12" s="80"/>
      <c r="WRD12" s="80"/>
      <c r="WRE12" s="80"/>
      <c r="WRF12" s="80"/>
      <c r="WRG12" s="80"/>
      <c r="WRH12" s="80"/>
      <c r="WRI12" s="80"/>
      <c r="WRJ12" s="80"/>
      <c r="WRK12" s="80"/>
      <c r="WRL12" s="80"/>
      <c r="WRM12" s="80"/>
      <c r="WRN12" s="80"/>
      <c r="WRO12" s="80"/>
      <c r="WRP12" s="80"/>
      <c r="WRQ12" s="80"/>
      <c r="WRR12" s="80"/>
      <c r="WRS12" s="80"/>
      <c r="WRT12" s="80"/>
      <c r="WRU12" s="80"/>
      <c r="WRV12" s="80"/>
      <c r="WRW12" s="80"/>
      <c r="WRX12" s="80"/>
      <c r="WRY12" s="80"/>
      <c r="WRZ12" s="80"/>
      <c r="WSA12" s="80"/>
      <c r="WSB12" s="80"/>
      <c r="WSC12" s="80"/>
      <c r="WSD12" s="80"/>
      <c r="WSE12" s="80"/>
      <c r="WSF12" s="80"/>
      <c r="WSG12" s="80"/>
      <c r="WSH12" s="80"/>
      <c r="WSI12" s="80"/>
      <c r="WSJ12" s="80"/>
      <c r="WSK12" s="80"/>
      <c r="WSL12" s="80"/>
      <c r="WSM12" s="80"/>
      <c r="WSN12" s="80"/>
      <c r="WSO12" s="80"/>
      <c r="WSP12" s="80"/>
      <c r="WSQ12" s="80"/>
      <c r="WSR12" s="80"/>
      <c r="WSS12" s="80"/>
      <c r="WST12" s="80"/>
      <c r="WSU12" s="80"/>
      <c r="WSV12" s="80"/>
      <c r="WSW12" s="80"/>
      <c r="WSX12" s="80"/>
      <c r="WSY12" s="80"/>
      <c r="WSZ12" s="80"/>
      <c r="WTA12" s="80"/>
      <c r="WTB12" s="80"/>
      <c r="WTC12" s="80"/>
      <c r="WTD12" s="80"/>
      <c r="WTE12" s="80"/>
      <c r="WTF12" s="80"/>
      <c r="WTG12" s="80"/>
      <c r="WTH12" s="80"/>
      <c r="WTI12" s="80"/>
      <c r="WTJ12" s="80"/>
      <c r="WTK12" s="80"/>
      <c r="WTL12" s="80"/>
      <c r="WTM12" s="80"/>
      <c r="WTN12" s="80"/>
      <c r="WTO12" s="80"/>
      <c r="WTP12" s="80"/>
      <c r="WTQ12" s="80"/>
      <c r="WTR12" s="80"/>
      <c r="WTS12" s="80"/>
      <c r="WTT12" s="80"/>
      <c r="WTU12" s="80"/>
      <c r="WTV12" s="80"/>
      <c r="WTW12" s="80"/>
      <c r="WTX12" s="80"/>
      <c r="WTY12" s="80"/>
      <c r="WTZ12" s="80"/>
      <c r="WUA12" s="80"/>
      <c r="WUB12" s="80"/>
      <c r="WUC12" s="80"/>
      <c r="WUD12" s="80"/>
      <c r="WUE12" s="80"/>
      <c r="WUF12" s="80"/>
      <c r="WUG12" s="80"/>
      <c r="WUH12" s="80"/>
      <c r="WUI12" s="80"/>
      <c r="WUJ12" s="80"/>
      <c r="WUK12" s="80"/>
      <c r="WUL12" s="80"/>
      <c r="WUM12" s="80"/>
      <c r="WUN12" s="80"/>
      <c r="WUO12" s="80"/>
      <c r="WUP12" s="80"/>
      <c r="WUQ12" s="80"/>
      <c r="WUR12" s="80"/>
      <c r="WUS12" s="80"/>
      <c r="WUT12" s="80"/>
      <c r="WUU12" s="80"/>
      <c r="WUV12" s="80"/>
      <c r="WUW12" s="80"/>
      <c r="WUX12" s="80"/>
      <c r="WUY12" s="80"/>
      <c r="WUZ12" s="80"/>
      <c r="WVA12" s="80"/>
      <c r="WVB12" s="80"/>
      <c r="WVC12" s="80"/>
      <c r="WVD12" s="80"/>
      <c r="WVE12" s="80"/>
      <c r="WVF12" s="80"/>
      <c r="WVG12" s="80"/>
      <c r="WVH12" s="80"/>
      <c r="WVI12" s="80"/>
      <c r="WVJ12" s="80"/>
      <c r="WVK12" s="80"/>
      <c r="WVL12" s="80"/>
      <c r="WVM12" s="80"/>
      <c r="WVN12" s="80"/>
      <c r="WVO12" s="80"/>
      <c r="WVP12" s="80"/>
      <c r="WVQ12" s="80"/>
      <c r="WVR12" s="80"/>
      <c r="WVS12" s="80"/>
      <c r="WVT12" s="80"/>
      <c r="WVU12" s="80"/>
      <c r="WVV12" s="80"/>
      <c r="WVW12" s="80"/>
      <c r="WVX12" s="80"/>
      <c r="WVY12" s="80"/>
      <c r="WVZ12" s="80"/>
      <c r="WWA12" s="80"/>
      <c r="WWB12" s="80"/>
      <c r="WWC12" s="80"/>
      <c r="WWD12" s="80"/>
      <c r="WWE12" s="80"/>
      <c r="WWF12" s="80"/>
      <c r="WWG12" s="80"/>
      <c r="WWH12" s="80"/>
      <c r="WWI12" s="80"/>
      <c r="WWJ12" s="80"/>
      <c r="WWK12" s="80"/>
      <c r="WWL12" s="80"/>
      <c r="WWM12" s="80"/>
      <c r="WWN12" s="80"/>
      <c r="WWO12" s="80"/>
      <c r="WWP12" s="80"/>
      <c r="WWQ12" s="80"/>
      <c r="WWR12" s="80"/>
      <c r="WWS12" s="80"/>
      <c r="WWT12" s="80"/>
      <c r="WWU12" s="80"/>
      <c r="WWV12" s="80"/>
      <c r="WWW12" s="80"/>
      <c r="WWX12" s="80"/>
      <c r="WWY12" s="80"/>
      <c r="WWZ12" s="80"/>
      <c r="WXA12" s="80"/>
      <c r="WXB12" s="80"/>
      <c r="WXC12" s="80"/>
      <c r="WXD12" s="80"/>
      <c r="WXE12" s="80"/>
      <c r="WXF12" s="80"/>
      <c r="WXG12" s="80"/>
      <c r="WXH12" s="80"/>
      <c r="WXI12" s="80"/>
      <c r="WXJ12" s="80"/>
      <c r="WXK12" s="80"/>
      <c r="WXL12" s="80"/>
      <c r="WXM12" s="80"/>
      <c r="WXN12" s="80"/>
      <c r="WXO12" s="80"/>
      <c r="WXP12" s="80"/>
      <c r="WXQ12" s="80"/>
      <c r="WXR12" s="80"/>
      <c r="WXS12" s="80"/>
      <c r="WXT12" s="80"/>
      <c r="WXU12" s="80"/>
      <c r="WXV12" s="80"/>
      <c r="WXW12" s="80"/>
      <c r="WXX12" s="80"/>
      <c r="WXY12" s="80"/>
      <c r="WXZ12" s="80"/>
      <c r="WYA12" s="80"/>
      <c r="WYB12" s="80"/>
      <c r="WYC12" s="80"/>
      <c r="WYD12" s="80"/>
      <c r="WYE12" s="80"/>
      <c r="WYF12" s="80"/>
      <c r="WYG12" s="80"/>
      <c r="WYH12" s="80"/>
      <c r="WYI12" s="80"/>
      <c r="WYJ12" s="80"/>
      <c r="WYK12" s="80"/>
      <c r="WYL12" s="80"/>
      <c r="WYM12" s="80"/>
      <c r="WYN12" s="80"/>
      <c r="WYO12" s="80"/>
      <c r="WYP12" s="80"/>
      <c r="WYQ12" s="80"/>
      <c r="WYR12" s="80"/>
      <c r="WYS12" s="80"/>
      <c r="WYT12" s="80"/>
      <c r="WYU12" s="80"/>
      <c r="WYV12" s="80"/>
      <c r="WYW12" s="80"/>
      <c r="WYX12" s="80"/>
      <c r="WYY12" s="80"/>
      <c r="WYZ12" s="80"/>
      <c r="WZA12" s="80"/>
      <c r="WZB12" s="80"/>
      <c r="WZC12" s="80"/>
      <c r="WZD12" s="80"/>
      <c r="WZE12" s="80"/>
      <c r="WZF12" s="80"/>
      <c r="WZG12" s="80"/>
      <c r="WZH12" s="80"/>
      <c r="WZI12" s="80"/>
      <c r="WZJ12" s="80"/>
      <c r="WZK12" s="80"/>
      <c r="WZL12" s="80"/>
      <c r="WZM12" s="80"/>
      <c r="WZN12" s="80"/>
      <c r="WZO12" s="80"/>
      <c r="WZP12" s="80"/>
      <c r="WZQ12" s="80"/>
      <c r="WZR12" s="80"/>
      <c r="WZS12" s="80"/>
      <c r="WZT12" s="80"/>
      <c r="WZU12" s="80"/>
      <c r="WZV12" s="80"/>
      <c r="WZW12" s="80"/>
      <c r="WZX12" s="80"/>
      <c r="WZY12" s="80"/>
      <c r="WZZ12" s="80"/>
      <c r="XAA12" s="80"/>
      <c r="XAB12" s="80"/>
      <c r="XAC12" s="80"/>
      <c r="XAD12" s="80"/>
      <c r="XAE12" s="80"/>
      <c r="XAF12" s="80"/>
      <c r="XAG12" s="80"/>
      <c r="XAH12" s="80"/>
      <c r="XAI12" s="80"/>
      <c r="XAJ12" s="80"/>
      <c r="XAK12" s="80"/>
      <c r="XAL12" s="80"/>
      <c r="XAM12" s="80"/>
      <c r="XAN12" s="80"/>
      <c r="XAO12" s="80"/>
      <c r="XAP12" s="80"/>
      <c r="XAQ12" s="80"/>
      <c r="XAR12" s="80"/>
      <c r="XAS12" s="80"/>
      <c r="XAT12" s="80"/>
      <c r="XAU12" s="80"/>
      <c r="XAV12" s="80"/>
      <c r="XAW12" s="80"/>
      <c r="XAX12" s="80"/>
      <c r="XAY12" s="80"/>
      <c r="XAZ12" s="80"/>
      <c r="XBA12" s="80"/>
      <c r="XBB12" s="80"/>
      <c r="XBC12" s="80"/>
      <c r="XBD12" s="80"/>
      <c r="XBE12" s="80"/>
      <c r="XBF12" s="80"/>
      <c r="XBG12" s="80"/>
      <c r="XBH12" s="80"/>
      <c r="XBI12" s="80"/>
      <c r="XBJ12" s="80"/>
      <c r="XBK12" s="80"/>
      <c r="XBL12" s="80"/>
      <c r="XBM12" s="80"/>
      <c r="XBN12" s="80"/>
      <c r="XBO12" s="80"/>
      <c r="XBP12" s="80"/>
      <c r="XBQ12" s="80"/>
      <c r="XBR12" s="80"/>
      <c r="XBS12" s="80"/>
      <c r="XBT12" s="80"/>
      <c r="XBU12" s="80"/>
      <c r="XBV12" s="80"/>
      <c r="XBW12" s="80"/>
      <c r="XBX12" s="80"/>
      <c r="XBY12" s="80"/>
      <c r="XBZ12" s="80"/>
      <c r="XCA12" s="80"/>
      <c r="XCB12" s="80"/>
      <c r="XCC12" s="80"/>
      <c r="XCD12" s="80"/>
      <c r="XCE12" s="80"/>
      <c r="XCF12" s="80"/>
      <c r="XCG12" s="80"/>
      <c r="XCH12" s="80"/>
      <c r="XCI12" s="80"/>
      <c r="XCJ12" s="80"/>
      <c r="XCK12" s="80"/>
      <c r="XCL12" s="80"/>
      <c r="XCM12" s="80"/>
      <c r="XCN12" s="80"/>
      <c r="XCO12" s="80"/>
      <c r="XCP12" s="80"/>
      <c r="XCQ12" s="80"/>
      <c r="XCR12" s="80"/>
      <c r="XCS12" s="80"/>
      <c r="XCT12" s="80"/>
      <c r="XCU12" s="80"/>
      <c r="XCV12" s="80"/>
      <c r="XCW12" s="80"/>
      <c r="XCX12" s="80"/>
      <c r="XCY12" s="80"/>
      <c r="XCZ12" s="80"/>
      <c r="XDA12" s="80"/>
      <c r="XDB12" s="80"/>
      <c r="XDC12" s="80"/>
      <c r="XDD12" s="80"/>
      <c r="XDE12" s="80"/>
      <c r="XDF12" s="80"/>
      <c r="XDG12" s="80"/>
      <c r="XDH12" s="80"/>
      <c r="XDI12" s="80"/>
      <c r="XDJ12" s="80"/>
      <c r="XDK12" s="80"/>
      <c r="XDL12" s="80"/>
      <c r="XDM12" s="80"/>
      <c r="XDN12" s="80"/>
      <c r="XDO12" s="80"/>
      <c r="XDP12" s="80"/>
      <c r="XDQ12" s="80"/>
      <c r="XDR12" s="80"/>
      <c r="XDS12" s="80"/>
      <c r="XDT12" s="80"/>
      <c r="XDU12" s="80"/>
      <c r="XDV12" s="80"/>
      <c r="XDW12" s="80"/>
      <c r="XDX12" s="80"/>
      <c r="XDY12" s="80"/>
      <c r="XDZ12" s="80"/>
      <c r="XEA12" s="80"/>
      <c r="XEB12" s="80"/>
      <c r="XEC12" s="80"/>
      <c r="XED12" s="80"/>
      <c r="XEE12" s="80"/>
      <c r="XEF12" s="80"/>
      <c r="XEG12" s="80"/>
      <c r="XEH12" s="80"/>
      <c r="XEI12" s="80"/>
      <c r="XEJ12" s="80"/>
      <c r="XEK12" s="80"/>
      <c r="XEL12" s="80"/>
      <c r="XEM12" s="80"/>
      <c r="XEN12" s="80"/>
      <c r="XEO12" s="80"/>
      <c r="XEP12" s="80"/>
      <c r="XEQ12" s="80"/>
      <c r="XER12" s="80"/>
      <c r="XES12" s="80"/>
      <c r="XET12" s="80"/>
      <c r="XEU12" s="80"/>
      <c r="XEV12" s="80"/>
      <c r="XEW12" s="80"/>
    </row>
    <row r="13" s="79" customFormat="1" ht="57.95" customHeight="1" spans="1:16377">
      <c r="A13" s="101">
        <v>6</v>
      </c>
      <c r="B13" s="105" t="s">
        <v>274</v>
      </c>
      <c r="C13" s="102" t="s">
        <v>275</v>
      </c>
      <c r="D13" s="101" t="s">
        <v>276</v>
      </c>
      <c r="E13" s="101">
        <v>2000</v>
      </c>
      <c r="F13" s="103" t="s">
        <v>267</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c r="AGO13" s="80"/>
      <c r="AGP13" s="80"/>
      <c r="AGQ13" s="80"/>
      <c r="AGR13" s="80"/>
      <c r="AGS13" s="80"/>
      <c r="AGT13" s="80"/>
      <c r="AGU13" s="80"/>
      <c r="AGV13" s="80"/>
      <c r="AGW13" s="80"/>
      <c r="AGX13" s="80"/>
      <c r="AGY13" s="80"/>
      <c r="AGZ13" s="80"/>
      <c r="AHA13" s="80"/>
      <c r="AHB13" s="80"/>
      <c r="AHC13" s="80"/>
      <c r="AHD13" s="80"/>
      <c r="AHE13" s="80"/>
      <c r="AHF13" s="80"/>
      <c r="AHG13" s="80"/>
      <c r="AHH13" s="80"/>
      <c r="AHI13" s="80"/>
      <c r="AHJ13" s="80"/>
      <c r="AHK13" s="80"/>
      <c r="AHL13" s="80"/>
      <c r="AHM13" s="80"/>
      <c r="AHN13" s="80"/>
      <c r="AHO13" s="80"/>
      <c r="AHP13" s="80"/>
      <c r="AHQ13" s="80"/>
      <c r="AHR13" s="80"/>
      <c r="AHS13" s="80"/>
      <c r="AHT13" s="80"/>
      <c r="AHU13" s="80"/>
      <c r="AHV13" s="80"/>
      <c r="AHW13" s="80"/>
      <c r="AHX13" s="80"/>
      <c r="AHY13" s="80"/>
      <c r="AHZ13" s="80"/>
      <c r="AIA13" s="80"/>
      <c r="AIB13" s="80"/>
      <c r="AIC13" s="80"/>
      <c r="AID13" s="80"/>
      <c r="AIE13" s="80"/>
      <c r="AIF13" s="80"/>
      <c r="AIG13" s="80"/>
      <c r="AIH13" s="80"/>
      <c r="AII13" s="80"/>
      <c r="AIJ13" s="80"/>
      <c r="AIK13" s="80"/>
      <c r="AIL13" s="80"/>
      <c r="AIM13" s="80"/>
      <c r="AIN13" s="80"/>
      <c r="AIO13" s="80"/>
      <c r="AIP13" s="80"/>
      <c r="AIQ13" s="80"/>
      <c r="AIR13" s="80"/>
      <c r="AIS13" s="80"/>
      <c r="AIT13" s="80"/>
      <c r="AIU13" s="80"/>
      <c r="AIV13" s="80"/>
      <c r="AIW13" s="80"/>
      <c r="AIX13" s="80"/>
      <c r="AIY13" s="80"/>
      <c r="AIZ13" s="80"/>
      <c r="AJA13" s="80"/>
      <c r="AJB13" s="80"/>
      <c r="AJC13" s="80"/>
      <c r="AJD13" s="80"/>
      <c r="AJE13" s="80"/>
      <c r="AJF13" s="80"/>
      <c r="AJG13" s="80"/>
      <c r="AJH13" s="80"/>
      <c r="AJI13" s="80"/>
      <c r="AJJ13" s="80"/>
      <c r="AJK13" s="80"/>
      <c r="AJL13" s="80"/>
      <c r="AJM13" s="80"/>
      <c r="AJN13" s="80"/>
      <c r="AJO13" s="80"/>
      <c r="AJP13" s="80"/>
      <c r="AJQ13" s="80"/>
      <c r="AJR13" s="80"/>
      <c r="AJS13" s="80"/>
      <c r="AJT13" s="80"/>
      <c r="AJU13" s="80"/>
      <c r="AJV13" s="80"/>
      <c r="AJW13" s="80"/>
      <c r="AJX13" s="80"/>
      <c r="AJY13" s="80"/>
      <c r="AJZ13" s="80"/>
      <c r="AKA13" s="80"/>
      <c r="AKB13" s="80"/>
      <c r="AKC13" s="80"/>
      <c r="AKD13" s="80"/>
      <c r="AKE13" s="80"/>
      <c r="AKF13" s="80"/>
      <c r="AKG13" s="80"/>
      <c r="AKH13" s="80"/>
      <c r="AKI13" s="80"/>
      <c r="AKJ13" s="80"/>
      <c r="AKK13" s="80"/>
      <c r="AKL13" s="80"/>
      <c r="AKM13" s="80"/>
      <c r="AKN13" s="80"/>
      <c r="AKO13" s="80"/>
      <c r="AKP13" s="80"/>
      <c r="AKQ13" s="80"/>
      <c r="AKR13" s="80"/>
      <c r="AKS13" s="80"/>
      <c r="AKT13" s="80"/>
      <c r="AKU13" s="80"/>
      <c r="AKV13" s="80"/>
      <c r="AKW13" s="80"/>
      <c r="AKX13" s="80"/>
      <c r="AKY13" s="80"/>
      <c r="AKZ13" s="80"/>
      <c r="ALA13" s="80"/>
      <c r="ALB13" s="80"/>
      <c r="ALC13" s="80"/>
      <c r="ALD13" s="80"/>
      <c r="ALE13" s="80"/>
      <c r="ALF13" s="80"/>
      <c r="ALG13" s="80"/>
      <c r="ALH13" s="80"/>
      <c r="ALI13" s="80"/>
      <c r="ALJ13" s="80"/>
      <c r="ALK13" s="80"/>
      <c r="ALL13" s="80"/>
      <c r="ALM13" s="80"/>
      <c r="ALN13" s="80"/>
      <c r="ALO13" s="80"/>
      <c r="ALP13" s="80"/>
      <c r="ALQ13" s="80"/>
      <c r="ALR13" s="80"/>
      <c r="ALS13" s="80"/>
      <c r="ALT13" s="80"/>
      <c r="ALU13" s="80"/>
      <c r="ALV13" s="80"/>
      <c r="ALW13" s="80"/>
      <c r="ALX13" s="80"/>
      <c r="ALY13" s="80"/>
      <c r="ALZ13" s="80"/>
      <c r="AMA13" s="80"/>
      <c r="AMB13" s="80"/>
      <c r="AMC13" s="80"/>
      <c r="AMD13" s="80"/>
      <c r="AME13" s="80"/>
      <c r="AMF13" s="80"/>
      <c r="AMG13" s="80"/>
      <c r="AMH13" s="80"/>
      <c r="AMI13" s="80"/>
      <c r="AMJ13" s="80"/>
      <c r="AMK13" s="80"/>
      <c r="AML13" s="80"/>
      <c r="AMM13" s="80"/>
      <c r="AMN13" s="80"/>
      <c r="AMO13" s="80"/>
      <c r="AMP13" s="80"/>
      <c r="AMQ13" s="80"/>
      <c r="AMR13" s="80"/>
      <c r="AMS13" s="80"/>
      <c r="AMT13" s="80"/>
      <c r="AMU13" s="80"/>
      <c r="AMV13" s="80"/>
      <c r="AMW13" s="80"/>
      <c r="AMX13" s="80"/>
      <c r="AMY13" s="80"/>
      <c r="AMZ13" s="80"/>
      <c r="ANA13" s="80"/>
      <c r="ANB13" s="80"/>
      <c r="ANC13" s="80"/>
      <c r="AND13" s="80"/>
      <c r="ANE13" s="80"/>
      <c r="ANF13" s="80"/>
      <c r="ANG13" s="80"/>
      <c r="ANH13" s="80"/>
      <c r="ANI13" s="80"/>
      <c r="ANJ13" s="80"/>
      <c r="ANK13" s="80"/>
      <c r="ANL13" s="80"/>
      <c r="ANM13" s="80"/>
      <c r="ANN13" s="80"/>
      <c r="ANO13" s="80"/>
      <c r="ANP13" s="80"/>
      <c r="ANQ13" s="80"/>
      <c r="ANR13" s="80"/>
      <c r="ANS13" s="80"/>
      <c r="ANT13" s="80"/>
      <c r="ANU13" s="80"/>
      <c r="ANV13" s="80"/>
      <c r="ANW13" s="80"/>
      <c r="ANX13" s="80"/>
      <c r="ANY13" s="80"/>
      <c r="ANZ13" s="80"/>
      <c r="AOA13" s="80"/>
      <c r="AOB13" s="80"/>
      <c r="AOC13" s="80"/>
      <c r="AOD13" s="80"/>
      <c r="AOE13" s="80"/>
      <c r="AOF13" s="80"/>
      <c r="AOG13" s="80"/>
      <c r="AOH13" s="80"/>
      <c r="AOI13" s="80"/>
      <c r="AOJ13" s="80"/>
      <c r="AOK13" s="80"/>
      <c r="AOL13" s="80"/>
      <c r="AOM13" s="80"/>
      <c r="AON13" s="80"/>
      <c r="AOO13" s="80"/>
      <c r="AOP13" s="80"/>
      <c r="AOQ13" s="80"/>
      <c r="AOR13" s="80"/>
      <c r="AOS13" s="80"/>
      <c r="AOT13" s="80"/>
      <c r="AOU13" s="80"/>
      <c r="AOV13" s="80"/>
      <c r="AOW13" s="80"/>
      <c r="AOX13" s="80"/>
      <c r="AOY13" s="80"/>
      <c r="AOZ13" s="80"/>
      <c r="APA13" s="80"/>
      <c r="APB13" s="80"/>
      <c r="APC13" s="80"/>
      <c r="APD13" s="80"/>
      <c r="APE13" s="80"/>
      <c r="APF13" s="80"/>
      <c r="APG13" s="80"/>
      <c r="APH13" s="80"/>
      <c r="API13" s="80"/>
      <c r="APJ13" s="80"/>
      <c r="APK13" s="80"/>
      <c r="APL13" s="80"/>
      <c r="APM13" s="80"/>
      <c r="APN13" s="80"/>
      <c r="APO13" s="80"/>
      <c r="APP13" s="80"/>
      <c r="APQ13" s="80"/>
      <c r="APR13" s="80"/>
      <c r="APS13" s="80"/>
      <c r="APT13" s="80"/>
      <c r="APU13" s="80"/>
      <c r="APV13" s="80"/>
      <c r="APW13" s="80"/>
      <c r="APX13" s="80"/>
      <c r="APY13" s="80"/>
      <c r="APZ13" s="80"/>
      <c r="AQA13" s="80"/>
      <c r="AQB13" s="80"/>
      <c r="AQC13" s="80"/>
      <c r="AQD13" s="80"/>
      <c r="AQE13" s="80"/>
      <c r="AQF13" s="80"/>
      <c r="AQG13" s="80"/>
      <c r="AQH13" s="80"/>
      <c r="AQI13" s="80"/>
      <c r="AQJ13" s="80"/>
      <c r="AQK13" s="80"/>
      <c r="AQL13" s="80"/>
      <c r="AQM13" s="80"/>
      <c r="AQN13" s="80"/>
      <c r="AQO13" s="80"/>
      <c r="AQP13" s="80"/>
      <c r="AQQ13" s="80"/>
      <c r="AQR13" s="80"/>
      <c r="AQS13" s="80"/>
      <c r="AQT13" s="80"/>
      <c r="AQU13" s="80"/>
      <c r="AQV13" s="80"/>
      <c r="AQW13" s="80"/>
      <c r="AQX13" s="80"/>
      <c r="AQY13" s="80"/>
      <c r="AQZ13" s="80"/>
      <c r="ARA13" s="80"/>
      <c r="ARB13" s="80"/>
      <c r="ARC13" s="80"/>
      <c r="ARD13" s="80"/>
      <c r="ARE13" s="80"/>
      <c r="ARF13" s="80"/>
      <c r="ARG13" s="80"/>
      <c r="ARH13" s="80"/>
      <c r="ARI13" s="80"/>
      <c r="ARJ13" s="80"/>
      <c r="ARK13" s="80"/>
      <c r="ARL13" s="80"/>
      <c r="ARM13" s="80"/>
      <c r="ARN13" s="80"/>
      <c r="ARO13" s="80"/>
      <c r="ARP13" s="80"/>
      <c r="ARQ13" s="80"/>
      <c r="ARR13" s="80"/>
      <c r="ARS13" s="80"/>
      <c r="ART13" s="80"/>
      <c r="ARU13" s="80"/>
      <c r="ARV13" s="80"/>
      <c r="ARW13" s="80"/>
      <c r="ARX13" s="80"/>
      <c r="ARY13" s="80"/>
      <c r="ARZ13" s="80"/>
      <c r="ASA13" s="80"/>
      <c r="ASB13" s="80"/>
      <c r="ASC13" s="80"/>
      <c r="ASD13" s="80"/>
      <c r="ASE13" s="80"/>
      <c r="ASF13" s="80"/>
      <c r="ASG13" s="80"/>
      <c r="ASH13" s="80"/>
      <c r="ASI13" s="80"/>
      <c r="ASJ13" s="80"/>
      <c r="ASK13" s="80"/>
      <c r="ASL13" s="80"/>
      <c r="ASM13" s="80"/>
      <c r="ASN13" s="80"/>
      <c r="ASO13" s="80"/>
      <c r="ASP13" s="80"/>
      <c r="ASQ13" s="80"/>
      <c r="ASR13" s="80"/>
      <c r="ASS13" s="80"/>
      <c r="AST13" s="80"/>
      <c r="ASU13" s="80"/>
      <c r="ASV13" s="80"/>
      <c r="ASW13" s="80"/>
      <c r="ASX13" s="80"/>
      <c r="ASY13" s="80"/>
      <c r="ASZ13" s="80"/>
      <c r="ATA13" s="80"/>
      <c r="ATB13" s="80"/>
      <c r="ATC13" s="80"/>
      <c r="ATD13" s="80"/>
      <c r="ATE13" s="80"/>
      <c r="ATF13" s="80"/>
      <c r="ATG13" s="80"/>
      <c r="ATH13" s="80"/>
      <c r="ATI13" s="80"/>
      <c r="ATJ13" s="80"/>
      <c r="ATK13" s="80"/>
      <c r="ATL13" s="80"/>
      <c r="ATM13" s="80"/>
      <c r="ATN13" s="80"/>
      <c r="ATO13" s="80"/>
      <c r="ATP13" s="80"/>
      <c r="ATQ13" s="80"/>
      <c r="ATR13" s="80"/>
      <c r="ATS13" s="80"/>
      <c r="ATT13" s="80"/>
      <c r="ATU13" s="80"/>
      <c r="ATV13" s="80"/>
      <c r="ATW13" s="80"/>
      <c r="ATX13" s="80"/>
      <c r="ATY13" s="80"/>
      <c r="ATZ13" s="80"/>
      <c r="AUA13" s="80"/>
      <c r="AUB13" s="80"/>
      <c r="AUC13" s="80"/>
      <c r="AUD13" s="80"/>
      <c r="AUE13" s="80"/>
      <c r="AUF13" s="80"/>
      <c r="AUG13" s="80"/>
      <c r="AUH13" s="80"/>
      <c r="AUI13" s="80"/>
      <c r="AUJ13" s="80"/>
      <c r="AUK13" s="80"/>
      <c r="AUL13" s="80"/>
      <c r="AUM13" s="80"/>
      <c r="AUN13" s="80"/>
      <c r="AUO13" s="80"/>
      <c r="AUP13" s="80"/>
      <c r="AUQ13" s="80"/>
      <c r="AUR13" s="80"/>
      <c r="AUS13" s="80"/>
      <c r="AUT13" s="80"/>
      <c r="AUU13" s="80"/>
      <c r="AUV13" s="80"/>
      <c r="AUW13" s="80"/>
      <c r="AUX13" s="80"/>
      <c r="AUY13" s="80"/>
      <c r="AUZ13" s="80"/>
      <c r="AVA13" s="80"/>
      <c r="AVB13" s="80"/>
      <c r="AVC13" s="80"/>
      <c r="AVD13" s="80"/>
      <c r="AVE13" s="80"/>
      <c r="AVF13" s="80"/>
      <c r="AVG13" s="80"/>
      <c r="AVH13" s="80"/>
      <c r="AVI13" s="80"/>
      <c r="AVJ13" s="80"/>
      <c r="AVK13" s="80"/>
      <c r="AVL13" s="80"/>
      <c r="AVM13" s="80"/>
      <c r="AVN13" s="80"/>
      <c r="AVO13" s="80"/>
      <c r="AVP13" s="80"/>
      <c r="AVQ13" s="80"/>
      <c r="AVR13" s="80"/>
      <c r="AVS13" s="80"/>
      <c r="AVT13" s="80"/>
      <c r="AVU13" s="80"/>
      <c r="AVV13" s="80"/>
      <c r="AVW13" s="80"/>
      <c r="AVX13" s="80"/>
      <c r="AVY13" s="80"/>
      <c r="AVZ13" s="80"/>
      <c r="AWA13" s="80"/>
      <c r="AWB13" s="80"/>
      <c r="AWC13" s="80"/>
      <c r="AWD13" s="80"/>
      <c r="AWE13" s="80"/>
      <c r="AWF13" s="80"/>
      <c r="AWG13" s="80"/>
      <c r="AWH13" s="80"/>
      <c r="AWI13" s="80"/>
      <c r="AWJ13" s="80"/>
      <c r="AWK13" s="80"/>
      <c r="AWL13" s="80"/>
      <c r="AWM13" s="80"/>
      <c r="AWN13" s="80"/>
      <c r="AWO13" s="80"/>
      <c r="AWP13" s="80"/>
      <c r="AWQ13" s="80"/>
      <c r="AWR13" s="80"/>
      <c r="AWS13" s="80"/>
      <c r="AWT13" s="80"/>
      <c r="AWU13" s="80"/>
      <c r="AWV13" s="80"/>
      <c r="AWW13" s="80"/>
      <c r="AWX13" s="80"/>
      <c r="AWY13" s="80"/>
      <c r="AWZ13" s="80"/>
      <c r="AXA13" s="80"/>
      <c r="AXB13" s="80"/>
      <c r="AXC13" s="80"/>
      <c r="AXD13" s="80"/>
      <c r="AXE13" s="80"/>
      <c r="AXF13" s="80"/>
      <c r="AXG13" s="80"/>
      <c r="AXH13" s="80"/>
      <c r="AXI13" s="80"/>
      <c r="AXJ13" s="80"/>
      <c r="AXK13" s="80"/>
      <c r="AXL13" s="80"/>
      <c r="AXM13" s="80"/>
      <c r="AXN13" s="80"/>
      <c r="AXO13" s="80"/>
      <c r="AXP13" s="80"/>
      <c r="AXQ13" s="80"/>
      <c r="AXR13" s="80"/>
      <c r="AXS13" s="80"/>
      <c r="AXT13" s="80"/>
      <c r="AXU13" s="80"/>
      <c r="AXV13" s="80"/>
      <c r="AXW13" s="80"/>
      <c r="AXX13" s="80"/>
      <c r="AXY13" s="80"/>
      <c r="AXZ13" s="80"/>
      <c r="AYA13" s="80"/>
      <c r="AYB13" s="80"/>
      <c r="AYC13" s="80"/>
      <c r="AYD13" s="80"/>
      <c r="AYE13" s="80"/>
      <c r="AYF13" s="80"/>
      <c r="AYG13" s="80"/>
      <c r="AYH13" s="80"/>
      <c r="AYI13" s="80"/>
      <c r="AYJ13" s="80"/>
      <c r="AYK13" s="80"/>
      <c r="AYL13" s="80"/>
      <c r="AYM13" s="80"/>
      <c r="AYN13" s="80"/>
      <c r="AYO13" s="80"/>
      <c r="AYP13" s="80"/>
      <c r="AYQ13" s="80"/>
      <c r="AYR13" s="80"/>
      <c r="AYS13" s="80"/>
      <c r="AYT13" s="80"/>
      <c r="AYU13" s="80"/>
      <c r="AYV13" s="80"/>
      <c r="AYW13" s="80"/>
      <c r="AYX13" s="80"/>
      <c r="AYY13" s="80"/>
      <c r="AYZ13" s="80"/>
      <c r="AZA13" s="80"/>
      <c r="AZB13" s="80"/>
      <c r="AZC13" s="80"/>
      <c r="AZD13" s="80"/>
      <c r="AZE13" s="80"/>
      <c r="AZF13" s="80"/>
      <c r="AZG13" s="80"/>
      <c r="AZH13" s="80"/>
      <c r="AZI13" s="80"/>
      <c r="AZJ13" s="80"/>
      <c r="AZK13" s="80"/>
      <c r="AZL13" s="80"/>
      <c r="AZM13" s="80"/>
      <c r="AZN13" s="80"/>
      <c r="AZO13" s="80"/>
      <c r="AZP13" s="80"/>
      <c r="AZQ13" s="80"/>
      <c r="AZR13" s="80"/>
      <c r="AZS13" s="80"/>
      <c r="AZT13" s="80"/>
      <c r="AZU13" s="80"/>
      <c r="AZV13" s="80"/>
      <c r="AZW13" s="80"/>
      <c r="AZX13" s="80"/>
      <c r="AZY13" s="80"/>
      <c r="AZZ13" s="80"/>
      <c r="BAA13" s="80"/>
      <c r="BAB13" s="80"/>
      <c r="BAC13" s="80"/>
      <c r="BAD13" s="80"/>
      <c r="BAE13" s="80"/>
      <c r="BAF13" s="80"/>
      <c r="BAG13" s="80"/>
      <c r="BAH13" s="80"/>
      <c r="BAI13" s="80"/>
      <c r="BAJ13" s="80"/>
      <c r="BAK13" s="80"/>
      <c r="BAL13" s="80"/>
      <c r="BAM13" s="80"/>
      <c r="BAN13" s="80"/>
      <c r="BAO13" s="80"/>
      <c r="BAP13" s="80"/>
      <c r="BAQ13" s="80"/>
      <c r="BAR13" s="80"/>
      <c r="BAS13" s="80"/>
      <c r="BAT13" s="80"/>
      <c r="BAU13" s="80"/>
      <c r="BAV13" s="80"/>
      <c r="BAW13" s="80"/>
      <c r="BAX13" s="80"/>
      <c r="BAY13" s="80"/>
      <c r="BAZ13" s="80"/>
      <c r="BBA13" s="80"/>
      <c r="BBB13" s="80"/>
      <c r="BBC13" s="80"/>
      <c r="BBD13" s="80"/>
      <c r="BBE13" s="80"/>
      <c r="BBF13" s="80"/>
      <c r="BBG13" s="80"/>
      <c r="BBH13" s="80"/>
      <c r="BBI13" s="80"/>
      <c r="BBJ13" s="80"/>
      <c r="BBK13" s="80"/>
      <c r="BBL13" s="80"/>
      <c r="BBM13" s="80"/>
      <c r="BBN13" s="80"/>
      <c r="BBO13" s="80"/>
      <c r="BBP13" s="80"/>
      <c r="BBQ13" s="80"/>
      <c r="BBR13" s="80"/>
      <c r="BBS13" s="80"/>
      <c r="BBT13" s="80"/>
      <c r="BBU13" s="80"/>
      <c r="BBV13" s="80"/>
      <c r="BBW13" s="80"/>
      <c r="BBX13" s="80"/>
      <c r="BBY13" s="80"/>
      <c r="BBZ13" s="80"/>
      <c r="BCA13" s="80"/>
      <c r="BCB13" s="80"/>
      <c r="BCC13" s="80"/>
      <c r="BCD13" s="80"/>
      <c r="BCE13" s="80"/>
      <c r="BCF13" s="80"/>
      <c r="BCG13" s="80"/>
      <c r="BCH13" s="80"/>
      <c r="BCI13" s="80"/>
      <c r="BCJ13" s="80"/>
      <c r="BCK13" s="80"/>
      <c r="BCL13" s="80"/>
      <c r="BCM13" s="80"/>
      <c r="BCN13" s="80"/>
      <c r="BCO13" s="80"/>
      <c r="BCP13" s="80"/>
      <c r="BCQ13" s="80"/>
      <c r="BCR13" s="80"/>
      <c r="BCS13" s="80"/>
      <c r="BCT13" s="80"/>
      <c r="BCU13" s="80"/>
      <c r="BCV13" s="80"/>
      <c r="BCW13" s="80"/>
      <c r="BCX13" s="80"/>
      <c r="BCY13" s="80"/>
      <c r="BCZ13" s="80"/>
      <c r="BDA13" s="80"/>
      <c r="BDB13" s="80"/>
      <c r="BDC13" s="80"/>
      <c r="BDD13" s="80"/>
      <c r="BDE13" s="80"/>
      <c r="BDF13" s="80"/>
      <c r="BDG13" s="80"/>
      <c r="BDH13" s="80"/>
      <c r="BDI13" s="80"/>
      <c r="BDJ13" s="80"/>
      <c r="BDK13" s="80"/>
      <c r="BDL13" s="80"/>
      <c r="BDM13" s="80"/>
      <c r="BDN13" s="80"/>
      <c r="BDO13" s="80"/>
      <c r="BDP13" s="80"/>
      <c r="BDQ13" s="80"/>
      <c r="BDR13" s="80"/>
      <c r="BDS13" s="80"/>
      <c r="BDT13" s="80"/>
      <c r="BDU13" s="80"/>
      <c r="BDV13" s="80"/>
      <c r="BDW13" s="80"/>
      <c r="BDX13" s="80"/>
      <c r="BDY13" s="80"/>
      <c r="BDZ13" s="80"/>
      <c r="BEA13" s="80"/>
      <c r="BEB13" s="80"/>
      <c r="BEC13" s="80"/>
      <c r="BED13" s="80"/>
      <c r="BEE13" s="80"/>
      <c r="BEF13" s="80"/>
      <c r="BEG13" s="80"/>
      <c r="BEH13" s="80"/>
      <c r="BEI13" s="80"/>
      <c r="BEJ13" s="80"/>
      <c r="BEK13" s="80"/>
      <c r="BEL13" s="80"/>
      <c r="BEM13" s="80"/>
      <c r="BEN13" s="80"/>
      <c r="BEO13" s="80"/>
      <c r="BEP13" s="80"/>
      <c r="BEQ13" s="80"/>
      <c r="BER13" s="80"/>
      <c r="BES13" s="80"/>
      <c r="BET13" s="80"/>
      <c r="BEU13" s="80"/>
      <c r="BEV13" s="80"/>
      <c r="BEW13" s="80"/>
      <c r="BEX13" s="80"/>
      <c r="BEY13" s="80"/>
      <c r="BEZ13" s="80"/>
      <c r="BFA13" s="80"/>
      <c r="BFB13" s="80"/>
      <c r="BFC13" s="80"/>
      <c r="BFD13" s="80"/>
      <c r="BFE13" s="80"/>
      <c r="BFF13" s="80"/>
      <c r="BFG13" s="80"/>
      <c r="BFH13" s="80"/>
      <c r="BFI13" s="80"/>
      <c r="BFJ13" s="80"/>
      <c r="BFK13" s="80"/>
      <c r="BFL13" s="80"/>
      <c r="BFM13" s="80"/>
      <c r="BFN13" s="80"/>
      <c r="BFO13" s="80"/>
      <c r="BFP13" s="80"/>
      <c r="BFQ13" s="80"/>
      <c r="BFR13" s="80"/>
      <c r="BFS13" s="80"/>
      <c r="BFT13" s="80"/>
      <c r="BFU13" s="80"/>
      <c r="BFV13" s="80"/>
      <c r="BFW13" s="80"/>
      <c r="BFX13" s="80"/>
      <c r="BFY13" s="80"/>
      <c r="BFZ13" s="80"/>
      <c r="BGA13" s="80"/>
      <c r="BGB13" s="80"/>
      <c r="BGC13" s="80"/>
      <c r="BGD13" s="80"/>
      <c r="BGE13" s="80"/>
      <c r="BGF13" s="80"/>
      <c r="BGG13" s="80"/>
      <c r="BGH13" s="80"/>
      <c r="BGI13" s="80"/>
      <c r="BGJ13" s="80"/>
      <c r="BGK13" s="80"/>
      <c r="BGL13" s="80"/>
      <c r="BGM13" s="80"/>
      <c r="BGN13" s="80"/>
      <c r="BGO13" s="80"/>
      <c r="BGP13" s="80"/>
      <c r="BGQ13" s="80"/>
      <c r="BGR13" s="80"/>
      <c r="BGS13" s="80"/>
      <c r="BGT13" s="80"/>
      <c r="BGU13" s="80"/>
      <c r="BGV13" s="80"/>
      <c r="BGW13" s="80"/>
      <c r="BGX13" s="80"/>
      <c r="BGY13" s="80"/>
      <c r="BGZ13" s="80"/>
      <c r="BHA13" s="80"/>
      <c r="BHB13" s="80"/>
      <c r="BHC13" s="80"/>
      <c r="BHD13" s="80"/>
      <c r="BHE13" s="80"/>
      <c r="BHF13" s="80"/>
      <c r="BHG13" s="80"/>
      <c r="BHH13" s="80"/>
      <c r="BHI13" s="80"/>
      <c r="BHJ13" s="80"/>
      <c r="BHK13" s="80"/>
      <c r="BHL13" s="80"/>
      <c r="BHM13" s="80"/>
      <c r="BHN13" s="80"/>
      <c r="BHO13" s="80"/>
      <c r="BHP13" s="80"/>
      <c r="BHQ13" s="80"/>
      <c r="BHR13" s="80"/>
      <c r="BHS13" s="80"/>
      <c r="BHT13" s="80"/>
      <c r="BHU13" s="80"/>
      <c r="BHV13" s="80"/>
      <c r="BHW13" s="80"/>
      <c r="BHX13" s="80"/>
      <c r="BHY13" s="80"/>
      <c r="BHZ13" s="80"/>
      <c r="BIA13" s="80"/>
      <c r="BIB13" s="80"/>
      <c r="BIC13" s="80"/>
      <c r="BID13" s="80"/>
      <c r="BIE13" s="80"/>
      <c r="BIF13" s="80"/>
      <c r="BIG13" s="80"/>
      <c r="BIH13" s="80"/>
      <c r="BII13" s="80"/>
      <c r="BIJ13" s="80"/>
      <c r="BIK13" s="80"/>
      <c r="BIL13" s="80"/>
      <c r="BIM13" s="80"/>
      <c r="BIN13" s="80"/>
      <c r="BIO13" s="80"/>
      <c r="BIP13" s="80"/>
      <c r="BIQ13" s="80"/>
      <c r="BIR13" s="80"/>
      <c r="BIS13" s="80"/>
      <c r="BIT13" s="80"/>
      <c r="BIU13" s="80"/>
      <c r="BIV13" s="80"/>
      <c r="BIW13" s="80"/>
      <c r="BIX13" s="80"/>
      <c r="BIY13" s="80"/>
      <c r="BIZ13" s="80"/>
      <c r="BJA13" s="80"/>
      <c r="BJB13" s="80"/>
      <c r="BJC13" s="80"/>
      <c r="BJD13" s="80"/>
      <c r="BJE13" s="80"/>
      <c r="BJF13" s="80"/>
      <c r="BJG13" s="80"/>
      <c r="BJH13" s="80"/>
      <c r="BJI13" s="80"/>
      <c r="BJJ13" s="80"/>
      <c r="BJK13" s="80"/>
      <c r="BJL13" s="80"/>
      <c r="BJM13" s="80"/>
      <c r="BJN13" s="80"/>
      <c r="BJO13" s="80"/>
      <c r="BJP13" s="80"/>
      <c r="BJQ13" s="80"/>
      <c r="BJR13" s="80"/>
      <c r="BJS13" s="80"/>
      <c r="BJT13" s="80"/>
      <c r="BJU13" s="80"/>
      <c r="BJV13" s="80"/>
      <c r="BJW13" s="80"/>
      <c r="BJX13" s="80"/>
      <c r="BJY13" s="80"/>
      <c r="BJZ13" s="80"/>
      <c r="BKA13" s="80"/>
      <c r="BKB13" s="80"/>
      <c r="BKC13" s="80"/>
      <c r="BKD13" s="80"/>
      <c r="BKE13" s="80"/>
      <c r="BKF13" s="80"/>
      <c r="BKG13" s="80"/>
      <c r="BKH13" s="80"/>
      <c r="BKI13" s="80"/>
      <c r="BKJ13" s="80"/>
      <c r="BKK13" s="80"/>
      <c r="BKL13" s="80"/>
      <c r="BKM13" s="80"/>
      <c r="BKN13" s="80"/>
      <c r="BKO13" s="80"/>
      <c r="BKP13" s="80"/>
      <c r="BKQ13" s="80"/>
      <c r="BKR13" s="80"/>
      <c r="BKS13" s="80"/>
      <c r="BKT13" s="80"/>
      <c r="BKU13" s="80"/>
      <c r="BKV13" s="80"/>
      <c r="BKW13" s="80"/>
      <c r="BKX13" s="80"/>
      <c r="BKY13" s="80"/>
      <c r="BKZ13" s="80"/>
      <c r="BLA13" s="80"/>
      <c r="BLB13" s="80"/>
      <c r="BLC13" s="80"/>
      <c r="BLD13" s="80"/>
      <c r="BLE13" s="80"/>
      <c r="BLF13" s="80"/>
      <c r="BLG13" s="80"/>
      <c r="BLH13" s="80"/>
      <c r="BLI13" s="80"/>
      <c r="BLJ13" s="80"/>
      <c r="BLK13" s="80"/>
      <c r="BLL13" s="80"/>
      <c r="BLM13" s="80"/>
      <c r="BLN13" s="80"/>
      <c r="BLO13" s="80"/>
      <c r="BLP13" s="80"/>
      <c r="BLQ13" s="80"/>
      <c r="BLR13" s="80"/>
      <c r="BLS13" s="80"/>
      <c r="BLT13" s="80"/>
      <c r="BLU13" s="80"/>
      <c r="BLV13" s="80"/>
      <c r="BLW13" s="80"/>
      <c r="BLX13" s="80"/>
      <c r="BLY13" s="80"/>
      <c r="BLZ13" s="80"/>
      <c r="BMA13" s="80"/>
      <c r="BMB13" s="80"/>
      <c r="BMC13" s="80"/>
      <c r="BMD13" s="80"/>
      <c r="BME13" s="80"/>
      <c r="BMF13" s="80"/>
      <c r="BMG13" s="80"/>
      <c r="BMH13" s="80"/>
      <c r="BMI13" s="80"/>
      <c r="BMJ13" s="80"/>
      <c r="BMK13" s="80"/>
      <c r="BML13" s="80"/>
      <c r="BMM13" s="80"/>
      <c r="BMN13" s="80"/>
      <c r="BMO13" s="80"/>
      <c r="BMP13" s="80"/>
      <c r="BMQ13" s="80"/>
      <c r="BMR13" s="80"/>
      <c r="BMS13" s="80"/>
      <c r="BMT13" s="80"/>
      <c r="BMU13" s="80"/>
      <c r="BMV13" s="80"/>
      <c r="BMW13" s="80"/>
      <c r="BMX13" s="80"/>
      <c r="BMY13" s="80"/>
      <c r="BMZ13" s="80"/>
      <c r="BNA13" s="80"/>
      <c r="BNB13" s="80"/>
      <c r="BNC13" s="80"/>
      <c r="BND13" s="80"/>
      <c r="BNE13" s="80"/>
      <c r="BNF13" s="80"/>
      <c r="BNG13" s="80"/>
      <c r="BNH13" s="80"/>
      <c r="BNI13" s="80"/>
      <c r="BNJ13" s="80"/>
      <c r="BNK13" s="80"/>
      <c r="BNL13" s="80"/>
      <c r="BNM13" s="80"/>
      <c r="BNN13" s="80"/>
      <c r="BNO13" s="80"/>
      <c r="BNP13" s="80"/>
      <c r="BNQ13" s="80"/>
      <c r="BNR13" s="80"/>
      <c r="BNS13" s="80"/>
      <c r="BNT13" s="80"/>
      <c r="BNU13" s="80"/>
      <c r="BNV13" s="80"/>
      <c r="BNW13" s="80"/>
      <c r="BNX13" s="80"/>
      <c r="BNY13" s="80"/>
      <c r="BNZ13" s="80"/>
      <c r="BOA13" s="80"/>
      <c r="BOB13" s="80"/>
      <c r="BOC13" s="80"/>
      <c r="BOD13" s="80"/>
      <c r="BOE13" s="80"/>
      <c r="BOF13" s="80"/>
      <c r="BOG13" s="80"/>
      <c r="BOH13" s="80"/>
      <c r="BOI13" s="80"/>
      <c r="BOJ13" s="80"/>
      <c r="BOK13" s="80"/>
      <c r="BOL13" s="80"/>
      <c r="BOM13" s="80"/>
      <c r="BON13" s="80"/>
      <c r="BOO13" s="80"/>
      <c r="BOP13" s="80"/>
      <c r="BOQ13" s="80"/>
      <c r="BOR13" s="80"/>
      <c r="BOS13" s="80"/>
      <c r="BOT13" s="80"/>
      <c r="BOU13" s="80"/>
      <c r="BOV13" s="80"/>
      <c r="BOW13" s="80"/>
      <c r="BOX13" s="80"/>
      <c r="BOY13" s="80"/>
      <c r="BOZ13" s="80"/>
      <c r="BPA13" s="80"/>
      <c r="BPB13" s="80"/>
      <c r="BPC13" s="80"/>
      <c r="BPD13" s="80"/>
      <c r="BPE13" s="80"/>
      <c r="BPF13" s="80"/>
      <c r="BPG13" s="80"/>
      <c r="BPH13" s="80"/>
      <c r="BPI13" s="80"/>
      <c r="BPJ13" s="80"/>
      <c r="BPK13" s="80"/>
      <c r="BPL13" s="80"/>
      <c r="BPM13" s="80"/>
      <c r="BPN13" s="80"/>
      <c r="BPO13" s="80"/>
      <c r="BPP13" s="80"/>
      <c r="BPQ13" s="80"/>
      <c r="BPR13" s="80"/>
      <c r="BPS13" s="80"/>
      <c r="BPT13" s="80"/>
      <c r="BPU13" s="80"/>
      <c r="BPV13" s="80"/>
      <c r="BPW13" s="80"/>
      <c r="BPX13" s="80"/>
      <c r="BPY13" s="80"/>
      <c r="BPZ13" s="80"/>
      <c r="BQA13" s="80"/>
      <c r="BQB13" s="80"/>
      <c r="BQC13" s="80"/>
      <c r="BQD13" s="80"/>
      <c r="BQE13" s="80"/>
      <c r="BQF13" s="80"/>
      <c r="BQG13" s="80"/>
      <c r="BQH13" s="80"/>
      <c r="BQI13" s="80"/>
      <c r="BQJ13" s="80"/>
      <c r="BQK13" s="80"/>
      <c r="BQL13" s="80"/>
      <c r="BQM13" s="80"/>
      <c r="BQN13" s="80"/>
      <c r="BQO13" s="80"/>
      <c r="BQP13" s="80"/>
      <c r="BQQ13" s="80"/>
      <c r="BQR13" s="80"/>
      <c r="BQS13" s="80"/>
      <c r="BQT13" s="80"/>
      <c r="BQU13" s="80"/>
      <c r="BQV13" s="80"/>
      <c r="BQW13" s="80"/>
      <c r="BQX13" s="80"/>
      <c r="BQY13" s="80"/>
      <c r="BQZ13" s="80"/>
      <c r="BRA13" s="80"/>
      <c r="BRB13" s="80"/>
      <c r="BRC13" s="80"/>
      <c r="BRD13" s="80"/>
      <c r="BRE13" s="80"/>
      <c r="BRF13" s="80"/>
      <c r="BRG13" s="80"/>
      <c r="BRH13" s="80"/>
      <c r="BRI13" s="80"/>
      <c r="BRJ13" s="80"/>
      <c r="BRK13" s="80"/>
      <c r="BRL13" s="80"/>
      <c r="BRM13" s="80"/>
      <c r="BRN13" s="80"/>
      <c r="BRO13" s="80"/>
      <c r="BRP13" s="80"/>
      <c r="BRQ13" s="80"/>
      <c r="BRR13" s="80"/>
      <c r="BRS13" s="80"/>
      <c r="BRT13" s="80"/>
      <c r="BRU13" s="80"/>
      <c r="BRV13" s="80"/>
      <c r="BRW13" s="80"/>
      <c r="BRX13" s="80"/>
      <c r="BRY13" s="80"/>
      <c r="BRZ13" s="80"/>
      <c r="BSA13" s="80"/>
      <c r="BSB13" s="80"/>
      <c r="BSC13" s="80"/>
      <c r="BSD13" s="80"/>
      <c r="BSE13" s="80"/>
      <c r="BSF13" s="80"/>
      <c r="BSG13" s="80"/>
      <c r="BSH13" s="80"/>
      <c r="BSI13" s="80"/>
      <c r="BSJ13" s="80"/>
      <c r="BSK13" s="80"/>
      <c r="BSL13" s="80"/>
      <c r="BSM13" s="80"/>
      <c r="BSN13" s="80"/>
      <c r="BSO13" s="80"/>
      <c r="BSP13" s="80"/>
      <c r="BSQ13" s="80"/>
      <c r="BSR13" s="80"/>
      <c r="BSS13" s="80"/>
      <c r="BST13" s="80"/>
      <c r="BSU13" s="80"/>
      <c r="BSV13" s="80"/>
      <c r="BSW13" s="80"/>
      <c r="BSX13" s="80"/>
      <c r="BSY13" s="80"/>
      <c r="BSZ13" s="80"/>
      <c r="BTA13" s="80"/>
      <c r="BTB13" s="80"/>
      <c r="BTC13" s="80"/>
      <c r="BTD13" s="80"/>
      <c r="BTE13" s="80"/>
      <c r="BTF13" s="80"/>
      <c r="BTG13" s="80"/>
      <c r="BTH13" s="80"/>
      <c r="BTI13" s="80"/>
      <c r="BTJ13" s="80"/>
      <c r="BTK13" s="80"/>
      <c r="BTL13" s="80"/>
      <c r="BTM13" s="80"/>
      <c r="BTN13" s="80"/>
      <c r="BTO13" s="80"/>
      <c r="BTP13" s="80"/>
      <c r="BTQ13" s="80"/>
      <c r="BTR13" s="80"/>
      <c r="BTS13" s="80"/>
      <c r="BTT13" s="80"/>
      <c r="BTU13" s="80"/>
      <c r="BTV13" s="80"/>
      <c r="BTW13" s="80"/>
      <c r="BTX13" s="80"/>
      <c r="BTY13" s="80"/>
      <c r="BTZ13" s="80"/>
      <c r="BUA13" s="80"/>
      <c r="BUB13" s="80"/>
      <c r="BUC13" s="80"/>
      <c r="BUD13" s="80"/>
      <c r="BUE13" s="80"/>
      <c r="BUF13" s="80"/>
      <c r="BUG13" s="80"/>
      <c r="BUH13" s="80"/>
      <c r="BUI13" s="80"/>
      <c r="BUJ13" s="80"/>
      <c r="BUK13" s="80"/>
      <c r="BUL13" s="80"/>
      <c r="BUM13" s="80"/>
      <c r="BUN13" s="80"/>
      <c r="BUO13" s="80"/>
      <c r="BUP13" s="80"/>
      <c r="BUQ13" s="80"/>
      <c r="BUR13" s="80"/>
      <c r="BUS13" s="80"/>
      <c r="BUT13" s="80"/>
      <c r="BUU13" s="80"/>
      <c r="BUV13" s="80"/>
      <c r="BUW13" s="80"/>
      <c r="BUX13" s="80"/>
      <c r="BUY13" s="80"/>
      <c r="BUZ13" s="80"/>
      <c r="BVA13" s="80"/>
      <c r="BVB13" s="80"/>
      <c r="BVC13" s="80"/>
      <c r="BVD13" s="80"/>
      <c r="BVE13" s="80"/>
      <c r="BVF13" s="80"/>
      <c r="BVG13" s="80"/>
      <c r="BVH13" s="80"/>
      <c r="BVI13" s="80"/>
      <c r="BVJ13" s="80"/>
      <c r="BVK13" s="80"/>
      <c r="BVL13" s="80"/>
      <c r="BVM13" s="80"/>
      <c r="BVN13" s="80"/>
      <c r="BVO13" s="80"/>
      <c r="BVP13" s="80"/>
      <c r="BVQ13" s="80"/>
      <c r="BVR13" s="80"/>
      <c r="BVS13" s="80"/>
      <c r="BVT13" s="80"/>
      <c r="BVU13" s="80"/>
      <c r="BVV13" s="80"/>
      <c r="BVW13" s="80"/>
      <c r="BVX13" s="80"/>
      <c r="BVY13" s="80"/>
      <c r="BVZ13" s="80"/>
      <c r="BWA13" s="80"/>
      <c r="BWB13" s="80"/>
      <c r="BWC13" s="80"/>
      <c r="BWD13" s="80"/>
      <c r="BWE13" s="80"/>
      <c r="BWF13" s="80"/>
      <c r="BWG13" s="80"/>
      <c r="BWH13" s="80"/>
      <c r="BWI13" s="80"/>
      <c r="BWJ13" s="80"/>
      <c r="BWK13" s="80"/>
      <c r="BWL13" s="80"/>
      <c r="BWM13" s="80"/>
      <c r="BWN13" s="80"/>
      <c r="BWO13" s="80"/>
      <c r="BWP13" s="80"/>
      <c r="BWQ13" s="80"/>
      <c r="BWR13" s="80"/>
      <c r="BWS13" s="80"/>
      <c r="BWT13" s="80"/>
      <c r="BWU13" s="80"/>
      <c r="BWV13" s="80"/>
      <c r="BWW13" s="80"/>
      <c r="BWX13" s="80"/>
      <c r="BWY13" s="80"/>
      <c r="BWZ13" s="80"/>
      <c r="BXA13" s="80"/>
      <c r="BXB13" s="80"/>
      <c r="BXC13" s="80"/>
      <c r="BXD13" s="80"/>
      <c r="BXE13" s="80"/>
      <c r="BXF13" s="80"/>
      <c r="BXG13" s="80"/>
      <c r="BXH13" s="80"/>
      <c r="BXI13" s="80"/>
      <c r="BXJ13" s="80"/>
      <c r="BXK13" s="80"/>
      <c r="BXL13" s="80"/>
      <c r="BXM13" s="80"/>
      <c r="BXN13" s="80"/>
      <c r="BXO13" s="80"/>
      <c r="BXP13" s="80"/>
      <c r="BXQ13" s="80"/>
      <c r="BXR13" s="80"/>
      <c r="BXS13" s="80"/>
      <c r="BXT13" s="80"/>
      <c r="BXU13" s="80"/>
      <c r="BXV13" s="80"/>
      <c r="BXW13" s="80"/>
      <c r="BXX13" s="80"/>
      <c r="BXY13" s="80"/>
      <c r="BXZ13" s="80"/>
      <c r="BYA13" s="80"/>
      <c r="BYB13" s="80"/>
      <c r="BYC13" s="80"/>
      <c r="BYD13" s="80"/>
      <c r="BYE13" s="80"/>
      <c r="BYF13" s="80"/>
      <c r="BYG13" s="80"/>
      <c r="BYH13" s="80"/>
      <c r="BYI13" s="80"/>
      <c r="BYJ13" s="80"/>
      <c r="BYK13" s="80"/>
      <c r="BYL13" s="80"/>
      <c r="BYM13" s="80"/>
      <c r="BYN13" s="80"/>
      <c r="BYO13" s="80"/>
      <c r="BYP13" s="80"/>
      <c r="BYQ13" s="80"/>
      <c r="BYR13" s="80"/>
      <c r="BYS13" s="80"/>
      <c r="BYT13" s="80"/>
      <c r="BYU13" s="80"/>
      <c r="BYV13" s="80"/>
      <c r="BYW13" s="80"/>
      <c r="BYX13" s="80"/>
      <c r="BYY13" s="80"/>
      <c r="BYZ13" s="80"/>
      <c r="BZA13" s="80"/>
      <c r="BZB13" s="80"/>
      <c r="BZC13" s="80"/>
      <c r="BZD13" s="80"/>
      <c r="BZE13" s="80"/>
      <c r="BZF13" s="80"/>
      <c r="BZG13" s="80"/>
      <c r="BZH13" s="80"/>
      <c r="BZI13" s="80"/>
      <c r="BZJ13" s="80"/>
      <c r="BZK13" s="80"/>
      <c r="BZL13" s="80"/>
      <c r="BZM13" s="80"/>
      <c r="BZN13" s="80"/>
      <c r="BZO13" s="80"/>
      <c r="BZP13" s="80"/>
      <c r="BZQ13" s="80"/>
      <c r="BZR13" s="80"/>
      <c r="BZS13" s="80"/>
      <c r="BZT13" s="80"/>
      <c r="BZU13" s="80"/>
      <c r="BZV13" s="80"/>
      <c r="BZW13" s="80"/>
      <c r="BZX13" s="80"/>
      <c r="BZY13" s="80"/>
      <c r="BZZ13" s="80"/>
      <c r="CAA13" s="80"/>
      <c r="CAB13" s="80"/>
      <c r="CAC13" s="80"/>
      <c r="CAD13" s="80"/>
      <c r="CAE13" s="80"/>
      <c r="CAF13" s="80"/>
      <c r="CAG13" s="80"/>
      <c r="CAH13" s="80"/>
      <c r="CAI13" s="80"/>
      <c r="CAJ13" s="80"/>
      <c r="CAK13" s="80"/>
      <c r="CAL13" s="80"/>
      <c r="CAM13" s="80"/>
      <c r="CAN13" s="80"/>
      <c r="CAO13" s="80"/>
      <c r="CAP13" s="80"/>
      <c r="CAQ13" s="80"/>
      <c r="CAR13" s="80"/>
      <c r="CAS13" s="80"/>
      <c r="CAT13" s="80"/>
      <c r="CAU13" s="80"/>
      <c r="CAV13" s="80"/>
      <c r="CAW13" s="80"/>
      <c r="CAX13" s="80"/>
      <c r="CAY13" s="80"/>
      <c r="CAZ13" s="80"/>
      <c r="CBA13" s="80"/>
      <c r="CBB13" s="80"/>
      <c r="CBC13" s="80"/>
      <c r="CBD13" s="80"/>
      <c r="CBE13" s="80"/>
      <c r="CBF13" s="80"/>
      <c r="CBG13" s="80"/>
      <c r="CBH13" s="80"/>
      <c r="CBI13" s="80"/>
      <c r="CBJ13" s="80"/>
      <c r="CBK13" s="80"/>
      <c r="CBL13" s="80"/>
      <c r="CBM13" s="80"/>
      <c r="CBN13" s="80"/>
      <c r="CBO13" s="80"/>
      <c r="CBP13" s="80"/>
      <c r="CBQ13" s="80"/>
      <c r="CBR13" s="80"/>
      <c r="CBS13" s="80"/>
      <c r="CBT13" s="80"/>
      <c r="CBU13" s="80"/>
      <c r="CBV13" s="80"/>
      <c r="CBW13" s="80"/>
      <c r="CBX13" s="80"/>
      <c r="CBY13" s="80"/>
      <c r="CBZ13" s="80"/>
      <c r="CCA13" s="80"/>
      <c r="CCB13" s="80"/>
      <c r="CCC13" s="80"/>
      <c r="CCD13" s="80"/>
      <c r="CCE13" s="80"/>
      <c r="CCF13" s="80"/>
      <c r="CCG13" s="80"/>
      <c r="CCH13" s="80"/>
      <c r="CCI13" s="80"/>
      <c r="CCJ13" s="80"/>
      <c r="CCK13" s="80"/>
      <c r="CCL13" s="80"/>
      <c r="CCM13" s="80"/>
      <c r="CCN13" s="80"/>
      <c r="CCO13" s="80"/>
      <c r="CCP13" s="80"/>
      <c r="CCQ13" s="80"/>
      <c r="CCR13" s="80"/>
      <c r="CCS13" s="80"/>
      <c r="CCT13" s="80"/>
      <c r="CCU13" s="80"/>
      <c r="CCV13" s="80"/>
      <c r="CCW13" s="80"/>
      <c r="CCX13" s="80"/>
      <c r="CCY13" s="80"/>
      <c r="CCZ13" s="80"/>
      <c r="CDA13" s="80"/>
      <c r="CDB13" s="80"/>
      <c r="CDC13" s="80"/>
      <c r="CDD13" s="80"/>
      <c r="CDE13" s="80"/>
      <c r="CDF13" s="80"/>
      <c r="CDG13" s="80"/>
      <c r="CDH13" s="80"/>
      <c r="CDI13" s="80"/>
      <c r="CDJ13" s="80"/>
      <c r="CDK13" s="80"/>
      <c r="CDL13" s="80"/>
      <c r="CDM13" s="80"/>
      <c r="CDN13" s="80"/>
      <c r="CDO13" s="80"/>
      <c r="CDP13" s="80"/>
      <c r="CDQ13" s="80"/>
      <c r="CDR13" s="80"/>
      <c r="CDS13" s="80"/>
      <c r="CDT13" s="80"/>
      <c r="CDU13" s="80"/>
      <c r="CDV13" s="80"/>
      <c r="CDW13" s="80"/>
      <c r="CDX13" s="80"/>
      <c r="CDY13" s="80"/>
      <c r="CDZ13" s="80"/>
      <c r="CEA13" s="80"/>
      <c r="CEB13" s="80"/>
      <c r="CEC13" s="80"/>
      <c r="CED13" s="80"/>
      <c r="CEE13" s="80"/>
      <c r="CEF13" s="80"/>
      <c r="CEG13" s="80"/>
      <c r="CEH13" s="80"/>
      <c r="CEI13" s="80"/>
      <c r="CEJ13" s="80"/>
      <c r="CEK13" s="80"/>
      <c r="CEL13" s="80"/>
      <c r="CEM13" s="80"/>
      <c r="CEN13" s="80"/>
      <c r="CEO13" s="80"/>
      <c r="CEP13" s="80"/>
      <c r="CEQ13" s="80"/>
      <c r="CER13" s="80"/>
      <c r="CES13" s="80"/>
      <c r="CET13" s="80"/>
      <c r="CEU13" s="80"/>
      <c r="CEV13" s="80"/>
      <c r="CEW13" s="80"/>
      <c r="CEX13" s="80"/>
      <c r="CEY13" s="80"/>
      <c r="CEZ13" s="80"/>
      <c r="CFA13" s="80"/>
      <c r="CFB13" s="80"/>
      <c r="CFC13" s="80"/>
      <c r="CFD13" s="80"/>
      <c r="CFE13" s="80"/>
      <c r="CFF13" s="80"/>
      <c r="CFG13" s="80"/>
      <c r="CFH13" s="80"/>
      <c r="CFI13" s="80"/>
      <c r="CFJ13" s="80"/>
      <c r="CFK13" s="80"/>
      <c r="CFL13" s="80"/>
      <c r="CFM13" s="80"/>
      <c r="CFN13" s="80"/>
      <c r="CFO13" s="80"/>
      <c r="CFP13" s="80"/>
      <c r="CFQ13" s="80"/>
      <c r="CFR13" s="80"/>
      <c r="CFS13" s="80"/>
      <c r="CFT13" s="80"/>
      <c r="CFU13" s="80"/>
      <c r="CFV13" s="80"/>
      <c r="CFW13" s="80"/>
      <c r="CFX13" s="80"/>
      <c r="CFY13" s="80"/>
      <c r="CFZ13" s="80"/>
      <c r="CGA13" s="80"/>
      <c r="CGB13" s="80"/>
      <c r="CGC13" s="80"/>
      <c r="CGD13" s="80"/>
      <c r="CGE13" s="80"/>
      <c r="CGF13" s="80"/>
      <c r="CGG13" s="80"/>
      <c r="CGH13" s="80"/>
      <c r="CGI13" s="80"/>
      <c r="CGJ13" s="80"/>
      <c r="CGK13" s="80"/>
      <c r="CGL13" s="80"/>
      <c r="CGM13" s="80"/>
      <c r="CGN13" s="80"/>
      <c r="CGO13" s="80"/>
      <c r="CGP13" s="80"/>
      <c r="CGQ13" s="80"/>
      <c r="CGR13" s="80"/>
      <c r="CGS13" s="80"/>
      <c r="CGT13" s="80"/>
      <c r="CGU13" s="80"/>
      <c r="CGV13" s="80"/>
      <c r="CGW13" s="80"/>
      <c r="CGX13" s="80"/>
      <c r="CGY13" s="80"/>
      <c r="CGZ13" s="80"/>
      <c r="CHA13" s="80"/>
      <c r="CHB13" s="80"/>
      <c r="CHC13" s="80"/>
      <c r="CHD13" s="80"/>
      <c r="CHE13" s="80"/>
      <c r="CHF13" s="80"/>
      <c r="CHG13" s="80"/>
      <c r="CHH13" s="80"/>
      <c r="CHI13" s="80"/>
      <c r="CHJ13" s="80"/>
      <c r="CHK13" s="80"/>
      <c r="CHL13" s="80"/>
      <c r="CHM13" s="80"/>
      <c r="CHN13" s="80"/>
      <c r="CHO13" s="80"/>
      <c r="CHP13" s="80"/>
      <c r="CHQ13" s="80"/>
      <c r="CHR13" s="80"/>
      <c r="CHS13" s="80"/>
      <c r="CHT13" s="80"/>
      <c r="CHU13" s="80"/>
      <c r="CHV13" s="80"/>
      <c r="CHW13" s="80"/>
      <c r="CHX13" s="80"/>
      <c r="CHY13" s="80"/>
      <c r="CHZ13" s="80"/>
      <c r="CIA13" s="80"/>
      <c r="CIB13" s="80"/>
      <c r="CIC13" s="80"/>
      <c r="CID13" s="80"/>
      <c r="CIE13" s="80"/>
      <c r="CIF13" s="80"/>
      <c r="CIG13" s="80"/>
      <c r="CIH13" s="80"/>
      <c r="CII13" s="80"/>
      <c r="CIJ13" s="80"/>
      <c r="CIK13" s="80"/>
      <c r="CIL13" s="80"/>
      <c r="CIM13" s="80"/>
      <c r="CIN13" s="80"/>
      <c r="CIO13" s="80"/>
      <c r="CIP13" s="80"/>
      <c r="CIQ13" s="80"/>
      <c r="CIR13" s="80"/>
      <c r="CIS13" s="80"/>
      <c r="CIT13" s="80"/>
      <c r="CIU13" s="80"/>
      <c r="CIV13" s="80"/>
      <c r="CIW13" s="80"/>
      <c r="CIX13" s="80"/>
      <c r="CIY13" s="80"/>
      <c r="CIZ13" s="80"/>
      <c r="CJA13" s="80"/>
      <c r="CJB13" s="80"/>
      <c r="CJC13" s="80"/>
      <c r="CJD13" s="80"/>
      <c r="CJE13" s="80"/>
      <c r="CJF13" s="80"/>
      <c r="CJG13" s="80"/>
      <c r="CJH13" s="80"/>
      <c r="CJI13" s="80"/>
      <c r="CJJ13" s="80"/>
      <c r="CJK13" s="80"/>
      <c r="CJL13" s="80"/>
      <c r="CJM13" s="80"/>
      <c r="CJN13" s="80"/>
      <c r="CJO13" s="80"/>
      <c r="CJP13" s="80"/>
      <c r="CJQ13" s="80"/>
      <c r="CJR13" s="80"/>
      <c r="CJS13" s="80"/>
      <c r="CJT13" s="80"/>
      <c r="CJU13" s="80"/>
      <c r="CJV13" s="80"/>
      <c r="CJW13" s="80"/>
      <c r="CJX13" s="80"/>
      <c r="CJY13" s="80"/>
      <c r="CJZ13" s="80"/>
      <c r="CKA13" s="80"/>
      <c r="CKB13" s="80"/>
      <c r="CKC13" s="80"/>
      <c r="CKD13" s="80"/>
      <c r="CKE13" s="80"/>
      <c r="CKF13" s="80"/>
      <c r="CKG13" s="80"/>
      <c r="CKH13" s="80"/>
      <c r="CKI13" s="80"/>
      <c r="CKJ13" s="80"/>
      <c r="CKK13" s="80"/>
      <c r="CKL13" s="80"/>
      <c r="CKM13" s="80"/>
      <c r="CKN13" s="80"/>
      <c r="CKO13" s="80"/>
      <c r="CKP13" s="80"/>
      <c r="CKQ13" s="80"/>
      <c r="CKR13" s="80"/>
      <c r="CKS13" s="80"/>
      <c r="CKT13" s="80"/>
      <c r="CKU13" s="80"/>
      <c r="CKV13" s="80"/>
      <c r="CKW13" s="80"/>
      <c r="CKX13" s="80"/>
      <c r="CKY13" s="80"/>
      <c r="CKZ13" s="80"/>
      <c r="CLA13" s="80"/>
      <c r="CLB13" s="80"/>
      <c r="CLC13" s="80"/>
      <c r="CLD13" s="80"/>
      <c r="CLE13" s="80"/>
      <c r="CLF13" s="80"/>
      <c r="CLG13" s="80"/>
      <c r="CLH13" s="80"/>
      <c r="CLI13" s="80"/>
      <c r="CLJ13" s="80"/>
      <c r="CLK13" s="80"/>
      <c r="CLL13" s="80"/>
      <c r="CLM13" s="80"/>
      <c r="CLN13" s="80"/>
      <c r="CLO13" s="80"/>
      <c r="CLP13" s="80"/>
      <c r="CLQ13" s="80"/>
      <c r="CLR13" s="80"/>
      <c r="CLS13" s="80"/>
      <c r="CLT13" s="80"/>
      <c r="CLU13" s="80"/>
      <c r="CLV13" s="80"/>
      <c r="CLW13" s="80"/>
      <c r="CLX13" s="80"/>
      <c r="CLY13" s="80"/>
      <c r="CLZ13" s="80"/>
      <c r="CMA13" s="80"/>
      <c r="CMB13" s="80"/>
      <c r="CMC13" s="80"/>
      <c r="CMD13" s="80"/>
      <c r="CME13" s="80"/>
      <c r="CMF13" s="80"/>
      <c r="CMG13" s="80"/>
      <c r="CMH13" s="80"/>
      <c r="CMI13" s="80"/>
      <c r="CMJ13" s="80"/>
      <c r="CMK13" s="80"/>
      <c r="CML13" s="80"/>
      <c r="CMM13" s="80"/>
      <c r="CMN13" s="80"/>
      <c r="CMO13" s="80"/>
      <c r="CMP13" s="80"/>
      <c r="CMQ13" s="80"/>
      <c r="CMR13" s="80"/>
      <c r="CMS13" s="80"/>
      <c r="CMT13" s="80"/>
      <c r="CMU13" s="80"/>
      <c r="CMV13" s="80"/>
      <c r="CMW13" s="80"/>
      <c r="CMX13" s="80"/>
      <c r="CMY13" s="80"/>
      <c r="CMZ13" s="80"/>
      <c r="CNA13" s="80"/>
      <c r="CNB13" s="80"/>
      <c r="CNC13" s="80"/>
      <c r="CND13" s="80"/>
      <c r="CNE13" s="80"/>
      <c r="CNF13" s="80"/>
      <c r="CNG13" s="80"/>
      <c r="CNH13" s="80"/>
      <c r="CNI13" s="80"/>
      <c r="CNJ13" s="80"/>
      <c r="CNK13" s="80"/>
      <c r="CNL13" s="80"/>
      <c r="CNM13" s="80"/>
      <c r="CNN13" s="80"/>
      <c r="CNO13" s="80"/>
      <c r="CNP13" s="80"/>
      <c r="CNQ13" s="80"/>
      <c r="CNR13" s="80"/>
      <c r="CNS13" s="80"/>
      <c r="CNT13" s="80"/>
      <c r="CNU13" s="80"/>
      <c r="CNV13" s="80"/>
      <c r="CNW13" s="80"/>
      <c r="CNX13" s="80"/>
      <c r="CNY13" s="80"/>
      <c r="CNZ13" s="80"/>
      <c r="COA13" s="80"/>
      <c r="COB13" s="80"/>
      <c r="COC13" s="80"/>
      <c r="COD13" s="80"/>
      <c r="COE13" s="80"/>
      <c r="COF13" s="80"/>
      <c r="COG13" s="80"/>
      <c r="COH13" s="80"/>
      <c r="COI13" s="80"/>
      <c r="COJ13" s="80"/>
      <c r="COK13" s="80"/>
      <c r="COL13" s="80"/>
      <c r="COM13" s="80"/>
      <c r="CON13" s="80"/>
      <c r="COO13" s="80"/>
      <c r="COP13" s="80"/>
      <c r="COQ13" s="80"/>
      <c r="COR13" s="80"/>
      <c r="COS13" s="80"/>
      <c r="COT13" s="80"/>
      <c r="COU13" s="80"/>
      <c r="COV13" s="80"/>
      <c r="COW13" s="80"/>
      <c r="COX13" s="80"/>
      <c r="COY13" s="80"/>
      <c r="COZ13" s="80"/>
      <c r="CPA13" s="80"/>
      <c r="CPB13" s="80"/>
      <c r="CPC13" s="80"/>
      <c r="CPD13" s="80"/>
      <c r="CPE13" s="80"/>
      <c r="CPF13" s="80"/>
      <c r="CPG13" s="80"/>
      <c r="CPH13" s="80"/>
      <c r="CPI13" s="80"/>
      <c r="CPJ13" s="80"/>
      <c r="CPK13" s="80"/>
      <c r="CPL13" s="80"/>
      <c r="CPM13" s="80"/>
      <c r="CPN13" s="80"/>
      <c r="CPO13" s="80"/>
      <c r="CPP13" s="80"/>
      <c r="CPQ13" s="80"/>
      <c r="CPR13" s="80"/>
      <c r="CPS13" s="80"/>
      <c r="CPT13" s="80"/>
      <c r="CPU13" s="80"/>
      <c r="CPV13" s="80"/>
      <c r="CPW13" s="80"/>
      <c r="CPX13" s="80"/>
      <c r="CPY13" s="80"/>
      <c r="CPZ13" s="80"/>
      <c r="CQA13" s="80"/>
      <c r="CQB13" s="80"/>
      <c r="CQC13" s="80"/>
      <c r="CQD13" s="80"/>
      <c r="CQE13" s="80"/>
      <c r="CQF13" s="80"/>
      <c r="CQG13" s="80"/>
      <c r="CQH13" s="80"/>
      <c r="CQI13" s="80"/>
      <c r="CQJ13" s="80"/>
      <c r="CQK13" s="80"/>
      <c r="CQL13" s="80"/>
      <c r="CQM13" s="80"/>
      <c r="CQN13" s="80"/>
      <c r="CQO13" s="80"/>
      <c r="CQP13" s="80"/>
      <c r="CQQ13" s="80"/>
      <c r="CQR13" s="80"/>
      <c r="CQS13" s="80"/>
      <c r="CQT13" s="80"/>
      <c r="CQU13" s="80"/>
      <c r="CQV13" s="80"/>
      <c r="CQW13" s="80"/>
      <c r="CQX13" s="80"/>
      <c r="CQY13" s="80"/>
      <c r="CQZ13" s="80"/>
      <c r="CRA13" s="80"/>
      <c r="CRB13" s="80"/>
      <c r="CRC13" s="80"/>
      <c r="CRD13" s="80"/>
      <c r="CRE13" s="80"/>
      <c r="CRF13" s="80"/>
      <c r="CRG13" s="80"/>
      <c r="CRH13" s="80"/>
      <c r="CRI13" s="80"/>
      <c r="CRJ13" s="80"/>
      <c r="CRK13" s="80"/>
      <c r="CRL13" s="80"/>
      <c r="CRM13" s="80"/>
      <c r="CRN13" s="80"/>
      <c r="CRO13" s="80"/>
      <c r="CRP13" s="80"/>
      <c r="CRQ13" s="80"/>
      <c r="CRR13" s="80"/>
      <c r="CRS13" s="80"/>
      <c r="CRT13" s="80"/>
      <c r="CRU13" s="80"/>
      <c r="CRV13" s="80"/>
      <c r="CRW13" s="80"/>
      <c r="CRX13" s="80"/>
      <c r="CRY13" s="80"/>
      <c r="CRZ13" s="80"/>
      <c r="CSA13" s="80"/>
      <c r="CSB13" s="80"/>
      <c r="CSC13" s="80"/>
      <c r="CSD13" s="80"/>
      <c r="CSE13" s="80"/>
      <c r="CSF13" s="80"/>
      <c r="CSG13" s="80"/>
      <c r="CSH13" s="80"/>
      <c r="CSI13" s="80"/>
      <c r="CSJ13" s="80"/>
      <c r="CSK13" s="80"/>
      <c r="CSL13" s="80"/>
      <c r="CSM13" s="80"/>
      <c r="CSN13" s="80"/>
      <c r="CSO13" s="80"/>
      <c r="CSP13" s="80"/>
      <c r="CSQ13" s="80"/>
      <c r="CSR13" s="80"/>
      <c r="CSS13" s="80"/>
      <c r="CST13" s="80"/>
      <c r="CSU13" s="80"/>
      <c r="CSV13" s="80"/>
      <c r="CSW13" s="80"/>
      <c r="CSX13" s="80"/>
      <c r="CSY13" s="80"/>
      <c r="CSZ13" s="80"/>
      <c r="CTA13" s="80"/>
      <c r="CTB13" s="80"/>
      <c r="CTC13" s="80"/>
      <c r="CTD13" s="80"/>
      <c r="CTE13" s="80"/>
      <c r="CTF13" s="80"/>
      <c r="CTG13" s="80"/>
      <c r="CTH13" s="80"/>
      <c r="CTI13" s="80"/>
      <c r="CTJ13" s="80"/>
      <c r="CTK13" s="80"/>
      <c r="CTL13" s="80"/>
      <c r="CTM13" s="80"/>
      <c r="CTN13" s="80"/>
      <c r="CTO13" s="80"/>
      <c r="CTP13" s="80"/>
      <c r="CTQ13" s="80"/>
      <c r="CTR13" s="80"/>
      <c r="CTS13" s="80"/>
      <c r="CTT13" s="80"/>
      <c r="CTU13" s="80"/>
      <c r="CTV13" s="80"/>
      <c r="CTW13" s="80"/>
      <c r="CTX13" s="80"/>
      <c r="CTY13" s="80"/>
      <c r="CTZ13" s="80"/>
      <c r="CUA13" s="80"/>
      <c r="CUB13" s="80"/>
      <c r="CUC13" s="80"/>
      <c r="CUD13" s="80"/>
      <c r="CUE13" s="80"/>
      <c r="CUF13" s="80"/>
      <c r="CUG13" s="80"/>
      <c r="CUH13" s="80"/>
      <c r="CUI13" s="80"/>
      <c r="CUJ13" s="80"/>
      <c r="CUK13" s="80"/>
      <c r="CUL13" s="80"/>
      <c r="CUM13" s="80"/>
      <c r="CUN13" s="80"/>
      <c r="CUO13" s="80"/>
      <c r="CUP13" s="80"/>
      <c r="CUQ13" s="80"/>
      <c r="CUR13" s="80"/>
      <c r="CUS13" s="80"/>
      <c r="CUT13" s="80"/>
      <c r="CUU13" s="80"/>
      <c r="CUV13" s="80"/>
      <c r="CUW13" s="80"/>
      <c r="CUX13" s="80"/>
      <c r="CUY13" s="80"/>
      <c r="CUZ13" s="80"/>
      <c r="CVA13" s="80"/>
      <c r="CVB13" s="80"/>
      <c r="CVC13" s="80"/>
      <c r="CVD13" s="80"/>
      <c r="CVE13" s="80"/>
      <c r="CVF13" s="80"/>
      <c r="CVG13" s="80"/>
      <c r="CVH13" s="80"/>
      <c r="CVI13" s="80"/>
      <c r="CVJ13" s="80"/>
      <c r="CVK13" s="80"/>
      <c r="CVL13" s="80"/>
      <c r="CVM13" s="80"/>
      <c r="CVN13" s="80"/>
      <c r="CVO13" s="80"/>
      <c r="CVP13" s="80"/>
      <c r="CVQ13" s="80"/>
      <c r="CVR13" s="80"/>
      <c r="CVS13" s="80"/>
      <c r="CVT13" s="80"/>
      <c r="CVU13" s="80"/>
      <c r="CVV13" s="80"/>
      <c r="CVW13" s="80"/>
      <c r="CVX13" s="80"/>
      <c r="CVY13" s="80"/>
      <c r="CVZ13" s="80"/>
      <c r="CWA13" s="80"/>
      <c r="CWB13" s="80"/>
      <c r="CWC13" s="80"/>
      <c r="CWD13" s="80"/>
      <c r="CWE13" s="80"/>
      <c r="CWF13" s="80"/>
      <c r="CWG13" s="80"/>
      <c r="CWH13" s="80"/>
      <c r="CWI13" s="80"/>
      <c r="CWJ13" s="80"/>
      <c r="CWK13" s="80"/>
      <c r="CWL13" s="80"/>
      <c r="CWM13" s="80"/>
      <c r="CWN13" s="80"/>
      <c r="CWO13" s="80"/>
      <c r="CWP13" s="80"/>
      <c r="CWQ13" s="80"/>
      <c r="CWR13" s="80"/>
      <c r="CWS13" s="80"/>
      <c r="CWT13" s="80"/>
      <c r="CWU13" s="80"/>
      <c r="CWV13" s="80"/>
      <c r="CWW13" s="80"/>
      <c r="CWX13" s="80"/>
      <c r="CWY13" s="80"/>
      <c r="CWZ13" s="80"/>
      <c r="CXA13" s="80"/>
      <c r="CXB13" s="80"/>
      <c r="CXC13" s="80"/>
      <c r="CXD13" s="80"/>
      <c r="CXE13" s="80"/>
      <c r="CXF13" s="80"/>
      <c r="CXG13" s="80"/>
      <c r="CXH13" s="80"/>
      <c r="CXI13" s="80"/>
      <c r="CXJ13" s="80"/>
      <c r="CXK13" s="80"/>
      <c r="CXL13" s="80"/>
      <c r="CXM13" s="80"/>
      <c r="CXN13" s="80"/>
      <c r="CXO13" s="80"/>
      <c r="CXP13" s="80"/>
      <c r="CXQ13" s="80"/>
      <c r="CXR13" s="80"/>
      <c r="CXS13" s="80"/>
      <c r="CXT13" s="80"/>
      <c r="CXU13" s="80"/>
      <c r="CXV13" s="80"/>
      <c r="CXW13" s="80"/>
      <c r="CXX13" s="80"/>
      <c r="CXY13" s="80"/>
      <c r="CXZ13" s="80"/>
      <c r="CYA13" s="80"/>
      <c r="CYB13" s="80"/>
      <c r="CYC13" s="80"/>
      <c r="CYD13" s="80"/>
      <c r="CYE13" s="80"/>
      <c r="CYF13" s="80"/>
      <c r="CYG13" s="80"/>
      <c r="CYH13" s="80"/>
      <c r="CYI13" s="80"/>
      <c r="CYJ13" s="80"/>
      <c r="CYK13" s="80"/>
      <c r="CYL13" s="80"/>
      <c r="CYM13" s="80"/>
      <c r="CYN13" s="80"/>
      <c r="CYO13" s="80"/>
      <c r="CYP13" s="80"/>
      <c r="CYQ13" s="80"/>
      <c r="CYR13" s="80"/>
      <c r="CYS13" s="80"/>
      <c r="CYT13" s="80"/>
      <c r="CYU13" s="80"/>
      <c r="CYV13" s="80"/>
      <c r="CYW13" s="80"/>
      <c r="CYX13" s="80"/>
      <c r="CYY13" s="80"/>
      <c r="CYZ13" s="80"/>
      <c r="CZA13" s="80"/>
      <c r="CZB13" s="80"/>
      <c r="CZC13" s="80"/>
      <c r="CZD13" s="80"/>
      <c r="CZE13" s="80"/>
      <c r="CZF13" s="80"/>
      <c r="CZG13" s="80"/>
      <c r="CZH13" s="80"/>
      <c r="CZI13" s="80"/>
      <c r="CZJ13" s="80"/>
      <c r="CZK13" s="80"/>
      <c r="CZL13" s="80"/>
      <c r="CZM13" s="80"/>
      <c r="CZN13" s="80"/>
      <c r="CZO13" s="80"/>
      <c r="CZP13" s="80"/>
      <c r="CZQ13" s="80"/>
      <c r="CZR13" s="80"/>
      <c r="CZS13" s="80"/>
      <c r="CZT13" s="80"/>
      <c r="CZU13" s="80"/>
      <c r="CZV13" s="80"/>
      <c r="CZW13" s="80"/>
      <c r="CZX13" s="80"/>
      <c r="CZY13" s="80"/>
      <c r="CZZ13" s="80"/>
      <c r="DAA13" s="80"/>
      <c r="DAB13" s="80"/>
      <c r="DAC13" s="80"/>
      <c r="DAD13" s="80"/>
      <c r="DAE13" s="80"/>
      <c r="DAF13" s="80"/>
      <c r="DAG13" s="80"/>
      <c r="DAH13" s="80"/>
      <c r="DAI13" s="80"/>
      <c r="DAJ13" s="80"/>
      <c r="DAK13" s="80"/>
      <c r="DAL13" s="80"/>
      <c r="DAM13" s="80"/>
      <c r="DAN13" s="80"/>
      <c r="DAO13" s="80"/>
      <c r="DAP13" s="80"/>
      <c r="DAQ13" s="80"/>
      <c r="DAR13" s="80"/>
      <c r="DAS13" s="80"/>
      <c r="DAT13" s="80"/>
      <c r="DAU13" s="80"/>
      <c r="DAV13" s="80"/>
      <c r="DAW13" s="80"/>
      <c r="DAX13" s="80"/>
      <c r="DAY13" s="80"/>
      <c r="DAZ13" s="80"/>
      <c r="DBA13" s="80"/>
      <c r="DBB13" s="80"/>
      <c r="DBC13" s="80"/>
      <c r="DBD13" s="80"/>
      <c r="DBE13" s="80"/>
      <c r="DBF13" s="80"/>
      <c r="DBG13" s="80"/>
      <c r="DBH13" s="80"/>
      <c r="DBI13" s="80"/>
      <c r="DBJ13" s="80"/>
      <c r="DBK13" s="80"/>
      <c r="DBL13" s="80"/>
      <c r="DBM13" s="80"/>
      <c r="DBN13" s="80"/>
      <c r="DBO13" s="80"/>
      <c r="DBP13" s="80"/>
      <c r="DBQ13" s="80"/>
      <c r="DBR13" s="80"/>
      <c r="DBS13" s="80"/>
      <c r="DBT13" s="80"/>
      <c r="DBU13" s="80"/>
      <c r="DBV13" s="80"/>
      <c r="DBW13" s="80"/>
      <c r="DBX13" s="80"/>
      <c r="DBY13" s="80"/>
      <c r="DBZ13" s="80"/>
      <c r="DCA13" s="80"/>
      <c r="DCB13" s="80"/>
      <c r="DCC13" s="80"/>
      <c r="DCD13" s="80"/>
      <c r="DCE13" s="80"/>
      <c r="DCF13" s="80"/>
      <c r="DCG13" s="80"/>
      <c r="DCH13" s="80"/>
      <c r="DCI13" s="80"/>
      <c r="DCJ13" s="80"/>
      <c r="DCK13" s="80"/>
      <c r="DCL13" s="80"/>
      <c r="DCM13" s="80"/>
      <c r="DCN13" s="80"/>
      <c r="DCO13" s="80"/>
      <c r="DCP13" s="80"/>
      <c r="DCQ13" s="80"/>
      <c r="DCR13" s="80"/>
      <c r="DCS13" s="80"/>
      <c r="DCT13" s="80"/>
      <c r="DCU13" s="80"/>
      <c r="DCV13" s="80"/>
      <c r="DCW13" s="80"/>
      <c r="DCX13" s="80"/>
      <c r="DCY13" s="80"/>
      <c r="DCZ13" s="80"/>
      <c r="DDA13" s="80"/>
      <c r="DDB13" s="80"/>
      <c r="DDC13" s="80"/>
      <c r="DDD13" s="80"/>
      <c r="DDE13" s="80"/>
      <c r="DDF13" s="80"/>
      <c r="DDG13" s="80"/>
      <c r="DDH13" s="80"/>
      <c r="DDI13" s="80"/>
      <c r="DDJ13" s="80"/>
      <c r="DDK13" s="80"/>
      <c r="DDL13" s="80"/>
      <c r="DDM13" s="80"/>
      <c r="DDN13" s="80"/>
      <c r="DDO13" s="80"/>
      <c r="DDP13" s="80"/>
      <c r="DDQ13" s="80"/>
      <c r="DDR13" s="80"/>
      <c r="DDS13" s="80"/>
      <c r="DDT13" s="80"/>
      <c r="DDU13" s="80"/>
      <c r="DDV13" s="80"/>
      <c r="DDW13" s="80"/>
      <c r="DDX13" s="80"/>
      <c r="DDY13" s="80"/>
      <c r="DDZ13" s="80"/>
      <c r="DEA13" s="80"/>
      <c r="DEB13" s="80"/>
      <c r="DEC13" s="80"/>
      <c r="DED13" s="80"/>
      <c r="DEE13" s="80"/>
      <c r="DEF13" s="80"/>
      <c r="DEG13" s="80"/>
      <c r="DEH13" s="80"/>
      <c r="DEI13" s="80"/>
      <c r="DEJ13" s="80"/>
      <c r="DEK13" s="80"/>
      <c r="DEL13" s="80"/>
      <c r="DEM13" s="80"/>
      <c r="DEN13" s="80"/>
      <c r="DEO13" s="80"/>
      <c r="DEP13" s="80"/>
      <c r="DEQ13" s="80"/>
      <c r="DER13" s="80"/>
      <c r="DES13" s="80"/>
      <c r="DET13" s="80"/>
      <c r="DEU13" s="80"/>
      <c r="DEV13" s="80"/>
      <c r="DEW13" s="80"/>
      <c r="DEX13" s="80"/>
      <c r="DEY13" s="80"/>
      <c r="DEZ13" s="80"/>
      <c r="DFA13" s="80"/>
      <c r="DFB13" s="80"/>
      <c r="DFC13" s="80"/>
      <c r="DFD13" s="80"/>
      <c r="DFE13" s="80"/>
      <c r="DFF13" s="80"/>
      <c r="DFG13" s="80"/>
      <c r="DFH13" s="80"/>
      <c r="DFI13" s="80"/>
      <c r="DFJ13" s="80"/>
      <c r="DFK13" s="80"/>
      <c r="DFL13" s="80"/>
      <c r="DFM13" s="80"/>
      <c r="DFN13" s="80"/>
      <c r="DFO13" s="80"/>
      <c r="DFP13" s="80"/>
      <c r="DFQ13" s="80"/>
      <c r="DFR13" s="80"/>
      <c r="DFS13" s="80"/>
      <c r="DFT13" s="80"/>
      <c r="DFU13" s="80"/>
      <c r="DFV13" s="80"/>
      <c r="DFW13" s="80"/>
      <c r="DFX13" s="80"/>
      <c r="DFY13" s="80"/>
      <c r="DFZ13" s="80"/>
      <c r="DGA13" s="80"/>
      <c r="DGB13" s="80"/>
      <c r="DGC13" s="80"/>
      <c r="DGD13" s="80"/>
      <c r="DGE13" s="80"/>
      <c r="DGF13" s="80"/>
      <c r="DGG13" s="80"/>
      <c r="DGH13" s="80"/>
      <c r="DGI13" s="80"/>
      <c r="DGJ13" s="80"/>
      <c r="DGK13" s="80"/>
      <c r="DGL13" s="80"/>
      <c r="DGM13" s="80"/>
      <c r="DGN13" s="80"/>
      <c r="DGO13" s="80"/>
      <c r="DGP13" s="80"/>
      <c r="DGQ13" s="80"/>
      <c r="DGR13" s="80"/>
      <c r="DGS13" s="80"/>
      <c r="DGT13" s="80"/>
      <c r="DGU13" s="80"/>
      <c r="DGV13" s="80"/>
      <c r="DGW13" s="80"/>
      <c r="DGX13" s="80"/>
      <c r="DGY13" s="80"/>
      <c r="DGZ13" s="80"/>
      <c r="DHA13" s="80"/>
      <c r="DHB13" s="80"/>
      <c r="DHC13" s="80"/>
      <c r="DHD13" s="80"/>
      <c r="DHE13" s="80"/>
      <c r="DHF13" s="80"/>
      <c r="DHG13" s="80"/>
      <c r="DHH13" s="80"/>
      <c r="DHI13" s="80"/>
      <c r="DHJ13" s="80"/>
      <c r="DHK13" s="80"/>
      <c r="DHL13" s="80"/>
      <c r="DHM13" s="80"/>
      <c r="DHN13" s="80"/>
      <c r="DHO13" s="80"/>
      <c r="DHP13" s="80"/>
      <c r="DHQ13" s="80"/>
      <c r="DHR13" s="80"/>
      <c r="DHS13" s="80"/>
      <c r="DHT13" s="80"/>
      <c r="DHU13" s="80"/>
      <c r="DHV13" s="80"/>
      <c r="DHW13" s="80"/>
      <c r="DHX13" s="80"/>
      <c r="DHY13" s="80"/>
      <c r="DHZ13" s="80"/>
      <c r="DIA13" s="80"/>
      <c r="DIB13" s="80"/>
      <c r="DIC13" s="80"/>
      <c r="DID13" s="80"/>
      <c r="DIE13" s="80"/>
      <c r="DIF13" s="80"/>
      <c r="DIG13" s="80"/>
      <c r="DIH13" s="80"/>
      <c r="DII13" s="80"/>
      <c r="DIJ13" s="80"/>
      <c r="DIK13" s="80"/>
      <c r="DIL13" s="80"/>
      <c r="DIM13" s="80"/>
      <c r="DIN13" s="80"/>
      <c r="DIO13" s="80"/>
      <c r="DIP13" s="80"/>
      <c r="DIQ13" s="80"/>
      <c r="DIR13" s="80"/>
      <c r="DIS13" s="80"/>
      <c r="DIT13" s="80"/>
      <c r="DIU13" s="80"/>
      <c r="DIV13" s="80"/>
      <c r="DIW13" s="80"/>
      <c r="DIX13" s="80"/>
      <c r="DIY13" s="80"/>
      <c r="DIZ13" s="80"/>
      <c r="DJA13" s="80"/>
      <c r="DJB13" s="80"/>
      <c r="DJC13" s="80"/>
      <c r="DJD13" s="80"/>
      <c r="DJE13" s="80"/>
      <c r="DJF13" s="80"/>
      <c r="DJG13" s="80"/>
      <c r="DJH13" s="80"/>
      <c r="DJI13" s="80"/>
      <c r="DJJ13" s="80"/>
      <c r="DJK13" s="80"/>
      <c r="DJL13" s="80"/>
      <c r="DJM13" s="80"/>
      <c r="DJN13" s="80"/>
      <c r="DJO13" s="80"/>
      <c r="DJP13" s="80"/>
      <c r="DJQ13" s="80"/>
      <c r="DJR13" s="80"/>
      <c r="DJS13" s="80"/>
      <c r="DJT13" s="80"/>
      <c r="DJU13" s="80"/>
      <c r="DJV13" s="80"/>
      <c r="DJW13" s="80"/>
      <c r="DJX13" s="80"/>
      <c r="DJY13" s="80"/>
      <c r="DJZ13" s="80"/>
      <c r="DKA13" s="80"/>
      <c r="DKB13" s="80"/>
      <c r="DKC13" s="80"/>
      <c r="DKD13" s="80"/>
      <c r="DKE13" s="80"/>
      <c r="DKF13" s="80"/>
      <c r="DKG13" s="80"/>
      <c r="DKH13" s="80"/>
      <c r="DKI13" s="80"/>
      <c r="DKJ13" s="80"/>
      <c r="DKK13" s="80"/>
      <c r="DKL13" s="80"/>
      <c r="DKM13" s="80"/>
      <c r="DKN13" s="80"/>
      <c r="DKO13" s="80"/>
      <c r="DKP13" s="80"/>
      <c r="DKQ13" s="80"/>
      <c r="DKR13" s="80"/>
      <c r="DKS13" s="80"/>
      <c r="DKT13" s="80"/>
      <c r="DKU13" s="80"/>
      <c r="DKV13" s="80"/>
      <c r="DKW13" s="80"/>
      <c r="DKX13" s="80"/>
      <c r="DKY13" s="80"/>
      <c r="DKZ13" s="80"/>
      <c r="DLA13" s="80"/>
      <c r="DLB13" s="80"/>
      <c r="DLC13" s="80"/>
      <c r="DLD13" s="80"/>
      <c r="DLE13" s="80"/>
      <c r="DLF13" s="80"/>
      <c r="DLG13" s="80"/>
      <c r="DLH13" s="80"/>
      <c r="DLI13" s="80"/>
      <c r="DLJ13" s="80"/>
      <c r="DLK13" s="80"/>
      <c r="DLL13" s="80"/>
      <c r="DLM13" s="80"/>
      <c r="DLN13" s="80"/>
      <c r="DLO13" s="80"/>
      <c r="DLP13" s="80"/>
      <c r="DLQ13" s="80"/>
      <c r="DLR13" s="80"/>
      <c r="DLS13" s="80"/>
      <c r="DLT13" s="80"/>
      <c r="DLU13" s="80"/>
      <c r="DLV13" s="80"/>
      <c r="DLW13" s="80"/>
      <c r="DLX13" s="80"/>
      <c r="DLY13" s="80"/>
      <c r="DLZ13" s="80"/>
      <c r="DMA13" s="80"/>
      <c r="DMB13" s="80"/>
      <c r="DMC13" s="80"/>
      <c r="DMD13" s="80"/>
      <c r="DME13" s="80"/>
      <c r="DMF13" s="80"/>
      <c r="DMG13" s="80"/>
      <c r="DMH13" s="80"/>
      <c r="DMI13" s="80"/>
      <c r="DMJ13" s="80"/>
      <c r="DMK13" s="80"/>
      <c r="DML13" s="80"/>
      <c r="DMM13" s="80"/>
      <c r="DMN13" s="80"/>
      <c r="DMO13" s="80"/>
      <c r="DMP13" s="80"/>
      <c r="DMQ13" s="80"/>
      <c r="DMR13" s="80"/>
      <c r="DMS13" s="80"/>
      <c r="DMT13" s="80"/>
      <c r="DMU13" s="80"/>
      <c r="DMV13" s="80"/>
      <c r="DMW13" s="80"/>
      <c r="DMX13" s="80"/>
      <c r="DMY13" s="80"/>
      <c r="DMZ13" s="80"/>
      <c r="DNA13" s="80"/>
      <c r="DNB13" s="80"/>
      <c r="DNC13" s="80"/>
      <c r="DND13" s="80"/>
      <c r="DNE13" s="80"/>
      <c r="DNF13" s="80"/>
      <c r="DNG13" s="80"/>
      <c r="DNH13" s="80"/>
      <c r="DNI13" s="80"/>
      <c r="DNJ13" s="80"/>
      <c r="DNK13" s="80"/>
      <c r="DNL13" s="80"/>
      <c r="DNM13" s="80"/>
      <c r="DNN13" s="80"/>
      <c r="DNO13" s="80"/>
      <c r="DNP13" s="80"/>
      <c r="DNQ13" s="80"/>
      <c r="DNR13" s="80"/>
      <c r="DNS13" s="80"/>
      <c r="DNT13" s="80"/>
      <c r="DNU13" s="80"/>
      <c r="DNV13" s="80"/>
      <c r="DNW13" s="80"/>
      <c r="DNX13" s="80"/>
      <c r="DNY13" s="80"/>
      <c r="DNZ13" s="80"/>
      <c r="DOA13" s="80"/>
      <c r="DOB13" s="80"/>
      <c r="DOC13" s="80"/>
      <c r="DOD13" s="80"/>
      <c r="DOE13" s="80"/>
      <c r="DOF13" s="80"/>
      <c r="DOG13" s="80"/>
      <c r="DOH13" s="80"/>
      <c r="DOI13" s="80"/>
      <c r="DOJ13" s="80"/>
      <c r="DOK13" s="80"/>
      <c r="DOL13" s="80"/>
      <c r="DOM13" s="80"/>
      <c r="DON13" s="80"/>
      <c r="DOO13" s="80"/>
      <c r="DOP13" s="80"/>
      <c r="DOQ13" s="80"/>
      <c r="DOR13" s="80"/>
      <c r="DOS13" s="80"/>
      <c r="DOT13" s="80"/>
      <c r="DOU13" s="80"/>
      <c r="DOV13" s="80"/>
      <c r="DOW13" s="80"/>
      <c r="DOX13" s="80"/>
      <c r="DOY13" s="80"/>
      <c r="DOZ13" s="80"/>
      <c r="DPA13" s="80"/>
      <c r="DPB13" s="80"/>
      <c r="DPC13" s="80"/>
      <c r="DPD13" s="80"/>
      <c r="DPE13" s="80"/>
      <c r="DPF13" s="80"/>
      <c r="DPG13" s="80"/>
      <c r="DPH13" s="80"/>
      <c r="DPI13" s="80"/>
      <c r="DPJ13" s="80"/>
      <c r="DPK13" s="80"/>
      <c r="DPL13" s="80"/>
      <c r="DPM13" s="80"/>
      <c r="DPN13" s="80"/>
      <c r="DPO13" s="80"/>
      <c r="DPP13" s="80"/>
      <c r="DPQ13" s="80"/>
      <c r="DPR13" s="80"/>
      <c r="DPS13" s="80"/>
      <c r="DPT13" s="80"/>
      <c r="DPU13" s="80"/>
      <c r="DPV13" s="80"/>
      <c r="DPW13" s="80"/>
      <c r="DPX13" s="80"/>
      <c r="DPY13" s="80"/>
      <c r="DPZ13" s="80"/>
      <c r="DQA13" s="80"/>
      <c r="DQB13" s="80"/>
      <c r="DQC13" s="80"/>
      <c r="DQD13" s="80"/>
      <c r="DQE13" s="80"/>
      <c r="DQF13" s="80"/>
      <c r="DQG13" s="80"/>
      <c r="DQH13" s="80"/>
      <c r="DQI13" s="80"/>
      <c r="DQJ13" s="80"/>
      <c r="DQK13" s="80"/>
      <c r="DQL13" s="80"/>
      <c r="DQM13" s="80"/>
      <c r="DQN13" s="80"/>
      <c r="DQO13" s="80"/>
      <c r="DQP13" s="80"/>
      <c r="DQQ13" s="80"/>
      <c r="DQR13" s="80"/>
      <c r="DQS13" s="80"/>
      <c r="DQT13" s="80"/>
      <c r="DQU13" s="80"/>
      <c r="DQV13" s="80"/>
      <c r="DQW13" s="80"/>
      <c r="DQX13" s="80"/>
      <c r="DQY13" s="80"/>
      <c r="DQZ13" s="80"/>
      <c r="DRA13" s="80"/>
      <c r="DRB13" s="80"/>
      <c r="DRC13" s="80"/>
      <c r="DRD13" s="80"/>
      <c r="DRE13" s="80"/>
      <c r="DRF13" s="80"/>
      <c r="DRG13" s="80"/>
      <c r="DRH13" s="80"/>
      <c r="DRI13" s="80"/>
      <c r="DRJ13" s="80"/>
      <c r="DRK13" s="80"/>
      <c r="DRL13" s="80"/>
      <c r="DRM13" s="80"/>
      <c r="DRN13" s="80"/>
      <c r="DRO13" s="80"/>
      <c r="DRP13" s="80"/>
      <c r="DRQ13" s="80"/>
      <c r="DRR13" s="80"/>
      <c r="DRS13" s="80"/>
      <c r="DRT13" s="80"/>
      <c r="DRU13" s="80"/>
      <c r="DRV13" s="80"/>
      <c r="DRW13" s="80"/>
      <c r="DRX13" s="80"/>
      <c r="DRY13" s="80"/>
      <c r="DRZ13" s="80"/>
      <c r="DSA13" s="80"/>
      <c r="DSB13" s="80"/>
      <c r="DSC13" s="80"/>
      <c r="DSD13" s="80"/>
      <c r="DSE13" s="80"/>
      <c r="DSF13" s="80"/>
      <c r="DSG13" s="80"/>
      <c r="DSH13" s="80"/>
      <c r="DSI13" s="80"/>
      <c r="DSJ13" s="80"/>
      <c r="DSK13" s="80"/>
      <c r="DSL13" s="80"/>
      <c r="DSM13" s="80"/>
      <c r="DSN13" s="80"/>
      <c r="DSO13" s="80"/>
      <c r="DSP13" s="80"/>
      <c r="DSQ13" s="80"/>
      <c r="DSR13" s="80"/>
      <c r="DSS13" s="80"/>
      <c r="DST13" s="80"/>
      <c r="DSU13" s="80"/>
      <c r="DSV13" s="80"/>
      <c r="DSW13" s="80"/>
      <c r="DSX13" s="80"/>
      <c r="DSY13" s="80"/>
      <c r="DSZ13" s="80"/>
      <c r="DTA13" s="80"/>
      <c r="DTB13" s="80"/>
      <c r="DTC13" s="80"/>
      <c r="DTD13" s="80"/>
      <c r="DTE13" s="80"/>
      <c r="DTF13" s="80"/>
      <c r="DTG13" s="80"/>
      <c r="DTH13" s="80"/>
      <c r="DTI13" s="80"/>
      <c r="DTJ13" s="80"/>
      <c r="DTK13" s="80"/>
      <c r="DTL13" s="80"/>
      <c r="DTM13" s="80"/>
      <c r="DTN13" s="80"/>
      <c r="DTO13" s="80"/>
      <c r="DTP13" s="80"/>
      <c r="DTQ13" s="80"/>
      <c r="DTR13" s="80"/>
      <c r="DTS13" s="80"/>
      <c r="DTT13" s="80"/>
      <c r="DTU13" s="80"/>
      <c r="DTV13" s="80"/>
      <c r="DTW13" s="80"/>
      <c r="DTX13" s="80"/>
      <c r="DTY13" s="80"/>
      <c r="DTZ13" s="80"/>
      <c r="DUA13" s="80"/>
      <c r="DUB13" s="80"/>
      <c r="DUC13" s="80"/>
      <c r="DUD13" s="80"/>
      <c r="DUE13" s="80"/>
      <c r="DUF13" s="80"/>
      <c r="DUG13" s="80"/>
      <c r="DUH13" s="80"/>
      <c r="DUI13" s="80"/>
      <c r="DUJ13" s="80"/>
      <c r="DUK13" s="80"/>
      <c r="DUL13" s="80"/>
      <c r="DUM13" s="80"/>
      <c r="DUN13" s="80"/>
      <c r="DUO13" s="80"/>
      <c r="DUP13" s="80"/>
      <c r="DUQ13" s="80"/>
      <c r="DUR13" s="80"/>
      <c r="DUS13" s="80"/>
      <c r="DUT13" s="80"/>
      <c r="DUU13" s="80"/>
      <c r="DUV13" s="80"/>
      <c r="DUW13" s="80"/>
      <c r="DUX13" s="80"/>
      <c r="DUY13" s="80"/>
      <c r="DUZ13" s="80"/>
      <c r="DVA13" s="80"/>
      <c r="DVB13" s="80"/>
      <c r="DVC13" s="80"/>
      <c r="DVD13" s="80"/>
      <c r="DVE13" s="80"/>
      <c r="DVF13" s="80"/>
      <c r="DVG13" s="80"/>
      <c r="DVH13" s="80"/>
      <c r="DVI13" s="80"/>
      <c r="DVJ13" s="80"/>
      <c r="DVK13" s="80"/>
      <c r="DVL13" s="80"/>
      <c r="DVM13" s="80"/>
      <c r="DVN13" s="80"/>
      <c r="DVO13" s="80"/>
      <c r="DVP13" s="80"/>
      <c r="DVQ13" s="80"/>
      <c r="DVR13" s="80"/>
      <c r="DVS13" s="80"/>
      <c r="DVT13" s="80"/>
      <c r="DVU13" s="80"/>
      <c r="DVV13" s="80"/>
      <c r="DVW13" s="80"/>
      <c r="DVX13" s="80"/>
      <c r="DVY13" s="80"/>
      <c r="DVZ13" s="80"/>
      <c r="DWA13" s="80"/>
      <c r="DWB13" s="80"/>
      <c r="DWC13" s="80"/>
      <c r="DWD13" s="80"/>
      <c r="DWE13" s="80"/>
      <c r="DWF13" s="80"/>
      <c r="DWG13" s="80"/>
      <c r="DWH13" s="80"/>
      <c r="DWI13" s="80"/>
      <c r="DWJ13" s="80"/>
      <c r="DWK13" s="80"/>
      <c r="DWL13" s="80"/>
      <c r="DWM13" s="80"/>
      <c r="DWN13" s="80"/>
      <c r="DWO13" s="80"/>
      <c r="DWP13" s="80"/>
      <c r="DWQ13" s="80"/>
      <c r="DWR13" s="80"/>
      <c r="DWS13" s="80"/>
      <c r="DWT13" s="80"/>
      <c r="DWU13" s="80"/>
      <c r="DWV13" s="80"/>
      <c r="DWW13" s="80"/>
      <c r="DWX13" s="80"/>
      <c r="DWY13" s="80"/>
      <c r="DWZ13" s="80"/>
      <c r="DXA13" s="80"/>
      <c r="DXB13" s="80"/>
      <c r="DXC13" s="80"/>
      <c r="DXD13" s="80"/>
      <c r="DXE13" s="80"/>
      <c r="DXF13" s="80"/>
      <c r="DXG13" s="80"/>
      <c r="DXH13" s="80"/>
      <c r="DXI13" s="80"/>
      <c r="DXJ13" s="80"/>
      <c r="DXK13" s="80"/>
      <c r="DXL13" s="80"/>
      <c r="DXM13" s="80"/>
      <c r="DXN13" s="80"/>
      <c r="DXO13" s="80"/>
      <c r="DXP13" s="80"/>
      <c r="DXQ13" s="80"/>
      <c r="DXR13" s="80"/>
      <c r="DXS13" s="80"/>
      <c r="DXT13" s="80"/>
      <c r="DXU13" s="80"/>
      <c r="DXV13" s="80"/>
      <c r="DXW13" s="80"/>
      <c r="DXX13" s="80"/>
      <c r="DXY13" s="80"/>
      <c r="DXZ13" s="80"/>
      <c r="DYA13" s="80"/>
      <c r="DYB13" s="80"/>
      <c r="DYC13" s="80"/>
      <c r="DYD13" s="80"/>
      <c r="DYE13" s="80"/>
      <c r="DYF13" s="80"/>
      <c r="DYG13" s="80"/>
      <c r="DYH13" s="80"/>
      <c r="DYI13" s="80"/>
      <c r="DYJ13" s="80"/>
      <c r="DYK13" s="80"/>
      <c r="DYL13" s="80"/>
      <c r="DYM13" s="80"/>
      <c r="DYN13" s="80"/>
      <c r="DYO13" s="80"/>
      <c r="DYP13" s="80"/>
      <c r="DYQ13" s="80"/>
      <c r="DYR13" s="80"/>
      <c r="DYS13" s="80"/>
      <c r="DYT13" s="80"/>
      <c r="DYU13" s="80"/>
      <c r="DYV13" s="80"/>
      <c r="DYW13" s="80"/>
      <c r="DYX13" s="80"/>
      <c r="DYY13" s="80"/>
      <c r="DYZ13" s="80"/>
      <c r="DZA13" s="80"/>
      <c r="DZB13" s="80"/>
      <c r="DZC13" s="80"/>
      <c r="DZD13" s="80"/>
      <c r="DZE13" s="80"/>
      <c r="DZF13" s="80"/>
      <c r="DZG13" s="80"/>
      <c r="DZH13" s="80"/>
      <c r="DZI13" s="80"/>
      <c r="DZJ13" s="80"/>
      <c r="DZK13" s="80"/>
      <c r="DZL13" s="80"/>
      <c r="DZM13" s="80"/>
      <c r="DZN13" s="80"/>
      <c r="DZO13" s="80"/>
      <c r="DZP13" s="80"/>
      <c r="DZQ13" s="80"/>
      <c r="DZR13" s="80"/>
      <c r="DZS13" s="80"/>
      <c r="DZT13" s="80"/>
      <c r="DZU13" s="80"/>
      <c r="DZV13" s="80"/>
      <c r="DZW13" s="80"/>
      <c r="DZX13" s="80"/>
      <c r="DZY13" s="80"/>
      <c r="DZZ13" s="80"/>
      <c r="EAA13" s="80"/>
      <c r="EAB13" s="80"/>
      <c r="EAC13" s="80"/>
      <c r="EAD13" s="80"/>
      <c r="EAE13" s="80"/>
      <c r="EAF13" s="80"/>
      <c r="EAG13" s="80"/>
      <c r="EAH13" s="80"/>
      <c r="EAI13" s="80"/>
      <c r="EAJ13" s="80"/>
      <c r="EAK13" s="80"/>
      <c r="EAL13" s="80"/>
      <c r="EAM13" s="80"/>
      <c r="EAN13" s="80"/>
      <c r="EAO13" s="80"/>
      <c r="EAP13" s="80"/>
      <c r="EAQ13" s="80"/>
      <c r="EAR13" s="80"/>
      <c r="EAS13" s="80"/>
      <c r="EAT13" s="80"/>
      <c r="EAU13" s="80"/>
      <c r="EAV13" s="80"/>
      <c r="EAW13" s="80"/>
      <c r="EAX13" s="80"/>
      <c r="EAY13" s="80"/>
      <c r="EAZ13" s="80"/>
      <c r="EBA13" s="80"/>
      <c r="EBB13" s="80"/>
      <c r="EBC13" s="80"/>
      <c r="EBD13" s="80"/>
      <c r="EBE13" s="80"/>
      <c r="EBF13" s="80"/>
      <c r="EBG13" s="80"/>
      <c r="EBH13" s="80"/>
      <c r="EBI13" s="80"/>
      <c r="EBJ13" s="80"/>
      <c r="EBK13" s="80"/>
      <c r="EBL13" s="80"/>
      <c r="EBM13" s="80"/>
      <c r="EBN13" s="80"/>
      <c r="EBO13" s="80"/>
      <c r="EBP13" s="80"/>
      <c r="EBQ13" s="80"/>
      <c r="EBR13" s="80"/>
      <c r="EBS13" s="80"/>
      <c r="EBT13" s="80"/>
      <c r="EBU13" s="80"/>
      <c r="EBV13" s="80"/>
      <c r="EBW13" s="80"/>
      <c r="EBX13" s="80"/>
      <c r="EBY13" s="80"/>
      <c r="EBZ13" s="80"/>
      <c r="ECA13" s="80"/>
      <c r="ECB13" s="80"/>
      <c r="ECC13" s="80"/>
      <c r="ECD13" s="80"/>
      <c r="ECE13" s="80"/>
      <c r="ECF13" s="80"/>
      <c r="ECG13" s="80"/>
      <c r="ECH13" s="80"/>
      <c r="ECI13" s="80"/>
      <c r="ECJ13" s="80"/>
      <c r="ECK13" s="80"/>
      <c r="ECL13" s="80"/>
      <c r="ECM13" s="80"/>
      <c r="ECN13" s="80"/>
      <c r="ECO13" s="80"/>
      <c r="ECP13" s="80"/>
      <c r="ECQ13" s="80"/>
      <c r="ECR13" s="80"/>
      <c r="ECS13" s="80"/>
      <c r="ECT13" s="80"/>
      <c r="ECU13" s="80"/>
      <c r="ECV13" s="80"/>
      <c r="ECW13" s="80"/>
      <c r="ECX13" s="80"/>
      <c r="ECY13" s="80"/>
      <c r="ECZ13" s="80"/>
      <c r="EDA13" s="80"/>
      <c r="EDB13" s="80"/>
      <c r="EDC13" s="80"/>
      <c r="EDD13" s="80"/>
      <c r="EDE13" s="80"/>
      <c r="EDF13" s="80"/>
      <c r="EDG13" s="80"/>
      <c r="EDH13" s="80"/>
      <c r="EDI13" s="80"/>
      <c r="EDJ13" s="80"/>
      <c r="EDK13" s="80"/>
      <c r="EDL13" s="80"/>
      <c r="EDM13" s="80"/>
      <c r="EDN13" s="80"/>
      <c r="EDO13" s="80"/>
      <c r="EDP13" s="80"/>
      <c r="EDQ13" s="80"/>
      <c r="EDR13" s="80"/>
      <c r="EDS13" s="80"/>
      <c r="EDT13" s="80"/>
      <c r="EDU13" s="80"/>
      <c r="EDV13" s="80"/>
      <c r="EDW13" s="80"/>
      <c r="EDX13" s="80"/>
      <c r="EDY13" s="80"/>
      <c r="EDZ13" s="80"/>
      <c r="EEA13" s="80"/>
      <c r="EEB13" s="80"/>
      <c r="EEC13" s="80"/>
      <c r="EED13" s="80"/>
      <c r="EEE13" s="80"/>
      <c r="EEF13" s="80"/>
      <c r="EEG13" s="80"/>
      <c r="EEH13" s="80"/>
      <c r="EEI13" s="80"/>
      <c r="EEJ13" s="80"/>
      <c r="EEK13" s="80"/>
      <c r="EEL13" s="80"/>
      <c r="EEM13" s="80"/>
      <c r="EEN13" s="80"/>
      <c r="EEO13" s="80"/>
      <c r="EEP13" s="80"/>
      <c r="EEQ13" s="80"/>
      <c r="EER13" s="80"/>
      <c r="EES13" s="80"/>
      <c r="EET13" s="80"/>
      <c r="EEU13" s="80"/>
      <c r="EEV13" s="80"/>
      <c r="EEW13" s="80"/>
      <c r="EEX13" s="80"/>
      <c r="EEY13" s="80"/>
      <c r="EEZ13" s="80"/>
      <c r="EFA13" s="80"/>
      <c r="EFB13" s="80"/>
      <c r="EFC13" s="80"/>
      <c r="EFD13" s="80"/>
      <c r="EFE13" s="80"/>
      <c r="EFF13" s="80"/>
      <c r="EFG13" s="80"/>
      <c r="EFH13" s="80"/>
      <c r="EFI13" s="80"/>
      <c r="EFJ13" s="80"/>
      <c r="EFK13" s="80"/>
      <c r="EFL13" s="80"/>
      <c r="EFM13" s="80"/>
      <c r="EFN13" s="80"/>
      <c r="EFO13" s="80"/>
      <c r="EFP13" s="80"/>
      <c r="EFQ13" s="80"/>
      <c r="EFR13" s="80"/>
      <c r="EFS13" s="80"/>
      <c r="EFT13" s="80"/>
      <c r="EFU13" s="80"/>
      <c r="EFV13" s="80"/>
      <c r="EFW13" s="80"/>
      <c r="EFX13" s="80"/>
      <c r="EFY13" s="80"/>
      <c r="EFZ13" s="80"/>
      <c r="EGA13" s="80"/>
      <c r="EGB13" s="80"/>
      <c r="EGC13" s="80"/>
      <c r="EGD13" s="80"/>
      <c r="EGE13" s="80"/>
      <c r="EGF13" s="80"/>
      <c r="EGG13" s="80"/>
      <c r="EGH13" s="80"/>
      <c r="EGI13" s="80"/>
      <c r="EGJ13" s="80"/>
      <c r="EGK13" s="80"/>
      <c r="EGL13" s="80"/>
      <c r="EGM13" s="80"/>
      <c r="EGN13" s="80"/>
      <c r="EGO13" s="80"/>
      <c r="EGP13" s="80"/>
      <c r="EGQ13" s="80"/>
      <c r="EGR13" s="80"/>
      <c r="EGS13" s="80"/>
      <c r="EGT13" s="80"/>
      <c r="EGU13" s="80"/>
      <c r="EGV13" s="80"/>
      <c r="EGW13" s="80"/>
      <c r="EGX13" s="80"/>
      <c r="EGY13" s="80"/>
      <c r="EGZ13" s="80"/>
      <c r="EHA13" s="80"/>
      <c r="EHB13" s="80"/>
      <c r="EHC13" s="80"/>
      <c r="EHD13" s="80"/>
      <c r="EHE13" s="80"/>
      <c r="EHF13" s="80"/>
      <c r="EHG13" s="80"/>
      <c r="EHH13" s="80"/>
      <c r="EHI13" s="80"/>
      <c r="EHJ13" s="80"/>
      <c r="EHK13" s="80"/>
      <c r="EHL13" s="80"/>
      <c r="EHM13" s="80"/>
      <c r="EHN13" s="80"/>
      <c r="EHO13" s="80"/>
      <c r="EHP13" s="80"/>
      <c r="EHQ13" s="80"/>
      <c r="EHR13" s="80"/>
      <c r="EHS13" s="80"/>
      <c r="EHT13" s="80"/>
      <c r="EHU13" s="80"/>
      <c r="EHV13" s="80"/>
      <c r="EHW13" s="80"/>
      <c r="EHX13" s="80"/>
      <c r="EHY13" s="80"/>
      <c r="EHZ13" s="80"/>
      <c r="EIA13" s="80"/>
      <c r="EIB13" s="80"/>
      <c r="EIC13" s="80"/>
      <c r="EID13" s="80"/>
      <c r="EIE13" s="80"/>
      <c r="EIF13" s="80"/>
      <c r="EIG13" s="80"/>
      <c r="EIH13" s="80"/>
      <c r="EII13" s="80"/>
      <c r="EIJ13" s="80"/>
      <c r="EIK13" s="80"/>
      <c r="EIL13" s="80"/>
      <c r="EIM13" s="80"/>
      <c r="EIN13" s="80"/>
      <c r="EIO13" s="80"/>
      <c r="EIP13" s="80"/>
      <c r="EIQ13" s="80"/>
      <c r="EIR13" s="80"/>
      <c r="EIS13" s="80"/>
      <c r="EIT13" s="80"/>
      <c r="EIU13" s="80"/>
      <c r="EIV13" s="80"/>
      <c r="EIW13" s="80"/>
      <c r="EIX13" s="80"/>
      <c r="EIY13" s="80"/>
      <c r="EIZ13" s="80"/>
      <c r="EJA13" s="80"/>
      <c r="EJB13" s="80"/>
      <c r="EJC13" s="80"/>
      <c r="EJD13" s="80"/>
      <c r="EJE13" s="80"/>
      <c r="EJF13" s="80"/>
      <c r="EJG13" s="80"/>
      <c r="EJH13" s="80"/>
      <c r="EJI13" s="80"/>
      <c r="EJJ13" s="80"/>
      <c r="EJK13" s="80"/>
      <c r="EJL13" s="80"/>
      <c r="EJM13" s="80"/>
      <c r="EJN13" s="80"/>
      <c r="EJO13" s="80"/>
      <c r="EJP13" s="80"/>
      <c r="EJQ13" s="80"/>
      <c r="EJR13" s="80"/>
      <c r="EJS13" s="80"/>
      <c r="EJT13" s="80"/>
      <c r="EJU13" s="80"/>
      <c r="EJV13" s="80"/>
      <c r="EJW13" s="80"/>
      <c r="EJX13" s="80"/>
      <c r="EJY13" s="80"/>
      <c r="EJZ13" s="80"/>
      <c r="EKA13" s="80"/>
      <c r="EKB13" s="80"/>
      <c r="EKC13" s="80"/>
      <c r="EKD13" s="80"/>
      <c r="EKE13" s="80"/>
      <c r="EKF13" s="80"/>
      <c r="EKG13" s="80"/>
      <c r="EKH13" s="80"/>
      <c r="EKI13" s="80"/>
      <c r="EKJ13" s="80"/>
      <c r="EKK13" s="80"/>
      <c r="EKL13" s="80"/>
      <c r="EKM13" s="80"/>
      <c r="EKN13" s="80"/>
      <c r="EKO13" s="80"/>
      <c r="EKP13" s="80"/>
      <c r="EKQ13" s="80"/>
      <c r="EKR13" s="80"/>
      <c r="EKS13" s="80"/>
      <c r="EKT13" s="80"/>
      <c r="EKU13" s="80"/>
      <c r="EKV13" s="80"/>
      <c r="EKW13" s="80"/>
      <c r="EKX13" s="80"/>
      <c r="EKY13" s="80"/>
      <c r="EKZ13" s="80"/>
      <c r="ELA13" s="80"/>
      <c r="ELB13" s="80"/>
      <c r="ELC13" s="80"/>
      <c r="ELD13" s="80"/>
      <c r="ELE13" s="80"/>
      <c r="ELF13" s="80"/>
      <c r="ELG13" s="80"/>
      <c r="ELH13" s="80"/>
      <c r="ELI13" s="80"/>
      <c r="ELJ13" s="80"/>
      <c r="ELK13" s="80"/>
      <c r="ELL13" s="80"/>
      <c r="ELM13" s="80"/>
      <c r="ELN13" s="80"/>
      <c r="ELO13" s="80"/>
      <c r="ELP13" s="80"/>
      <c r="ELQ13" s="80"/>
      <c r="ELR13" s="80"/>
      <c r="ELS13" s="80"/>
      <c r="ELT13" s="80"/>
      <c r="ELU13" s="80"/>
      <c r="ELV13" s="80"/>
      <c r="ELW13" s="80"/>
      <c r="ELX13" s="80"/>
      <c r="ELY13" s="80"/>
      <c r="ELZ13" s="80"/>
      <c r="EMA13" s="80"/>
      <c r="EMB13" s="80"/>
      <c r="EMC13" s="80"/>
      <c r="EMD13" s="80"/>
      <c r="EME13" s="80"/>
      <c r="EMF13" s="80"/>
      <c r="EMG13" s="80"/>
      <c r="EMH13" s="80"/>
      <c r="EMI13" s="80"/>
      <c r="EMJ13" s="80"/>
      <c r="EMK13" s="80"/>
      <c r="EML13" s="80"/>
      <c r="EMM13" s="80"/>
      <c r="EMN13" s="80"/>
      <c r="EMO13" s="80"/>
      <c r="EMP13" s="80"/>
      <c r="EMQ13" s="80"/>
      <c r="EMR13" s="80"/>
      <c r="EMS13" s="80"/>
      <c r="EMT13" s="80"/>
      <c r="EMU13" s="80"/>
      <c r="EMV13" s="80"/>
      <c r="EMW13" s="80"/>
      <c r="EMX13" s="80"/>
      <c r="EMY13" s="80"/>
      <c r="EMZ13" s="80"/>
      <c r="ENA13" s="80"/>
      <c r="ENB13" s="80"/>
      <c r="ENC13" s="80"/>
      <c r="END13" s="80"/>
      <c r="ENE13" s="80"/>
      <c r="ENF13" s="80"/>
      <c r="ENG13" s="80"/>
      <c r="ENH13" s="80"/>
      <c r="ENI13" s="80"/>
      <c r="ENJ13" s="80"/>
      <c r="ENK13" s="80"/>
      <c r="ENL13" s="80"/>
      <c r="ENM13" s="80"/>
      <c r="ENN13" s="80"/>
      <c r="ENO13" s="80"/>
      <c r="ENP13" s="80"/>
      <c r="ENQ13" s="80"/>
      <c r="ENR13" s="80"/>
      <c r="ENS13" s="80"/>
      <c r="ENT13" s="80"/>
      <c r="ENU13" s="80"/>
      <c r="ENV13" s="80"/>
      <c r="ENW13" s="80"/>
      <c r="ENX13" s="80"/>
      <c r="ENY13" s="80"/>
      <c r="ENZ13" s="80"/>
      <c r="EOA13" s="80"/>
      <c r="EOB13" s="80"/>
      <c r="EOC13" s="80"/>
      <c r="EOD13" s="80"/>
      <c r="EOE13" s="80"/>
      <c r="EOF13" s="80"/>
      <c r="EOG13" s="80"/>
      <c r="EOH13" s="80"/>
      <c r="EOI13" s="80"/>
      <c r="EOJ13" s="80"/>
      <c r="EOK13" s="80"/>
      <c r="EOL13" s="80"/>
      <c r="EOM13" s="80"/>
      <c r="EON13" s="80"/>
      <c r="EOO13" s="80"/>
      <c r="EOP13" s="80"/>
      <c r="EOQ13" s="80"/>
      <c r="EOR13" s="80"/>
      <c r="EOS13" s="80"/>
      <c r="EOT13" s="80"/>
      <c r="EOU13" s="80"/>
      <c r="EOV13" s="80"/>
      <c r="EOW13" s="80"/>
      <c r="EOX13" s="80"/>
      <c r="EOY13" s="80"/>
      <c r="EOZ13" s="80"/>
      <c r="EPA13" s="80"/>
      <c r="EPB13" s="80"/>
      <c r="EPC13" s="80"/>
      <c r="EPD13" s="80"/>
      <c r="EPE13" s="80"/>
      <c r="EPF13" s="80"/>
      <c r="EPG13" s="80"/>
      <c r="EPH13" s="80"/>
      <c r="EPI13" s="80"/>
      <c r="EPJ13" s="80"/>
      <c r="EPK13" s="80"/>
      <c r="EPL13" s="80"/>
      <c r="EPM13" s="80"/>
      <c r="EPN13" s="80"/>
      <c r="EPO13" s="80"/>
      <c r="EPP13" s="80"/>
      <c r="EPQ13" s="80"/>
      <c r="EPR13" s="80"/>
      <c r="EPS13" s="80"/>
      <c r="EPT13" s="80"/>
      <c r="EPU13" s="80"/>
      <c r="EPV13" s="80"/>
      <c r="EPW13" s="80"/>
      <c r="EPX13" s="80"/>
      <c r="EPY13" s="80"/>
      <c r="EPZ13" s="80"/>
      <c r="EQA13" s="80"/>
      <c r="EQB13" s="80"/>
      <c r="EQC13" s="80"/>
      <c r="EQD13" s="80"/>
      <c r="EQE13" s="80"/>
      <c r="EQF13" s="80"/>
      <c r="EQG13" s="80"/>
      <c r="EQH13" s="80"/>
      <c r="EQI13" s="80"/>
      <c r="EQJ13" s="80"/>
      <c r="EQK13" s="80"/>
      <c r="EQL13" s="80"/>
      <c r="EQM13" s="80"/>
      <c r="EQN13" s="80"/>
      <c r="EQO13" s="80"/>
      <c r="EQP13" s="80"/>
      <c r="EQQ13" s="80"/>
      <c r="EQR13" s="80"/>
      <c r="EQS13" s="80"/>
      <c r="EQT13" s="80"/>
      <c r="EQU13" s="80"/>
      <c r="EQV13" s="80"/>
      <c r="EQW13" s="80"/>
      <c r="EQX13" s="80"/>
      <c r="EQY13" s="80"/>
      <c r="EQZ13" s="80"/>
      <c r="ERA13" s="80"/>
      <c r="ERB13" s="80"/>
      <c r="ERC13" s="80"/>
      <c r="ERD13" s="80"/>
      <c r="ERE13" s="80"/>
      <c r="ERF13" s="80"/>
      <c r="ERG13" s="80"/>
      <c r="ERH13" s="80"/>
      <c r="ERI13" s="80"/>
      <c r="ERJ13" s="80"/>
      <c r="ERK13" s="80"/>
      <c r="ERL13" s="80"/>
      <c r="ERM13" s="80"/>
      <c r="ERN13" s="80"/>
      <c r="ERO13" s="80"/>
      <c r="ERP13" s="80"/>
      <c r="ERQ13" s="80"/>
      <c r="ERR13" s="80"/>
      <c r="ERS13" s="80"/>
      <c r="ERT13" s="80"/>
      <c r="ERU13" s="80"/>
      <c r="ERV13" s="80"/>
      <c r="ERW13" s="80"/>
      <c r="ERX13" s="80"/>
      <c r="ERY13" s="80"/>
      <c r="ERZ13" s="80"/>
      <c r="ESA13" s="80"/>
      <c r="ESB13" s="80"/>
      <c r="ESC13" s="80"/>
      <c r="ESD13" s="80"/>
      <c r="ESE13" s="80"/>
      <c r="ESF13" s="80"/>
      <c r="ESG13" s="80"/>
      <c r="ESH13" s="80"/>
      <c r="ESI13" s="80"/>
      <c r="ESJ13" s="80"/>
      <c r="ESK13" s="80"/>
      <c r="ESL13" s="80"/>
      <c r="ESM13" s="80"/>
      <c r="ESN13" s="80"/>
      <c r="ESO13" s="80"/>
      <c r="ESP13" s="80"/>
      <c r="ESQ13" s="80"/>
      <c r="ESR13" s="80"/>
      <c r="ESS13" s="80"/>
      <c r="EST13" s="80"/>
      <c r="ESU13" s="80"/>
      <c r="ESV13" s="80"/>
      <c r="ESW13" s="80"/>
      <c r="ESX13" s="80"/>
      <c r="ESY13" s="80"/>
      <c r="ESZ13" s="80"/>
      <c r="ETA13" s="80"/>
      <c r="ETB13" s="80"/>
      <c r="ETC13" s="80"/>
      <c r="ETD13" s="80"/>
      <c r="ETE13" s="80"/>
      <c r="ETF13" s="80"/>
      <c r="ETG13" s="80"/>
      <c r="ETH13" s="80"/>
      <c r="ETI13" s="80"/>
      <c r="ETJ13" s="80"/>
      <c r="ETK13" s="80"/>
      <c r="ETL13" s="80"/>
      <c r="ETM13" s="80"/>
      <c r="ETN13" s="80"/>
      <c r="ETO13" s="80"/>
      <c r="ETP13" s="80"/>
      <c r="ETQ13" s="80"/>
      <c r="ETR13" s="80"/>
      <c r="ETS13" s="80"/>
      <c r="ETT13" s="80"/>
      <c r="ETU13" s="80"/>
      <c r="ETV13" s="80"/>
      <c r="ETW13" s="80"/>
      <c r="ETX13" s="80"/>
      <c r="ETY13" s="80"/>
      <c r="ETZ13" s="80"/>
      <c r="EUA13" s="80"/>
      <c r="EUB13" s="80"/>
      <c r="EUC13" s="80"/>
      <c r="EUD13" s="80"/>
      <c r="EUE13" s="80"/>
      <c r="EUF13" s="80"/>
      <c r="EUG13" s="80"/>
      <c r="EUH13" s="80"/>
      <c r="EUI13" s="80"/>
      <c r="EUJ13" s="80"/>
      <c r="EUK13" s="80"/>
      <c r="EUL13" s="80"/>
      <c r="EUM13" s="80"/>
      <c r="EUN13" s="80"/>
      <c r="EUO13" s="80"/>
      <c r="EUP13" s="80"/>
      <c r="EUQ13" s="80"/>
      <c r="EUR13" s="80"/>
      <c r="EUS13" s="80"/>
      <c r="EUT13" s="80"/>
      <c r="EUU13" s="80"/>
      <c r="EUV13" s="80"/>
      <c r="EUW13" s="80"/>
      <c r="EUX13" s="80"/>
      <c r="EUY13" s="80"/>
      <c r="EUZ13" s="80"/>
      <c r="EVA13" s="80"/>
      <c r="EVB13" s="80"/>
      <c r="EVC13" s="80"/>
      <c r="EVD13" s="80"/>
      <c r="EVE13" s="80"/>
      <c r="EVF13" s="80"/>
      <c r="EVG13" s="80"/>
      <c r="EVH13" s="80"/>
      <c r="EVI13" s="80"/>
      <c r="EVJ13" s="80"/>
      <c r="EVK13" s="80"/>
      <c r="EVL13" s="80"/>
      <c r="EVM13" s="80"/>
      <c r="EVN13" s="80"/>
      <c r="EVO13" s="80"/>
      <c r="EVP13" s="80"/>
      <c r="EVQ13" s="80"/>
      <c r="EVR13" s="80"/>
      <c r="EVS13" s="80"/>
      <c r="EVT13" s="80"/>
      <c r="EVU13" s="80"/>
      <c r="EVV13" s="80"/>
      <c r="EVW13" s="80"/>
      <c r="EVX13" s="80"/>
      <c r="EVY13" s="80"/>
      <c r="EVZ13" s="80"/>
      <c r="EWA13" s="80"/>
      <c r="EWB13" s="80"/>
      <c r="EWC13" s="80"/>
      <c r="EWD13" s="80"/>
      <c r="EWE13" s="80"/>
      <c r="EWF13" s="80"/>
      <c r="EWG13" s="80"/>
      <c r="EWH13" s="80"/>
      <c r="EWI13" s="80"/>
      <c r="EWJ13" s="80"/>
      <c r="EWK13" s="80"/>
      <c r="EWL13" s="80"/>
      <c r="EWM13" s="80"/>
      <c r="EWN13" s="80"/>
      <c r="EWO13" s="80"/>
      <c r="EWP13" s="80"/>
      <c r="EWQ13" s="80"/>
      <c r="EWR13" s="80"/>
      <c r="EWS13" s="80"/>
      <c r="EWT13" s="80"/>
      <c r="EWU13" s="80"/>
      <c r="EWV13" s="80"/>
      <c r="EWW13" s="80"/>
      <c r="EWX13" s="80"/>
      <c r="EWY13" s="80"/>
      <c r="EWZ13" s="80"/>
      <c r="EXA13" s="80"/>
      <c r="EXB13" s="80"/>
      <c r="EXC13" s="80"/>
      <c r="EXD13" s="80"/>
      <c r="EXE13" s="80"/>
      <c r="EXF13" s="80"/>
      <c r="EXG13" s="80"/>
      <c r="EXH13" s="80"/>
      <c r="EXI13" s="80"/>
      <c r="EXJ13" s="80"/>
      <c r="EXK13" s="80"/>
      <c r="EXL13" s="80"/>
      <c r="EXM13" s="80"/>
      <c r="EXN13" s="80"/>
      <c r="EXO13" s="80"/>
      <c r="EXP13" s="80"/>
      <c r="EXQ13" s="80"/>
      <c r="EXR13" s="80"/>
      <c r="EXS13" s="80"/>
      <c r="EXT13" s="80"/>
      <c r="EXU13" s="80"/>
      <c r="EXV13" s="80"/>
      <c r="EXW13" s="80"/>
      <c r="EXX13" s="80"/>
      <c r="EXY13" s="80"/>
      <c r="EXZ13" s="80"/>
      <c r="EYA13" s="80"/>
      <c r="EYB13" s="80"/>
      <c r="EYC13" s="80"/>
      <c r="EYD13" s="80"/>
      <c r="EYE13" s="80"/>
      <c r="EYF13" s="80"/>
      <c r="EYG13" s="80"/>
      <c r="EYH13" s="80"/>
      <c r="EYI13" s="80"/>
      <c r="EYJ13" s="80"/>
      <c r="EYK13" s="80"/>
      <c r="EYL13" s="80"/>
      <c r="EYM13" s="80"/>
      <c r="EYN13" s="80"/>
      <c r="EYO13" s="80"/>
      <c r="EYP13" s="80"/>
      <c r="EYQ13" s="80"/>
      <c r="EYR13" s="80"/>
      <c r="EYS13" s="80"/>
      <c r="EYT13" s="80"/>
      <c r="EYU13" s="80"/>
      <c r="EYV13" s="80"/>
      <c r="EYW13" s="80"/>
      <c r="EYX13" s="80"/>
      <c r="EYY13" s="80"/>
      <c r="EYZ13" s="80"/>
      <c r="EZA13" s="80"/>
      <c r="EZB13" s="80"/>
      <c r="EZC13" s="80"/>
      <c r="EZD13" s="80"/>
      <c r="EZE13" s="80"/>
      <c r="EZF13" s="80"/>
      <c r="EZG13" s="80"/>
      <c r="EZH13" s="80"/>
      <c r="EZI13" s="80"/>
      <c r="EZJ13" s="80"/>
      <c r="EZK13" s="80"/>
      <c r="EZL13" s="80"/>
      <c r="EZM13" s="80"/>
      <c r="EZN13" s="80"/>
      <c r="EZO13" s="80"/>
      <c r="EZP13" s="80"/>
      <c r="EZQ13" s="80"/>
      <c r="EZR13" s="80"/>
      <c r="EZS13" s="80"/>
      <c r="EZT13" s="80"/>
      <c r="EZU13" s="80"/>
      <c r="EZV13" s="80"/>
      <c r="EZW13" s="80"/>
      <c r="EZX13" s="80"/>
      <c r="EZY13" s="80"/>
      <c r="EZZ13" s="80"/>
      <c r="FAA13" s="80"/>
      <c r="FAB13" s="80"/>
      <c r="FAC13" s="80"/>
      <c r="FAD13" s="80"/>
      <c r="FAE13" s="80"/>
      <c r="FAF13" s="80"/>
      <c r="FAG13" s="80"/>
      <c r="FAH13" s="80"/>
      <c r="FAI13" s="80"/>
      <c r="FAJ13" s="80"/>
      <c r="FAK13" s="80"/>
      <c r="FAL13" s="80"/>
      <c r="FAM13" s="80"/>
      <c r="FAN13" s="80"/>
      <c r="FAO13" s="80"/>
      <c r="FAP13" s="80"/>
      <c r="FAQ13" s="80"/>
      <c r="FAR13" s="80"/>
      <c r="FAS13" s="80"/>
      <c r="FAT13" s="80"/>
      <c r="FAU13" s="80"/>
      <c r="FAV13" s="80"/>
      <c r="FAW13" s="80"/>
      <c r="FAX13" s="80"/>
      <c r="FAY13" s="80"/>
      <c r="FAZ13" s="80"/>
      <c r="FBA13" s="80"/>
      <c r="FBB13" s="80"/>
      <c r="FBC13" s="80"/>
      <c r="FBD13" s="80"/>
      <c r="FBE13" s="80"/>
      <c r="FBF13" s="80"/>
      <c r="FBG13" s="80"/>
      <c r="FBH13" s="80"/>
      <c r="FBI13" s="80"/>
      <c r="FBJ13" s="80"/>
      <c r="FBK13" s="80"/>
      <c r="FBL13" s="80"/>
      <c r="FBM13" s="80"/>
      <c r="FBN13" s="80"/>
      <c r="FBO13" s="80"/>
      <c r="FBP13" s="80"/>
      <c r="FBQ13" s="80"/>
      <c r="FBR13" s="80"/>
      <c r="FBS13" s="80"/>
      <c r="FBT13" s="80"/>
      <c r="FBU13" s="80"/>
      <c r="FBV13" s="80"/>
      <c r="FBW13" s="80"/>
      <c r="FBX13" s="80"/>
      <c r="FBY13" s="80"/>
      <c r="FBZ13" s="80"/>
      <c r="FCA13" s="80"/>
      <c r="FCB13" s="80"/>
      <c r="FCC13" s="80"/>
      <c r="FCD13" s="80"/>
      <c r="FCE13" s="80"/>
      <c r="FCF13" s="80"/>
      <c r="FCG13" s="80"/>
      <c r="FCH13" s="80"/>
      <c r="FCI13" s="80"/>
      <c r="FCJ13" s="80"/>
      <c r="FCK13" s="80"/>
      <c r="FCL13" s="80"/>
      <c r="FCM13" s="80"/>
      <c r="FCN13" s="80"/>
      <c r="FCO13" s="80"/>
      <c r="FCP13" s="80"/>
      <c r="FCQ13" s="80"/>
      <c r="FCR13" s="80"/>
      <c r="FCS13" s="80"/>
      <c r="FCT13" s="80"/>
      <c r="FCU13" s="80"/>
      <c r="FCV13" s="80"/>
      <c r="FCW13" s="80"/>
      <c r="FCX13" s="80"/>
      <c r="FCY13" s="80"/>
      <c r="FCZ13" s="80"/>
      <c r="FDA13" s="80"/>
      <c r="FDB13" s="80"/>
      <c r="FDC13" s="80"/>
      <c r="FDD13" s="80"/>
      <c r="FDE13" s="80"/>
      <c r="FDF13" s="80"/>
      <c r="FDG13" s="80"/>
      <c r="FDH13" s="80"/>
      <c r="FDI13" s="80"/>
      <c r="FDJ13" s="80"/>
      <c r="FDK13" s="80"/>
      <c r="FDL13" s="80"/>
      <c r="FDM13" s="80"/>
      <c r="FDN13" s="80"/>
      <c r="FDO13" s="80"/>
      <c r="FDP13" s="80"/>
      <c r="FDQ13" s="80"/>
      <c r="FDR13" s="80"/>
      <c r="FDS13" s="80"/>
      <c r="FDT13" s="80"/>
      <c r="FDU13" s="80"/>
      <c r="FDV13" s="80"/>
      <c r="FDW13" s="80"/>
      <c r="FDX13" s="80"/>
      <c r="FDY13" s="80"/>
      <c r="FDZ13" s="80"/>
      <c r="FEA13" s="80"/>
      <c r="FEB13" s="80"/>
      <c r="FEC13" s="80"/>
      <c r="FED13" s="80"/>
      <c r="FEE13" s="80"/>
      <c r="FEF13" s="80"/>
      <c r="FEG13" s="80"/>
      <c r="FEH13" s="80"/>
      <c r="FEI13" s="80"/>
      <c r="FEJ13" s="80"/>
      <c r="FEK13" s="80"/>
      <c r="FEL13" s="80"/>
      <c r="FEM13" s="80"/>
      <c r="FEN13" s="80"/>
      <c r="FEO13" s="80"/>
      <c r="FEP13" s="80"/>
      <c r="FEQ13" s="80"/>
      <c r="FER13" s="80"/>
      <c r="FES13" s="80"/>
      <c r="FET13" s="80"/>
      <c r="FEU13" s="80"/>
      <c r="FEV13" s="80"/>
      <c r="FEW13" s="80"/>
      <c r="FEX13" s="80"/>
      <c r="FEY13" s="80"/>
      <c r="FEZ13" s="80"/>
      <c r="FFA13" s="80"/>
      <c r="FFB13" s="80"/>
      <c r="FFC13" s="80"/>
      <c r="FFD13" s="80"/>
      <c r="FFE13" s="80"/>
      <c r="FFF13" s="80"/>
      <c r="FFG13" s="80"/>
      <c r="FFH13" s="80"/>
      <c r="FFI13" s="80"/>
      <c r="FFJ13" s="80"/>
      <c r="FFK13" s="80"/>
      <c r="FFL13" s="80"/>
      <c r="FFM13" s="80"/>
      <c r="FFN13" s="80"/>
      <c r="FFO13" s="80"/>
      <c r="FFP13" s="80"/>
      <c r="FFQ13" s="80"/>
      <c r="FFR13" s="80"/>
      <c r="FFS13" s="80"/>
      <c r="FFT13" s="80"/>
      <c r="FFU13" s="80"/>
      <c r="FFV13" s="80"/>
      <c r="FFW13" s="80"/>
      <c r="FFX13" s="80"/>
      <c r="FFY13" s="80"/>
      <c r="FFZ13" s="80"/>
      <c r="FGA13" s="80"/>
      <c r="FGB13" s="80"/>
      <c r="FGC13" s="80"/>
      <c r="FGD13" s="80"/>
      <c r="FGE13" s="80"/>
      <c r="FGF13" s="80"/>
      <c r="FGG13" s="80"/>
      <c r="FGH13" s="80"/>
      <c r="FGI13" s="80"/>
      <c r="FGJ13" s="80"/>
      <c r="FGK13" s="80"/>
      <c r="FGL13" s="80"/>
      <c r="FGM13" s="80"/>
      <c r="FGN13" s="80"/>
      <c r="FGO13" s="80"/>
      <c r="FGP13" s="80"/>
      <c r="FGQ13" s="80"/>
      <c r="FGR13" s="80"/>
      <c r="FGS13" s="80"/>
      <c r="FGT13" s="80"/>
      <c r="FGU13" s="80"/>
      <c r="FGV13" s="80"/>
      <c r="FGW13" s="80"/>
      <c r="FGX13" s="80"/>
      <c r="FGY13" s="80"/>
      <c r="FGZ13" s="80"/>
      <c r="FHA13" s="80"/>
      <c r="FHB13" s="80"/>
      <c r="FHC13" s="80"/>
      <c r="FHD13" s="80"/>
      <c r="FHE13" s="80"/>
      <c r="FHF13" s="80"/>
      <c r="FHG13" s="80"/>
      <c r="FHH13" s="80"/>
      <c r="FHI13" s="80"/>
      <c r="FHJ13" s="80"/>
      <c r="FHK13" s="80"/>
      <c r="FHL13" s="80"/>
      <c r="FHM13" s="80"/>
      <c r="FHN13" s="80"/>
      <c r="FHO13" s="80"/>
      <c r="FHP13" s="80"/>
      <c r="FHQ13" s="80"/>
      <c r="FHR13" s="80"/>
      <c r="FHS13" s="80"/>
      <c r="FHT13" s="80"/>
      <c r="FHU13" s="80"/>
      <c r="FHV13" s="80"/>
      <c r="FHW13" s="80"/>
      <c r="FHX13" s="80"/>
      <c r="FHY13" s="80"/>
      <c r="FHZ13" s="80"/>
      <c r="FIA13" s="80"/>
      <c r="FIB13" s="80"/>
      <c r="FIC13" s="80"/>
      <c r="FID13" s="80"/>
      <c r="FIE13" s="80"/>
      <c r="FIF13" s="80"/>
      <c r="FIG13" s="80"/>
      <c r="FIH13" s="80"/>
      <c r="FII13" s="80"/>
      <c r="FIJ13" s="80"/>
      <c r="FIK13" s="80"/>
      <c r="FIL13" s="80"/>
      <c r="FIM13" s="80"/>
      <c r="FIN13" s="80"/>
      <c r="FIO13" s="80"/>
      <c r="FIP13" s="80"/>
      <c r="FIQ13" s="80"/>
      <c r="FIR13" s="80"/>
      <c r="FIS13" s="80"/>
      <c r="FIT13" s="80"/>
      <c r="FIU13" s="80"/>
      <c r="FIV13" s="80"/>
      <c r="FIW13" s="80"/>
      <c r="FIX13" s="80"/>
      <c r="FIY13" s="80"/>
      <c r="FIZ13" s="80"/>
      <c r="FJA13" s="80"/>
      <c r="FJB13" s="80"/>
      <c r="FJC13" s="80"/>
      <c r="FJD13" s="80"/>
      <c r="FJE13" s="80"/>
      <c r="FJF13" s="80"/>
      <c r="FJG13" s="80"/>
      <c r="FJH13" s="80"/>
      <c r="FJI13" s="80"/>
      <c r="FJJ13" s="80"/>
      <c r="FJK13" s="80"/>
      <c r="FJL13" s="80"/>
      <c r="FJM13" s="80"/>
      <c r="FJN13" s="80"/>
      <c r="FJO13" s="80"/>
      <c r="FJP13" s="80"/>
      <c r="FJQ13" s="80"/>
      <c r="FJR13" s="80"/>
      <c r="FJS13" s="80"/>
      <c r="FJT13" s="80"/>
      <c r="FJU13" s="80"/>
      <c r="FJV13" s="80"/>
      <c r="FJW13" s="80"/>
      <c r="FJX13" s="80"/>
      <c r="FJY13" s="80"/>
      <c r="FJZ13" s="80"/>
      <c r="FKA13" s="80"/>
      <c r="FKB13" s="80"/>
      <c r="FKC13" s="80"/>
      <c r="FKD13" s="80"/>
      <c r="FKE13" s="80"/>
      <c r="FKF13" s="80"/>
      <c r="FKG13" s="80"/>
      <c r="FKH13" s="80"/>
      <c r="FKI13" s="80"/>
      <c r="FKJ13" s="80"/>
      <c r="FKK13" s="80"/>
      <c r="FKL13" s="80"/>
      <c r="FKM13" s="80"/>
      <c r="FKN13" s="80"/>
      <c r="FKO13" s="80"/>
      <c r="FKP13" s="80"/>
      <c r="FKQ13" s="80"/>
      <c r="FKR13" s="80"/>
      <c r="FKS13" s="80"/>
      <c r="FKT13" s="80"/>
      <c r="FKU13" s="80"/>
      <c r="FKV13" s="80"/>
      <c r="FKW13" s="80"/>
      <c r="FKX13" s="80"/>
      <c r="FKY13" s="80"/>
      <c r="FKZ13" s="80"/>
      <c r="FLA13" s="80"/>
      <c r="FLB13" s="80"/>
      <c r="FLC13" s="80"/>
      <c r="FLD13" s="80"/>
      <c r="FLE13" s="80"/>
      <c r="FLF13" s="80"/>
      <c r="FLG13" s="80"/>
      <c r="FLH13" s="80"/>
      <c r="FLI13" s="80"/>
      <c r="FLJ13" s="80"/>
      <c r="FLK13" s="80"/>
      <c r="FLL13" s="80"/>
      <c r="FLM13" s="80"/>
      <c r="FLN13" s="80"/>
      <c r="FLO13" s="80"/>
      <c r="FLP13" s="80"/>
      <c r="FLQ13" s="80"/>
      <c r="FLR13" s="80"/>
      <c r="FLS13" s="80"/>
      <c r="FLT13" s="80"/>
      <c r="FLU13" s="80"/>
      <c r="FLV13" s="80"/>
      <c r="FLW13" s="80"/>
      <c r="FLX13" s="80"/>
      <c r="FLY13" s="80"/>
      <c r="FLZ13" s="80"/>
      <c r="FMA13" s="80"/>
      <c r="FMB13" s="80"/>
      <c r="FMC13" s="80"/>
      <c r="FMD13" s="80"/>
      <c r="FME13" s="80"/>
      <c r="FMF13" s="80"/>
      <c r="FMG13" s="80"/>
      <c r="FMH13" s="80"/>
      <c r="FMI13" s="80"/>
      <c r="FMJ13" s="80"/>
      <c r="FMK13" s="80"/>
      <c r="FML13" s="80"/>
      <c r="FMM13" s="80"/>
      <c r="FMN13" s="80"/>
      <c r="FMO13" s="80"/>
      <c r="FMP13" s="80"/>
      <c r="FMQ13" s="80"/>
      <c r="FMR13" s="80"/>
      <c r="FMS13" s="80"/>
      <c r="FMT13" s="80"/>
      <c r="FMU13" s="80"/>
      <c r="FMV13" s="80"/>
      <c r="FMW13" s="80"/>
      <c r="FMX13" s="80"/>
      <c r="FMY13" s="80"/>
      <c r="FMZ13" s="80"/>
      <c r="FNA13" s="80"/>
      <c r="FNB13" s="80"/>
      <c r="FNC13" s="80"/>
      <c r="FND13" s="80"/>
      <c r="FNE13" s="80"/>
      <c r="FNF13" s="80"/>
      <c r="FNG13" s="80"/>
      <c r="FNH13" s="80"/>
      <c r="FNI13" s="80"/>
      <c r="FNJ13" s="80"/>
      <c r="FNK13" s="80"/>
      <c r="FNL13" s="80"/>
      <c r="FNM13" s="80"/>
      <c r="FNN13" s="80"/>
      <c r="FNO13" s="80"/>
      <c r="FNP13" s="80"/>
      <c r="FNQ13" s="80"/>
      <c r="FNR13" s="80"/>
      <c r="FNS13" s="80"/>
      <c r="FNT13" s="80"/>
      <c r="FNU13" s="80"/>
      <c r="FNV13" s="80"/>
      <c r="FNW13" s="80"/>
      <c r="FNX13" s="80"/>
      <c r="FNY13" s="80"/>
      <c r="FNZ13" s="80"/>
      <c r="FOA13" s="80"/>
      <c r="FOB13" s="80"/>
      <c r="FOC13" s="80"/>
      <c r="FOD13" s="80"/>
      <c r="FOE13" s="80"/>
      <c r="FOF13" s="80"/>
      <c r="FOG13" s="80"/>
      <c r="FOH13" s="80"/>
      <c r="FOI13" s="80"/>
      <c r="FOJ13" s="80"/>
      <c r="FOK13" s="80"/>
      <c r="FOL13" s="80"/>
      <c r="FOM13" s="80"/>
      <c r="FON13" s="80"/>
      <c r="FOO13" s="80"/>
      <c r="FOP13" s="80"/>
      <c r="FOQ13" s="80"/>
      <c r="FOR13" s="80"/>
      <c r="FOS13" s="80"/>
      <c r="FOT13" s="80"/>
      <c r="FOU13" s="80"/>
      <c r="FOV13" s="80"/>
      <c r="FOW13" s="80"/>
      <c r="FOX13" s="80"/>
      <c r="FOY13" s="80"/>
      <c r="FOZ13" s="80"/>
      <c r="FPA13" s="80"/>
      <c r="FPB13" s="80"/>
      <c r="FPC13" s="80"/>
      <c r="FPD13" s="80"/>
      <c r="FPE13" s="80"/>
      <c r="FPF13" s="80"/>
      <c r="FPG13" s="80"/>
      <c r="FPH13" s="80"/>
      <c r="FPI13" s="80"/>
      <c r="FPJ13" s="80"/>
      <c r="FPK13" s="80"/>
      <c r="FPL13" s="80"/>
      <c r="FPM13" s="80"/>
      <c r="FPN13" s="80"/>
      <c r="FPO13" s="80"/>
      <c r="FPP13" s="80"/>
      <c r="FPQ13" s="80"/>
      <c r="FPR13" s="80"/>
      <c r="FPS13" s="80"/>
      <c r="FPT13" s="80"/>
      <c r="FPU13" s="80"/>
      <c r="FPV13" s="80"/>
      <c r="FPW13" s="80"/>
      <c r="FPX13" s="80"/>
      <c r="FPY13" s="80"/>
      <c r="FPZ13" s="80"/>
      <c r="FQA13" s="80"/>
      <c r="FQB13" s="80"/>
      <c r="FQC13" s="80"/>
      <c r="FQD13" s="80"/>
      <c r="FQE13" s="80"/>
      <c r="FQF13" s="80"/>
      <c r="FQG13" s="80"/>
      <c r="FQH13" s="80"/>
      <c r="FQI13" s="80"/>
      <c r="FQJ13" s="80"/>
      <c r="FQK13" s="80"/>
      <c r="FQL13" s="80"/>
      <c r="FQM13" s="80"/>
      <c r="FQN13" s="80"/>
      <c r="FQO13" s="80"/>
      <c r="FQP13" s="80"/>
      <c r="FQQ13" s="80"/>
      <c r="FQR13" s="80"/>
      <c r="FQS13" s="80"/>
      <c r="FQT13" s="80"/>
      <c r="FQU13" s="80"/>
      <c r="FQV13" s="80"/>
      <c r="FQW13" s="80"/>
      <c r="FQX13" s="80"/>
      <c r="FQY13" s="80"/>
      <c r="FQZ13" s="80"/>
      <c r="FRA13" s="80"/>
      <c r="FRB13" s="80"/>
      <c r="FRC13" s="80"/>
      <c r="FRD13" s="80"/>
      <c r="FRE13" s="80"/>
      <c r="FRF13" s="80"/>
      <c r="FRG13" s="80"/>
      <c r="FRH13" s="80"/>
      <c r="FRI13" s="80"/>
      <c r="FRJ13" s="80"/>
      <c r="FRK13" s="80"/>
      <c r="FRL13" s="80"/>
      <c r="FRM13" s="80"/>
      <c r="FRN13" s="80"/>
      <c r="FRO13" s="80"/>
      <c r="FRP13" s="80"/>
      <c r="FRQ13" s="80"/>
      <c r="FRR13" s="80"/>
      <c r="FRS13" s="80"/>
      <c r="FRT13" s="80"/>
      <c r="FRU13" s="80"/>
      <c r="FRV13" s="80"/>
      <c r="FRW13" s="80"/>
      <c r="FRX13" s="80"/>
      <c r="FRY13" s="80"/>
      <c r="FRZ13" s="80"/>
      <c r="FSA13" s="80"/>
      <c r="FSB13" s="80"/>
      <c r="FSC13" s="80"/>
      <c r="FSD13" s="80"/>
      <c r="FSE13" s="80"/>
      <c r="FSF13" s="80"/>
      <c r="FSG13" s="80"/>
      <c r="FSH13" s="80"/>
      <c r="FSI13" s="80"/>
      <c r="FSJ13" s="80"/>
      <c r="FSK13" s="80"/>
      <c r="FSL13" s="80"/>
      <c r="FSM13" s="80"/>
      <c r="FSN13" s="80"/>
      <c r="FSO13" s="80"/>
      <c r="FSP13" s="80"/>
      <c r="FSQ13" s="80"/>
      <c r="FSR13" s="80"/>
      <c r="FSS13" s="80"/>
      <c r="FST13" s="80"/>
      <c r="FSU13" s="80"/>
      <c r="FSV13" s="80"/>
      <c r="FSW13" s="80"/>
      <c r="FSX13" s="80"/>
      <c r="FSY13" s="80"/>
      <c r="FSZ13" s="80"/>
      <c r="FTA13" s="80"/>
      <c r="FTB13" s="80"/>
      <c r="FTC13" s="80"/>
      <c r="FTD13" s="80"/>
      <c r="FTE13" s="80"/>
      <c r="FTF13" s="80"/>
      <c r="FTG13" s="80"/>
      <c r="FTH13" s="80"/>
      <c r="FTI13" s="80"/>
      <c r="FTJ13" s="80"/>
      <c r="FTK13" s="80"/>
      <c r="FTL13" s="80"/>
      <c r="FTM13" s="80"/>
      <c r="FTN13" s="80"/>
      <c r="FTO13" s="80"/>
      <c r="FTP13" s="80"/>
      <c r="FTQ13" s="80"/>
      <c r="FTR13" s="80"/>
      <c r="FTS13" s="80"/>
      <c r="FTT13" s="80"/>
      <c r="FTU13" s="80"/>
      <c r="FTV13" s="80"/>
      <c r="FTW13" s="80"/>
      <c r="FTX13" s="80"/>
      <c r="FTY13" s="80"/>
      <c r="FTZ13" s="80"/>
      <c r="FUA13" s="80"/>
      <c r="FUB13" s="80"/>
      <c r="FUC13" s="80"/>
      <c r="FUD13" s="80"/>
      <c r="FUE13" s="80"/>
      <c r="FUF13" s="80"/>
      <c r="FUG13" s="80"/>
      <c r="FUH13" s="80"/>
      <c r="FUI13" s="80"/>
      <c r="FUJ13" s="80"/>
      <c r="FUK13" s="80"/>
      <c r="FUL13" s="80"/>
      <c r="FUM13" s="80"/>
      <c r="FUN13" s="80"/>
      <c r="FUO13" s="80"/>
      <c r="FUP13" s="80"/>
      <c r="FUQ13" s="80"/>
      <c r="FUR13" s="80"/>
      <c r="FUS13" s="80"/>
      <c r="FUT13" s="80"/>
      <c r="FUU13" s="80"/>
      <c r="FUV13" s="80"/>
      <c r="FUW13" s="80"/>
      <c r="FUX13" s="80"/>
      <c r="FUY13" s="80"/>
      <c r="FUZ13" s="80"/>
      <c r="FVA13" s="80"/>
      <c r="FVB13" s="80"/>
      <c r="FVC13" s="80"/>
      <c r="FVD13" s="80"/>
      <c r="FVE13" s="80"/>
      <c r="FVF13" s="80"/>
      <c r="FVG13" s="80"/>
      <c r="FVH13" s="80"/>
      <c r="FVI13" s="80"/>
      <c r="FVJ13" s="80"/>
      <c r="FVK13" s="80"/>
      <c r="FVL13" s="80"/>
      <c r="FVM13" s="80"/>
      <c r="FVN13" s="80"/>
      <c r="FVO13" s="80"/>
      <c r="FVP13" s="80"/>
      <c r="FVQ13" s="80"/>
      <c r="FVR13" s="80"/>
      <c r="FVS13" s="80"/>
      <c r="FVT13" s="80"/>
      <c r="FVU13" s="80"/>
      <c r="FVV13" s="80"/>
      <c r="FVW13" s="80"/>
      <c r="FVX13" s="80"/>
      <c r="FVY13" s="80"/>
      <c r="FVZ13" s="80"/>
      <c r="FWA13" s="80"/>
      <c r="FWB13" s="80"/>
      <c r="FWC13" s="80"/>
      <c r="FWD13" s="80"/>
      <c r="FWE13" s="80"/>
      <c r="FWF13" s="80"/>
      <c r="FWG13" s="80"/>
      <c r="FWH13" s="80"/>
      <c r="FWI13" s="80"/>
      <c r="FWJ13" s="80"/>
      <c r="FWK13" s="80"/>
      <c r="FWL13" s="80"/>
      <c r="FWM13" s="80"/>
      <c r="FWN13" s="80"/>
      <c r="FWO13" s="80"/>
      <c r="FWP13" s="80"/>
      <c r="FWQ13" s="80"/>
      <c r="FWR13" s="80"/>
      <c r="FWS13" s="80"/>
      <c r="FWT13" s="80"/>
      <c r="FWU13" s="80"/>
      <c r="FWV13" s="80"/>
      <c r="FWW13" s="80"/>
      <c r="FWX13" s="80"/>
      <c r="FWY13" s="80"/>
      <c r="FWZ13" s="80"/>
      <c r="FXA13" s="80"/>
      <c r="FXB13" s="80"/>
      <c r="FXC13" s="80"/>
      <c r="FXD13" s="80"/>
      <c r="FXE13" s="80"/>
      <c r="FXF13" s="80"/>
      <c r="FXG13" s="80"/>
      <c r="FXH13" s="80"/>
      <c r="FXI13" s="80"/>
      <c r="FXJ13" s="80"/>
      <c r="FXK13" s="80"/>
      <c r="FXL13" s="80"/>
      <c r="FXM13" s="80"/>
      <c r="FXN13" s="80"/>
      <c r="FXO13" s="80"/>
      <c r="FXP13" s="80"/>
      <c r="FXQ13" s="80"/>
      <c r="FXR13" s="80"/>
      <c r="FXS13" s="80"/>
      <c r="FXT13" s="80"/>
      <c r="FXU13" s="80"/>
      <c r="FXV13" s="80"/>
      <c r="FXW13" s="80"/>
      <c r="FXX13" s="80"/>
      <c r="FXY13" s="80"/>
      <c r="FXZ13" s="80"/>
      <c r="FYA13" s="80"/>
      <c r="FYB13" s="80"/>
      <c r="FYC13" s="80"/>
      <c r="FYD13" s="80"/>
      <c r="FYE13" s="80"/>
      <c r="FYF13" s="80"/>
      <c r="FYG13" s="80"/>
      <c r="FYH13" s="80"/>
      <c r="FYI13" s="80"/>
      <c r="FYJ13" s="80"/>
      <c r="FYK13" s="80"/>
      <c r="FYL13" s="80"/>
      <c r="FYM13" s="80"/>
      <c r="FYN13" s="80"/>
      <c r="FYO13" s="80"/>
      <c r="FYP13" s="80"/>
      <c r="FYQ13" s="80"/>
      <c r="FYR13" s="80"/>
      <c r="FYS13" s="80"/>
      <c r="FYT13" s="80"/>
      <c r="FYU13" s="80"/>
      <c r="FYV13" s="80"/>
      <c r="FYW13" s="80"/>
      <c r="FYX13" s="80"/>
      <c r="FYY13" s="80"/>
      <c r="FYZ13" s="80"/>
      <c r="FZA13" s="80"/>
      <c r="FZB13" s="80"/>
      <c r="FZC13" s="80"/>
      <c r="FZD13" s="80"/>
      <c r="FZE13" s="80"/>
      <c r="FZF13" s="80"/>
      <c r="FZG13" s="80"/>
      <c r="FZH13" s="80"/>
      <c r="FZI13" s="80"/>
      <c r="FZJ13" s="80"/>
      <c r="FZK13" s="80"/>
      <c r="FZL13" s="80"/>
      <c r="FZM13" s="80"/>
      <c r="FZN13" s="80"/>
      <c r="FZO13" s="80"/>
      <c r="FZP13" s="80"/>
      <c r="FZQ13" s="80"/>
      <c r="FZR13" s="80"/>
      <c r="FZS13" s="80"/>
      <c r="FZT13" s="80"/>
      <c r="FZU13" s="80"/>
      <c r="FZV13" s="80"/>
      <c r="FZW13" s="80"/>
      <c r="FZX13" s="80"/>
      <c r="FZY13" s="80"/>
      <c r="FZZ13" s="80"/>
      <c r="GAA13" s="80"/>
      <c r="GAB13" s="80"/>
      <c r="GAC13" s="80"/>
      <c r="GAD13" s="80"/>
      <c r="GAE13" s="80"/>
      <c r="GAF13" s="80"/>
      <c r="GAG13" s="80"/>
      <c r="GAH13" s="80"/>
      <c r="GAI13" s="80"/>
      <c r="GAJ13" s="80"/>
      <c r="GAK13" s="80"/>
      <c r="GAL13" s="80"/>
      <c r="GAM13" s="80"/>
      <c r="GAN13" s="80"/>
      <c r="GAO13" s="80"/>
      <c r="GAP13" s="80"/>
      <c r="GAQ13" s="80"/>
      <c r="GAR13" s="80"/>
      <c r="GAS13" s="80"/>
      <c r="GAT13" s="80"/>
      <c r="GAU13" s="80"/>
      <c r="GAV13" s="80"/>
      <c r="GAW13" s="80"/>
      <c r="GAX13" s="80"/>
      <c r="GAY13" s="80"/>
      <c r="GAZ13" s="80"/>
      <c r="GBA13" s="80"/>
      <c r="GBB13" s="80"/>
      <c r="GBC13" s="80"/>
      <c r="GBD13" s="80"/>
      <c r="GBE13" s="80"/>
      <c r="GBF13" s="80"/>
      <c r="GBG13" s="80"/>
      <c r="GBH13" s="80"/>
      <c r="GBI13" s="80"/>
      <c r="GBJ13" s="80"/>
      <c r="GBK13" s="80"/>
      <c r="GBL13" s="80"/>
      <c r="GBM13" s="80"/>
      <c r="GBN13" s="80"/>
      <c r="GBO13" s="80"/>
      <c r="GBP13" s="80"/>
      <c r="GBQ13" s="80"/>
      <c r="GBR13" s="80"/>
      <c r="GBS13" s="80"/>
      <c r="GBT13" s="80"/>
      <c r="GBU13" s="80"/>
      <c r="GBV13" s="80"/>
      <c r="GBW13" s="80"/>
      <c r="GBX13" s="80"/>
      <c r="GBY13" s="80"/>
      <c r="GBZ13" s="80"/>
      <c r="GCA13" s="80"/>
      <c r="GCB13" s="80"/>
      <c r="GCC13" s="80"/>
      <c r="GCD13" s="80"/>
      <c r="GCE13" s="80"/>
      <c r="GCF13" s="80"/>
      <c r="GCG13" s="80"/>
      <c r="GCH13" s="80"/>
      <c r="GCI13" s="80"/>
      <c r="GCJ13" s="80"/>
      <c r="GCK13" s="80"/>
      <c r="GCL13" s="80"/>
      <c r="GCM13" s="80"/>
      <c r="GCN13" s="80"/>
      <c r="GCO13" s="80"/>
      <c r="GCP13" s="80"/>
      <c r="GCQ13" s="80"/>
      <c r="GCR13" s="80"/>
      <c r="GCS13" s="80"/>
      <c r="GCT13" s="80"/>
      <c r="GCU13" s="80"/>
      <c r="GCV13" s="80"/>
      <c r="GCW13" s="80"/>
      <c r="GCX13" s="80"/>
      <c r="GCY13" s="80"/>
      <c r="GCZ13" s="80"/>
      <c r="GDA13" s="80"/>
      <c r="GDB13" s="80"/>
      <c r="GDC13" s="80"/>
      <c r="GDD13" s="80"/>
      <c r="GDE13" s="80"/>
      <c r="GDF13" s="80"/>
      <c r="GDG13" s="80"/>
      <c r="GDH13" s="80"/>
      <c r="GDI13" s="80"/>
      <c r="GDJ13" s="80"/>
      <c r="GDK13" s="80"/>
      <c r="GDL13" s="80"/>
      <c r="GDM13" s="80"/>
      <c r="GDN13" s="80"/>
      <c r="GDO13" s="80"/>
      <c r="GDP13" s="80"/>
      <c r="GDQ13" s="80"/>
      <c r="GDR13" s="80"/>
      <c r="GDS13" s="80"/>
      <c r="GDT13" s="80"/>
      <c r="GDU13" s="80"/>
      <c r="GDV13" s="80"/>
      <c r="GDW13" s="80"/>
      <c r="GDX13" s="80"/>
      <c r="GDY13" s="80"/>
      <c r="GDZ13" s="80"/>
      <c r="GEA13" s="80"/>
      <c r="GEB13" s="80"/>
      <c r="GEC13" s="80"/>
      <c r="GED13" s="80"/>
      <c r="GEE13" s="80"/>
      <c r="GEF13" s="80"/>
      <c r="GEG13" s="80"/>
      <c r="GEH13" s="80"/>
      <c r="GEI13" s="80"/>
      <c r="GEJ13" s="80"/>
      <c r="GEK13" s="80"/>
      <c r="GEL13" s="80"/>
      <c r="GEM13" s="80"/>
      <c r="GEN13" s="80"/>
      <c r="GEO13" s="80"/>
      <c r="GEP13" s="80"/>
      <c r="GEQ13" s="80"/>
      <c r="GER13" s="80"/>
      <c r="GES13" s="80"/>
      <c r="GET13" s="80"/>
      <c r="GEU13" s="80"/>
      <c r="GEV13" s="80"/>
      <c r="GEW13" s="80"/>
      <c r="GEX13" s="80"/>
      <c r="GEY13" s="80"/>
      <c r="GEZ13" s="80"/>
      <c r="GFA13" s="80"/>
      <c r="GFB13" s="80"/>
      <c r="GFC13" s="80"/>
      <c r="GFD13" s="80"/>
      <c r="GFE13" s="80"/>
      <c r="GFF13" s="80"/>
      <c r="GFG13" s="80"/>
      <c r="GFH13" s="80"/>
      <c r="GFI13" s="80"/>
      <c r="GFJ13" s="80"/>
      <c r="GFK13" s="80"/>
      <c r="GFL13" s="80"/>
      <c r="GFM13" s="80"/>
      <c r="GFN13" s="80"/>
      <c r="GFO13" s="80"/>
      <c r="GFP13" s="80"/>
      <c r="GFQ13" s="80"/>
      <c r="GFR13" s="80"/>
      <c r="GFS13" s="80"/>
      <c r="GFT13" s="80"/>
      <c r="GFU13" s="80"/>
      <c r="GFV13" s="80"/>
      <c r="GFW13" s="80"/>
      <c r="GFX13" s="80"/>
      <c r="GFY13" s="80"/>
      <c r="GFZ13" s="80"/>
      <c r="GGA13" s="80"/>
      <c r="GGB13" s="80"/>
      <c r="GGC13" s="80"/>
      <c r="GGD13" s="80"/>
      <c r="GGE13" s="80"/>
      <c r="GGF13" s="80"/>
      <c r="GGG13" s="80"/>
      <c r="GGH13" s="80"/>
      <c r="GGI13" s="80"/>
      <c r="GGJ13" s="80"/>
      <c r="GGK13" s="80"/>
      <c r="GGL13" s="80"/>
      <c r="GGM13" s="80"/>
      <c r="GGN13" s="80"/>
      <c r="GGO13" s="80"/>
      <c r="GGP13" s="80"/>
      <c r="GGQ13" s="80"/>
      <c r="GGR13" s="80"/>
      <c r="GGS13" s="80"/>
      <c r="GGT13" s="80"/>
      <c r="GGU13" s="80"/>
      <c r="GGV13" s="80"/>
      <c r="GGW13" s="80"/>
      <c r="GGX13" s="80"/>
      <c r="GGY13" s="80"/>
      <c r="GGZ13" s="80"/>
      <c r="GHA13" s="80"/>
      <c r="GHB13" s="80"/>
      <c r="GHC13" s="80"/>
      <c r="GHD13" s="80"/>
      <c r="GHE13" s="80"/>
      <c r="GHF13" s="80"/>
      <c r="GHG13" s="80"/>
      <c r="GHH13" s="80"/>
      <c r="GHI13" s="80"/>
      <c r="GHJ13" s="80"/>
      <c r="GHK13" s="80"/>
      <c r="GHL13" s="80"/>
      <c r="GHM13" s="80"/>
      <c r="GHN13" s="80"/>
      <c r="GHO13" s="80"/>
      <c r="GHP13" s="80"/>
      <c r="GHQ13" s="80"/>
      <c r="GHR13" s="80"/>
      <c r="GHS13" s="80"/>
      <c r="GHT13" s="80"/>
      <c r="GHU13" s="80"/>
      <c r="GHV13" s="80"/>
      <c r="GHW13" s="80"/>
      <c r="GHX13" s="80"/>
      <c r="GHY13" s="80"/>
      <c r="GHZ13" s="80"/>
      <c r="GIA13" s="80"/>
      <c r="GIB13" s="80"/>
      <c r="GIC13" s="80"/>
      <c r="GID13" s="80"/>
      <c r="GIE13" s="80"/>
      <c r="GIF13" s="80"/>
      <c r="GIG13" s="80"/>
      <c r="GIH13" s="80"/>
      <c r="GII13" s="80"/>
      <c r="GIJ13" s="80"/>
      <c r="GIK13" s="80"/>
      <c r="GIL13" s="80"/>
      <c r="GIM13" s="80"/>
      <c r="GIN13" s="80"/>
      <c r="GIO13" s="80"/>
      <c r="GIP13" s="80"/>
      <c r="GIQ13" s="80"/>
      <c r="GIR13" s="80"/>
      <c r="GIS13" s="80"/>
      <c r="GIT13" s="80"/>
      <c r="GIU13" s="80"/>
      <c r="GIV13" s="80"/>
      <c r="GIW13" s="80"/>
      <c r="GIX13" s="80"/>
      <c r="GIY13" s="80"/>
      <c r="GIZ13" s="80"/>
      <c r="GJA13" s="80"/>
      <c r="GJB13" s="80"/>
      <c r="GJC13" s="80"/>
      <c r="GJD13" s="80"/>
      <c r="GJE13" s="80"/>
      <c r="GJF13" s="80"/>
      <c r="GJG13" s="80"/>
      <c r="GJH13" s="80"/>
      <c r="GJI13" s="80"/>
      <c r="GJJ13" s="80"/>
      <c r="GJK13" s="80"/>
      <c r="GJL13" s="80"/>
      <c r="GJM13" s="80"/>
      <c r="GJN13" s="80"/>
      <c r="GJO13" s="80"/>
      <c r="GJP13" s="80"/>
      <c r="GJQ13" s="80"/>
      <c r="GJR13" s="80"/>
      <c r="GJS13" s="80"/>
      <c r="GJT13" s="80"/>
      <c r="GJU13" s="80"/>
      <c r="GJV13" s="80"/>
      <c r="GJW13" s="80"/>
      <c r="GJX13" s="80"/>
      <c r="GJY13" s="80"/>
      <c r="GJZ13" s="80"/>
      <c r="GKA13" s="80"/>
      <c r="GKB13" s="80"/>
      <c r="GKC13" s="80"/>
      <c r="GKD13" s="80"/>
      <c r="GKE13" s="80"/>
      <c r="GKF13" s="80"/>
      <c r="GKG13" s="80"/>
      <c r="GKH13" s="80"/>
      <c r="GKI13" s="80"/>
      <c r="GKJ13" s="80"/>
      <c r="GKK13" s="80"/>
      <c r="GKL13" s="80"/>
      <c r="GKM13" s="80"/>
      <c r="GKN13" s="80"/>
      <c r="GKO13" s="80"/>
      <c r="GKP13" s="80"/>
      <c r="GKQ13" s="80"/>
      <c r="GKR13" s="80"/>
      <c r="GKS13" s="80"/>
      <c r="GKT13" s="80"/>
      <c r="GKU13" s="80"/>
      <c r="GKV13" s="80"/>
      <c r="GKW13" s="80"/>
      <c r="GKX13" s="80"/>
      <c r="GKY13" s="80"/>
      <c r="GKZ13" s="80"/>
      <c r="GLA13" s="80"/>
      <c r="GLB13" s="80"/>
      <c r="GLC13" s="80"/>
      <c r="GLD13" s="80"/>
      <c r="GLE13" s="80"/>
      <c r="GLF13" s="80"/>
      <c r="GLG13" s="80"/>
      <c r="GLH13" s="80"/>
      <c r="GLI13" s="80"/>
      <c r="GLJ13" s="80"/>
      <c r="GLK13" s="80"/>
      <c r="GLL13" s="80"/>
      <c r="GLM13" s="80"/>
      <c r="GLN13" s="80"/>
      <c r="GLO13" s="80"/>
      <c r="GLP13" s="80"/>
      <c r="GLQ13" s="80"/>
      <c r="GLR13" s="80"/>
      <c r="GLS13" s="80"/>
      <c r="GLT13" s="80"/>
      <c r="GLU13" s="80"/>
      <c r="GLV13" s="80"/>
      <c r="GLW13" s="80"/>
      <c r="GLX13" s="80"/>
      <c r="GLY13" s="80"/>
      <c r="GLZ13" s="80"/>
      <c r="GMA13" s="80"/>
      <c r="GMB13" s="80"/>
      <c r="GMC13" s="80"/>
      <c r="GMD13" s="80"/>
      <c r="GME13" s="80"/>
      <c r="GMF13" s="80"/>
      <c r="GMG13" s="80"/>
      <c r="GMH13" s="80"/>
      <c r="GMI13" s="80"/>
      <c r="GMJ13" s="80"/>
      <c r="GMK13" s="80"/>
      <c r="GML13" s="80"/>
      <c r="GMM13" s="80"/>
      <c r="GMN13" s="80"/>
      <c r="GMO13" s="80"/>
      <c r="GMP13" s="80"/>
      <c r="GMQ13" s="80"/>
      <c r="GMR13" s="80"/>
      <c r="GMS13" s="80"/>
      <c r="GMT13" s="80"/>
      <c r="GMU13" s="80"/>
      <c r="GMV13" s="80"/>
      <c r="GMW13" s="80"/>
      <c r="GMX13" s="80"/>
      <c r="GMY13" s="80"/>
      <c r="GMZ13" s="80"/>
      <c r="GNA13" s="80"/>
      <c r="GNB13" s="80"/>
      <c r="GNC13" s="80"/>
      <c r="GND13" s="80"/>
      <c r="GNE13" s="80"/>
      <c r="GNF13" s="80"/>
      <c r="GNG13" s="80"/>
      <c r="GNH13" s="80"/>
      <c r="GNI13" s="80"/>
      <c r="GNJ13" s="80"/>
      <c r="GNK13" s="80"/>
      <c r="GNL13" s="80"/>
      <c r="GNM13" s="80"/>
      <c r="GNN13" s="80"/>
      <c r="GNO13" s="80"/>
      <c r="GNP13" s="80"/>
      <c r="GNQ13" s="80"/>
      <c r="GNR13" s="80"/>
      <c r="GNS13" s="80"/>
      <c r="GNT13" s="80"/>
      <c r="GNU13" s="80"/>
      <c r="GNV13" s="80"/>
      <c r="GNW13" s="80"/>
      <c r="GNX13" s="80"/>
      <c r="GNY13" s="80"/>
      <c r="GNZ13" s="80"/>
      <c r="GOA13" s="80"/>
      <c r="GOB13" s="80"/>
      <c r="GOC13" s="80"/>
      <c r="GOD13" s="80"/>
      <c r="GOE13" s="80"/>
      <c r="GOF13" s="80"/>
      <c r="GOG13" s="80"/>
      <c r="GOH13" s="80"/>
      <c r="GOI13" s="80"/>
      <c r="GOJ13" s="80"/>
      <c r="GOK13" s="80"/>
      <c r="GOL13" s="80"/>
      <c r="GOM13" s="80"/>
      <c r="GON13" s="80"/>
      <c r="GOO13" s="80"/>
      <c r="GOP13" s="80"/>
      <c r="GOQ13" s="80"/>
      <c r="GOR13" s="80"/>
      <c r="GOS13" s="80"/>
      <c r="GOT13" s="80"/>
      <c r="GOU13" s="80"/>
      <c r="GOV13" s="80"/>
      <c r="GOW13" s="80"/>
      <c r="GOX13" s="80"/>
      <c r="GOY13" s="80"/>
      <c r="GOZ13" s="80"/>
      <c r="GPA13" s="80"/>
      <c r="GPB13" s="80"/>
      <c r="GPC13" s="80"/>
      <c r="GPD13" s="80"/>
      <c r="GPE13" s="80"/>
      <c r="GPF13" s="80"/>
      <c r="GPG13" s="80"/>
      <c r="GPH13" s="80"/>
      <c r="GPI13" s="80"/>
      <c r="GPJ13" s="80"/>
      <c r="GPK13" s="80"/>
      <c r="GPL13" s="80"/>
      <c r="GPM13" s="80"/>
      <c r="GPN13" s="80"/>
      <c r="GPO13" s="80"/>
      <c r="GPP13" s="80"/>
      <c r="GPQ13" s="80"/>
      <c r="GPR13" s="80"/>
      <c r="GPS13" s="80"/>
      <c r="GPT13" s="80"/>
      <c r="GPU13" s="80"/>
      <c r="GPV13" s="80"/>
      <c r="GPW13" s="80"/>
      <c r="GPX13" s="80"/>
      <c r="GPY13" s="80"/>
      <c r="GPZ13" s="80"/>
      <c r="GQA13" s="80"/>
      <c r="GQB13" s="80"/>
      <c r="GQC13" s="80"/>
      <c r="GQD13" s="80"/>
      <c r="GQE13" s="80"/>
      <c r="GQF13" s="80"/>
      <c r="GQG13" s="80"/>
      <c r="GQH13" s="80"/>
      <c r="GQI13" s="80"/>
      <c r="GQJ13" s="80"/>
      <c r="GQK13" s="80"/>
      <c r="GQL13" s="80"/>
      <c r="GQM13" s="80"/>
      <c r="GQN13" s="80"/>
      <c r="GQO13" s="80"/>
      <c r="GQP13" s="80"/>
      <c r="GQQ13" s="80"/>
      <c r="GQR13" s="80"/>
      <c r="GQS13" s="80"/>
      <c r="GQT13" s="80"/>
      <c r="GQU13" s="80"/>
      <c r="GQV13" s="80"/>
      <c r="GQW13" s="80"/>
      <c r="GQX13" s="80"/>
      <c r="GQY13" s="80"/>
      <c r="GQZ13" s="80"/>
      <c r="GRA13" s="80"/>
      <c r="GRB13" s="80"/>
      <c r="GRC13" s="80"/>
      <c r="GRD13" s="80"/>
      <c r="GRE13" s="80"/>
      <c r="GRF13" s="80"/>
      <c r="GRG13" s="80"/>
      <c r="GRH13" s="80"/>
      <c r="GRI13" s="80"/>
      <c r="GRJ13" s="80"/>
      <c r="GRK13" s="80"/>
      <c r="GRL13" s="80"/>
      <c r="GRM13" s="80"/>
      <c r="GRN13" s="80"/>
      <c r="GRO13" s="80"/>
      <c r="GRP13" s="80"/>
      <c r="GRQ13" s="80"/>
      <c r="GRR13" s="80"/>
      <c r="GRS13" s="80"/>
      <c r="GRT13" s="80"/>
      <c r="GRU13" s="80"/>
      <c r="GRV13" s="80"/>
      <c r="GRW13" s="80"/>
      <c r="GRX13" s="80"/>
      <c r="GRY13" s="80"/>
      <c r="GRZ13" s="80"/>
      <c r="GSA13" s="80"/>
      <c r="GSB13" s="80"/>
      <c r="GSC13" s="80"/>
      <c r="GSD13" s="80"/>
      <c r="GSE13" s="80"/>
      <c r="GSF13" s="80"/>
      <c r="GSG13" s="80"/>
      <c r="GSH13" s="80"/>
      <c r="GSI13" s="80"/>
      <c r="GSJ13" s="80"/>
      <c r="GSK13" s="80"/>
      <c r="GSL13" s="80"/>
      <c r="GSM13" s="80"/>
      <c r="GSN13" s="80"/>
      <c r="GSO13" s="80"/>
      <c r="GSP13" s="80"/>
      <c r="GSQ13" s="80"/>
      <c r="GSR13" s="80"/>
      <c r="GSS13" s="80"/>
      <c r="GST13" s="80"/>
      <c r="GSU13" s="80"/>
      <c r="GSV13" s="80"/>
      <c r="GSW13" s="80"/>
      <c r="GSX13" s="80"/>
      <c r="GSY13" s="80"/>
      <c r="GSZ13" s="80"/>
      <c r="GTA13" s="80"/>
      <c r="GTB13" s="80"/>
      <c r="GTC13" s="80"/>
      <c r="GTD13" s="80"/>
      <c r="GTE13" s="80"/>
      <c r="GTF13" s="80"/>
      <c r="GTG13" s="80"/>
      <c r="GTH13" s="80"/>
      <c r="GTI13" s="80"/>
      <c r="GTJ13" s="80"/>
      <c r="GTK13" s="80"/>
      <c r="GTL13" s="80"/>
      <c r="GTM13" s="80"/>
      <c r="GTN13" s="80"/>
      <c r="GTO13" s="80"/>
      <c r="GTP13" s="80"/>
      <c r="GTQ13" s="80"/>
      <c r="GTR13" s="80"/>
      <c r="GTS13" s="80"/>
      <c r="GTT13" s="80"/>
      <c r="GTU13" s="80"/>
      <c r="GTV13" s="80"/>
      <c r="GTW13" s="80"/>
      <c r="GTX13" s="80"/>
      <c r="GTY13" s="80"/>
      <c r="GTZ13" s="80"/>
      <c r="GUA13" s="80"/>
      <c r="GUB13" s="80"/>
      <c r="GUC13" s="80"/>
      <c r="GUD13" s="80"/>
      <c r="GUE13" s="80"/>
      <c r="GUF13" s="80"/>
      <c r="GUG13" s="80"/>
      <c r="GUH13" s="80"/>
      <c r="GUI13" s="80"/>
      <c r="GUJ13" s="80"/>
      <c r="GUK13" s="80"/>
      <c r="GUL13" s="80"/>
      <c r="GUM13" s="80"/>
      <c r="GUN13" s="80"/>
      <c r="GUO13" s="80"/>
      <c r="GUP13" s="80"/>
      <c r="GUQ13" s="80"/>
      <c r="GUR13" s="80"/>
      <c r="GUS13" s="80"/>
      <c r="GUT13" s="80"/>
      <c r="GUU13" s="80"/>
      <c r="GUV13" s="80"/>
      <c r="GUW13" s="80"/>
      <c r="GUX13" s="80"/>
      <c r="GUY13" s="80"/>
      <c r="GUZ13" s="80"/>
      <c r="GVA13" s="80"/>
      <c r="GVB13" s="80"/>
      <c r="GVC13" s="80"/>
      <c r="GVD13" s="80"/>
      <c r="GVE13" s="80"/>
      <c r="GVF13" s="80"/>
      <c r="GVG13" s="80"/>
      <c r="GVH13" s="80"/>
      <c r="GVI13" s="80"/>
      <c r="GVJ13" s="80"/>
      <c r="GVK13" s="80"/>
      <c r="GVL13" s="80"/>
      <c r="GVM13" s="80"/>
      <c r="GVN13" s="80"/>
      <c r="GVO13" s="80"/>
      <c r="GVP13" s="80"/>
      <c r="GVQ13" s="80"/>
      <c r="GVR13" s="80"/>
      <c r="GVS13" s="80"/>
      <c r="GVT13" s="80"/>
      <c r="GVU13" s="80"/>
      <c r="GVV13" s="80"/>
      <c r="GVW13" s="80"/>
      <c r="GVX13" s="80"/>
      <c r="GVY13" s="80"/>
      <c r="GVZ13" s="80"/>
      <c r="GWA13" s="80"/>
      <c r="GWB13" s="80"/>
      <c r="GWC13" s="80"/>
      <c r="GWD13" s="80"/>
      <c r="GWE13" s="80"/>
      <c r="GWF13" s="80"/>
      <c r="GWG13" s="80"/>
      <c r="GWH13" s="80"/>
      <c r="GWI13" s="80"/>
      <c r="GWJ13" s="80"/>
      <c r="GWK13" s="80"/>
      <c r="GWL13" s="80"/>
      <c r="GWM13" s="80"/>
      <c r="GWN13" s="80"/>
      <c r="GWO13" s="80"/>
      <c r="GWP13" s="80"/>
      <c r="GWQ13" s="80"/>
      <c r="GWR13" s="80"/>
      <c r="GWS13" s="80"/>
      <c r="GWT13" s="80"/>
      <c r="GWU13" s="80"/>
      <c r="GWV13" s="80"/>
      <c r="GWW13" s="80"/>
      <c r="GWX13" s="80"/>
      <c r="GWY13" s="80"/>
      <c r="GWZ13" s="80"/>
      <c r="GXA13" s="80"/>
      <c r="GXB13" s="80"/>
      <c r="GXC13" s="80"/>
      <c r="GXD13" s="80"/>
      <c r="GXE13" s="80"/>
      <c r="GXF13" s="80"/>
      <c r="GXG13" s="80"/>
      <c r="GXH13" s="80"/>
      <c r="GXI13" s="80"/>
      <c r="GXJ13" s="80"/>
      <c r="GXK13" s="80"/>
      <c r="GXL13" s="80"/>
      <c r="GXM13" s="80"/>
      <c r="GXN13" s="80"/>
      <c r="GXO13" s="80"/>
      <c r="GXP13" s="80"/>
      <c r="GXQ13" s="80"/>
      <c r="GXR13" s="80"/>
      <c r="GXS13" s="80"/>
      <c r="GXT13" s="80"/>
      <c r="GXU13" s="80"/>
      <c r="GXV13" s="80"/>
      <c r="GXW13" s="80"/>
      <c r="GXX13" s="80"/>
      <c r="GXY13" s="80"/>
      <c r="GXZ13" s="80"/>
      <c r="GYA13" s="80"/>
      <c r="GYB13" s="80"/>
      <c r="GYC13" s="80"/>
      <c r="GYD13" s="80"/>
      <c r="GYE13" s="80"/>
      <c r="GYF13" s="80"/>
      <c r="GYG13" s="80"/>
      <c r="GYH13" s="80"/>
      <c r="GYI13" s="80"/>
      <c r="GYJ13" s="80"/>
      <c r="GYK13" s="80"/>
      <c r="GYL13" s="80"/>
      <c r="GYM13" s="80"/>
      <c r="GYN13" s="80"/>
      <c r="GYO13" s="80"/>
      <c r="GYP13" s="80"/>
      <c r="GYQ13" s="80"/>
      <c r="GYR13" s="80"/>
      <c r="GYS13" s="80"/>
      <c r="GYT13" s="80"/>
      <c r="GYU13" s="80"/>
      <c r="GYV13" s="80"/>
      <c r="GYW13" s="80"/>
      <c r="GYX13" s="80"/>
      <c r="GYY13" s="80"/>
      <c r="GYZ13" s="80"/>
      <c r="GZA13" s="80"/>
      <c r="GZB13" s="80"/>
      <c r="GZC13" s="80"/>
      <c r="GZD13" s="80"/>
      <c r="GZE13" s="80"/>
      <c r="GZF13" s="80"/>
      <c r="GZG13" s="80"/>
      <c r="GZH13" s="80"/>
      <c r="GZI13" s="80"/>
      <c r="GZJ13" s="80"/>
      <c r="GZK13" s="80"/>
      <c r="GZL13" s="80"/>
      <c r="GZM13" s="80"/>
      <c r="GZN13" s="80"/>
      <c r="GZO13" s="80"/>
      <c r="GZP13" s="80"/>
      <c r="GZQ13" s="80"/>
      <c r="GZR13" s="80"/>
      <c r="GZS13" s="80"/>
      <c r="GZT13" s="80"/>
      <c r="GZU13" s="80"/>
      <c r="GZV13" s="80"/>
      <c r="GZW13" s="80"/>
      <c r="GZX13" s="80"/>
      <c r="GZY13" s="80"/>
      <c r="GZZ13" s="80"/>
      <c r="HAA13" s="80"/>
      <c r="HAB13" s="80"/>
      <c r="HAC13" s="80"/>
      <c r="HAD13" s="80"/>
      <c r="HAE13" s="80"/>
      <c r="HAF13" s="80"/>
      <c r="HAG13" s="80"/>
      <c r="HAH13" s="80"/>
      <c r="HAI13" s="80"/>
      <c r="HAJ13" s="80"/>
      <c r="HAK13" s="80"/>
      <c r="HAL13" s="80"/>
      <c r="HAM13" s="80"/>
      <c r="HAN13" s="80"/>
      <c r="HAO13" s="80"/>
      <c r="HAP13" s="80"/>
      <c r="HAQ13" s="80"/>
      <c r="HAR13" s="80"/>
      <c r="HAS13" s="80"/>
      <c r="HAT13" s="80"/>
      <c r="HAU13" s="80"/>
      <c r="HAV13" s="80"/>
      <c r="HAW13" s="80"/>
      <c r="HAX13" s="80"/>
      <c r="HAY13" s="80"/>
      <c r="HAZ13" s="80"/>
      <c r="HBA13" s="80"/>
      <c r="HBB13" s="80"/>
      <c r="HBC13" s="80"/>
      <c r="HBD13" s="80"/>
      <c r="HBE13" s="80"/>
      <c r="HBF13" s="80"/>
      <c r="HBG13" s="80"/>
      <c r="HBH13" s="80"/>
      <c r="HBI13" s="80"/>
      <c r="HBJ13" s="80"/>
      <c r="HBK13" s="80"/>
      <c r="HBL13" s="80"/>
      <c r="HBM13" s="80"/>
      <c r="HBN13" s="80"/>
      <c r="HBO13" s="80"/>
      <c r="HBP13" s="80"/>
      <c r="HBQ13" s="80"/>
      <c r="HBR13" s="80"/>
      <c r="HBS13" s="80"/>
      <c r="HBT13" s="80"/>
      <c r="HBU13" s="80"/>
      <c r="HBV13" s="80"/>
      <c r="HBW13" s="80"/>
      <c r="HBX13" s="80"/>
      <c r="HBY13" s="80"/>
      <c r="HBZ13" s="80"/>
      <c r="HCA13" s="80"/>
      <c r="HCB13" s="80"/>
      <c r="HCC13" s="80"/>
      <c r="HCD13" s="80"/>
      <c r="HCE13" s="80"/>
      <c r="HCF13" s="80"/>
      <c r="HCG13" s="80"/>
      <c r="HCH13" s="80"/>
      <c r="HCI13" s="80"/>
      <c r="HCJ13" s="80"/>
      <c r="HCK13" s="80"/>
      <c r="HCL13" s="80"/>
      <c r="HCM13" s="80"/>
      <c r="HCN13" s="80"/>
      <c r="HCO13" s="80"/>
      <c r="HCP13" s="80"/>
      <c r="HCQ13" s="80"/>
      <c r="HCR13" s="80"/>
      <c r="HCS13" s="80"/>
      <c r="HCT13" s="80"/>
      <c r="HCU13" s="80"/>
      <c r="HCV13" s="80"/>
      <c r="HCW13" s="80"/>
      <c r="HCX13" s="80"/>
      <c r="HCY13" s="80"/>
      <c r="HCZ13" s="80"/>
      <c r="HDA13" s="80"/>
      <c r="HDB13" s="80"/>
      <c r="HDC13" s="80"/>
      <c r="HDD13" s="80"/>
      <c r="HDE13" s="80"/>
      <c r="HDF13" s="80"/>
      <c r="HDG13" s="80"/>
      <c r="HDH13" s="80"/>
      <c r="HDI13" s="80"/>
      <c r="HDJ13" s="80"/>
      <c r="HDK13" s="80"/>
      <c r="HDL13" s="80"/>
      <c r="HDM13" s="80"/>
      <c r="HDN13" s="80"/>
      <c r="HDO13" s="80"/>
      <c r="HDP13" s="80"/>
      <c r="HDQ13" s="80"/>
      <c r="HDR13" s="80"/>
      <c r="HDS13" s="80"/>
      <c r="HDT13" s="80"/>
      <c r="HDU13" s="80"/>
      <c r="HDV13" s="80"/>
      <c r="HDW13" s="80"/>
      <c r="HDX13" s="80"/>
      <c r="HDY13" s="80"/>
      <c r="HDZ13" s="80"/>
      <c r="HEA13" s="80"/>
      <c r="HEB13" s="80"/>
      <c r="HEC13" s="80"/>
      <c r="HED13" s="80"/>
      <c r="HEE13" s="80"/>
      <c r="HEF13" s="80"/>
      <c r="HEG13" s="80"/>
      <c r="HEH13" s="80"/>
      <c r="HEI13" s="80"/>
      <c r="HEJ13" s="80"/>
      <c r="HEK13" s="80"/>
      <c r="HEL13" s="80"/>
      <c r="HEM13" s="80"/>
      <c r="HEN13" s="80"/>
      <c r="HEO13" s="80"/>
      <c r="HEP13" s="80"/>
      <c r="HEQ13" s="80"/>
      <c r="HER13" s="80"/>
      <c r="HES13" s="80"/>
      <c r="HET13" s="80"/>
      <c r="HEU13" s="80"/>
      <c r="HEV13" s="80"/>
      <c r="HEW13" s="80"/>
      <c r="HEX13" s="80"/>
      <c r="HEY13" s="80"/>
      <c r="HEZ13" s="80"/>
      <c r="HFA13" s="80"/>
      <c r="HFB13" s="80"/>
      <c r="HFC13" s="80"/>
      <c r="HFD13" s="80"/>
      <c r="HFE13" s="80"/>
      <c r="HFF13" s="80"/>
      <c r="HFG13" s="80"/>
      <c r="HFH13" s="80"/>
      <c r="HFI13" s="80"/>
      <c r="HFJ13" s="80"/>
      <c r="HFK13" s="80"/>
      <c r="HFL13" s="80"/>
      <c r="HFM13" s="80"/>
      <c r="HFN13" s="80"/>
      <c r="HFO13" s="80"/>
      <c r="HFP13" s="80"/>
      <c r="HFQ13" s="80"/>
      <c r="HFR13" s="80"/>
      <c r="HFS13" s="80"/>
      <c r="HFT13" s="80"/>
      <c r="HFU13" s="80"/>
      <c r="HFV13" s="80"/>
      <c r="HFW13" s="80"/>
      <c r="HFX13" s="80"/>
      <c r="HFY13" s="80"/>
      <c r="HFZ13" s="80"/>
      <c r="HGA13" s="80"/>
      <c r="HGB13" s="80"/>
      <c r="HGC13" s="80"/>
      <c r="HGD13" s="80"/>
      <c r="HGE13" s="80"/>
      <c r="HGF13" s="80"/>
      <c r="HGG13" s="80"/>
      <c r="HGH13" s="80"/>
      <c r="HGI13" s="80"/>
      <c r="HGJ13" s="80"/>
      <c r="HGK13" s="80"/>
      <c r="HGL13" s="80"/>
      <c r="HGM13" s="80"/>
      <c r="HGN13" s="80"/>
      <c r="HGO13" s="80"/>
      <c r="HGP13" s="80"/>
      <c r="HGQ13" s="80"/>
      <c r="HGR13" s="80"/>
      <c r="HGS13" s="80"/>
      <c r="HGT13" s="80"/>
      <c r="HGU13" s="80"/>
      <c r="HGV13" s="80"/>
      <c r="HGW13" s="80"/>
      <c r="HGX13" s="80"/>
      <c r="HGY13" s="80"/>
      <c r="HGZ13" s="80"/>
      <c r="HHA13" s="80"/>
      <c r="HHB13" s="80"/>
      <c r="HHC13" s="80"/>
      <c r="HHD13" s="80"/>
      <c r="HHE13" s="80"/>
      <c r="HHF13" s="80"/>
      <c r="HHG13" s="80"/>
      <c r="HHH13" s="80"/>
      <c r="HHI13" s="80"/>
      <c r="HHJ13" s="80"/>
      <c r="HHK13" s="80"/>
      <c r="HHL13" s="80"/>
      <c r="HHM13" s="80"/>
      <c r="HHN13" s="80"/>
      <c r="HHO13" s="80"/>
      <c r="HHP13" s="80"/>
      <c r="HHQ13" s="80"/>
      <c r="HHR13" s="80"/>
      <c r="HHS13" s="80"/>
      <c r="HHT13" s="80"/>
      <c r="HHU13" s="80"/>
      <c r="HHV13" s="80"/>
      <c r="HHW13" s="80"/>
      <c r="HHX13" s="80"/>
      <c r="HHY13" s="80"/>
      <c r="HHZ13" s="80"/>
      <c r="HIA13" s="80"/>
      <c r="HIB13" s="80"/>
      <c r="HIC13" s="80"/>
      <c r="HID13" s="80"/>
      <c r="HIE13" s="80"/>
      <c r="HIF13" s="80"/>
      <c r="HIG13" s="80"/>
      <c r="HIH13" s="80"/>
      <c r="HII13" s="80"/>
      <c r="HIJ13" s="80"/>
      <c r="HIK13" s="80"/>
      <c r="HIL13" s="80"/>
      <c r="HIM13" s="80"/>
      <c r="HIN13" s="80"/>
      <c r="HIO13" s="80"/>
      <c r="HIP13" s="80"/>
      <c r="HIQ13" s="80"/>
      <c r="HIR13" s="80"/>
      <c r="HIS13" s="80"/>
      <c r="HIT13" s="80"/>
      <c r="HIU13" s="80"/>
      <c r="HIV13" s="80"/>
      <c r="HIW13" s="80"/>
      <c r="HIX13" s="80"/>
      <c r="HIY13" s="80"/>
      <c r="HIZ13" s="80"/>
      <c r="HJA13" s="80"/>
      <c r="HJB13" s="80"/>
      <c r="HJC13" s="80"/>
      <c r="HJD13" s="80"/>
      <c r="HJE13" s="80"/>
      <c r="HJF13" s="80"/>
      <c r="HJG13" s="80"/>
      <c r="HJH13" s="80"/>
      <c r="HJI13" s="80"/>
      <c r="HJJ13" s="80"/>
      <c r="HJK13" s="80"/>
      <c r="HJL13" s="80"/>
      <c r="HJM13" s="80"/>
      <c r="HJN13" s="80"/>
      <c r="HJO13" s="80"/>
      <c r="HJP13" s="80"/>
      <c r="HJQ13" s="80"/>
      <c r="HJR13" s="80"/>
      <c r="HJS13" s="80"/>
      <c r="HJT13" s="80"/>
      <c r="HJU13" s="80"/>
      <c r="HJV13" s="80"/>
      <c r="HJW13" s="80"/>
      <c r="HJX13" s="80"/>
      <c r="HJY13" s="80"/>
      <c r="HJZ13" s="80"/>
      <c r="HKA13" s="80"/>
      <c r="HKB13" s="80"/>
      <c r="HKC13" s="80"/>
      <c r="HKD13" s="80"/>
      <c r="HKE13" s="80"/>
      <c r="HKF13" s="80"/>
      <c r="HKG13" s="80"/>
      <c r="HKH13" s="80"/>
      <c r="HKI13" s="80"/>
      <c r="HKJ13" s="80"/>
      <c r="HKK13" s="80"/>
      <c r="HKL13" s="80"/>
      <c r="HKM13" s="80"/>
      <c r="HKN13" s="80"/>
      <c r="HKO13" s="80"/>
      <c r="HKP13" s="80"/>
      <c r="HKQ13" s="80"/>
      <c r="HKR13" s="80"/>
      <c r="HKS13" s="80"/>
      <c r="HKT13" s="80"/>
      <c r="HKU13" s="80"/>
      <c r="HKV13" s="80"/>
      <c r="HKW13" s="80"/>
      <c r="HKX13" s="80"/>
      <c r="HKY13" s="80"/>
      <c r="HKZ13" s="80"/>
      <c r="HLA13" s="80"/>
      <c r="HLB13" s="80"/>
      <c r="HLC13" s="80"/>
      <c r="HLD13" s="80"/>
      <c r="HLE13" s="80"/>
      <c r="HLF13" s="80"/>
      <c r="HLG13" s="80"/>
      <c r="HLH13" s="80"/>
      <c r="HLI13" s="80"/>
      <c r="HLJ13" s="80"/>
      <c r="HLK13" s="80"/>
      <c r="HLL13" s="80"/>
      <c r="HLM13" s="80"/>
      <c r="HLN13" s="80"/>
      <c r="HLO13" s="80"/>
      <c r="HLP13" s="80"/>
      <c r="HLQ13" s="80"/>
      <c r="HLR13" s="80"/>
      <c r="HLS13" s="80"/>
      <c r="HLT13" s="80"/>
      <c r="HLU13" s="80"/>
      <c r="HLV13" s="80"/>
      <c r="HLW13" s="80"/>
      <c r="HLX13" s="80"/>
      <c r="HLY13" s="80"/>
      <c r="HLZ13" s="80"/>
      <c r="HMA13" s="80"/>
      <c r="HMB13" s="80"/>
      <c r="HMC13" s="80"/>
      <c r="HMD13" s="80"/>
      <c r="HME13" s="80"/>
      <c r="HMF13" s="80"/>
      <c r="HMG13" s="80"/>
      <c r="HMH13" s="80"/>
      <c r="HMI13" s="80"/>
      <c r="HMJ13" s="80"/>
      <c r="HMK13" s="80"/>
      <c r="HML13" s="80"/>
      <c r="HMM13" s="80"/>
      <c r="HMN13" s="80"/>
      <c r="HMO13" s="80"/>
      <c r="HMP13" s="80"/>
      <c r="HMQ13" s="80"/>
      <c r="HMR13" s="80"/>
      <c r="HMS13" s="80"/>
      <c r="HMT13" s="80"/>
      <c r="HMU13" s="80"/>
      <c r="HMV13" s="80"/>
      <c r="HMW13" s="80"/>
      <c r="HMX13" s="80"/>
      <c r="HMY13" s="80"/>
      <c r="HMZ13" s="80"/>
      <c r="HNA13" s="80"/>
      <c r="HNB13" s="80"/>
      <c r="HNC13" s="80"/>
      <c r="HND13" s="80"/>
      <c r="HNE13" s="80"/>
      <c r="HNF13" s="80"/>
      <c r="HNG13" s="80"/>
      <c r="HNH13" s="80"/>
      <c r="HNI13" s="80"/>
      <c r="HNJ13" s="80"/>
      <c r="HNK13" s="80"/>
      <c r="HNL13" s="80"/>
      <c r="HNM13" s="80"/>
      <c r="HNN13" s="80"/>
      <c r="HNO13" s="80"/>
      <c r="HNP13" s="80"/>
      <c r="HNQ13" s="80"/>
      <c r="HNR13" s="80"/>
      <c r="HNS13" s="80"/>
      <c r="HNT13" s="80"/>
      <c r="HNU13" s="80"/>
      <c r="HNV13" s="80"/>
      <c r="HNW13" s="80"/>
      <c r="HNX13" s="80"/>
      <c r="HNY13" s="80"/>
      <c r="HNZ13" s="80"/>
      <c r="HOA13" s="80"/>
      <c r="HOB13" s="80"/>
      <c r="HOC13" s="80"/>
      <c r="HOD13" s="80"/>
      <c r="HOE13" s="80"/>
      <c r="HOF13" s="80"/>
      <c r="HOG13" s="80"/>
      <c r="HOH13" s="80"/>
      <c r="HOI13" s="80"/>
      <c r="HOJ13" s="80"/>
      <c r="HOK13" s="80"/>
      <c r="HOL13" s="80"/>
      <c r="HOM13" s="80"/>
      <c r="HON13" s="80"/>
      <c r="HOO13" s="80"/>
      <c r="HOP13" s="80"/>
      <c r="HOQ13" s="80"/>
      <c r="HOR13" s="80"/>
      <c r="HOS13" s="80"/>
      <c r="HOT13" s="80"/>
      <c r="HOU13" s="80"/>
      <c r="HOV13" s="80"/>
      <c r="HOW13" s="80"/>
      <c r="HOX13" s="80"/>
      <c r="HOY13" s="80"/>
      <c r="HOZ13" s="80"/>
      <c r="HPA13" s="80"/>
      <c r="HPB13" s="80"/>
      <c r="HPC13" s="80"/>
      <c r="HPD13" s="80"/>
      <c r="HPE13" s="80"/>
      <c r="HPF13" s="80"/>
      <c r="HPG13" s="80"/>
      <c r="HPH13" s="80"/>
      <c r="HPI13" s="80"/>
      <c r="HPJ13" s="80"/>
      <c r="HPK13" s="80"/>
      <c r="HPL13" s="80"/>
      <c r="HPM13" s="80"/>
      <c r="HPN13" s="80"/>
      <c r="HPO13" s="80"/>
      <c r="HPP13" s="80"/>
      <c r="HPQ13" s="80"/>
      <c r="HPR13" s="80"/>
      <c r="HPS13" s="80"/>
      <c r="HPT13" s="80"/>
      <c r="HPU13" s="80"/>
      <c r="HPV13" s="80"/>
      <c r="HPW13" s="80"/>
      <c r="HPX13" s="80"/>
      <c r="HPY13" s="80"/>
      <c r="HPZ13" s="80"/>
      <c r="HQA13" s="80"/>
      <c r="HQB13" s="80"/>
      <c r="HQC13" s="80"/>
      <c r="HQD13" s="80"/>
      <c r="HQE13" s="80"/>
      <c r="HQF13" s="80"/>
      <c r="HQG13" s="80"/>
      <c r="HQH13" s="80"/>
      <c r="HQI13" s="80"/>
      <c r="HQJ13" s="80"/>
      <c r="HQK13" s="80"/>
      <c r="HQL13" s="80"/>
      <c r="HQM13" s="80"/>
      <c r="HQN13" s="80"/>
      <c r="HQO13" s="80"/>
      <c r="HQP13" s="80"/>
      <c r="HQQ13" s="80"/>
      <c r="HQR13" s="80"/>
      <c r="HQS13" s="80"/>
      <c r="HQT13" s="80"/>
      <c r="HQU13" s="80"/>
      <c r="HQV13" s="80"/>
      <c r="HQW13" s="80"/>
      <c r="HQX13" s="80"/>
      <c r="HQY13" s="80"/>
      <c r="HQZ13" s="80"/>
      <c r="HRA13" s="80"/>
      <c r="HRB13" s="80"/>
      <c r="HRC13" s="80"/>
      <c r="HRD13" s="80"/>
      <c r="HRE13" s="80"/>
      <c r="HRF13" s="80"/>
      <c r="HRG13" s="80"/>
      <c r="HRH13" s="80"/>
      <c r="HRI13" s="80"/>
      <c r="HRJ13" s="80"/>
      <c r="HRK13" s="80"/>
      <c r="HRL13" s="80"/>
      <c r="HRM13" s="80"/>
      <c r="HRN13" s="80"/>
      <c r="HRO13" s="80"/>
      <c r="HRP13" s="80"/>
      <c r="HRQ13" s="80"/>
      <c r="HRR13" s="80"/>
      <c r="HRS13" s="80"/>
      <c r="HRT13" s="80"/>
      <c r="HRU13" s="80"/>
      <c r="HRV13" s="80"/>
      <c r="HRW13" s="80"/>
      <c r="HRX13" s="80"/>
      <c r="HRY13" s="80"/>
      <c r="HRZ13" s="80"/>
      <c r="HSA13" s="80"/>
      <c r="HSB13" s="80"/>
      <c r="HSC13" s="80"/>
      <c r="HSD13" s="80"/>
      <c r="HSE13" s="80"/>
      <c r="HSF13" s="80"/>
      <c r="HSG13" s="80"/>
      <c r="HSH13" s="80"/>
      <c r="HSI13" s="80"/>
      <c r="HSJ13" s="80"/>
      <c r="HSK13" s="80"/>
      <c r="HSL13" s="80"/>
      <c r="HSM13" s="80"/>
      <c r="HSN13" s="80"/>
      <c r="HSO13" s="80"/>
      <c r="HSP13" s="80"/>
      <c r="HSQ13" s="80"/>
      <c r="HSR13" s="80"/>
      <c r="HSS13" s="80"/>
      <c r="HST13" s="80"/>
      <c r="HSU13" s="80"/>
      <c r="HSV13" s="80"/>
      <c r="HSW13" s="80"/>
      <c r="HSX13" s="80"/>
      <c r="HSY13" s="80"/>
      <c r="HSZ13" s="80"/>
      <c r="HTA13" s="80"/>
      <c r="HTB13" s="80"/>
      <c r="HTC13" s="80"/>
      <c r="HTD13" s="80"/>
      <c r="HTE13" s="80"/>
      <c r="HTF13" s="80"/>
      <c r="HTG13" s="80"/>
      <c r="HTH13" s="80"/>
      <c r="HTI13" s="80"/>
      <c r="HTJ13" s="80"/>
      <c r="HTK13" s="80"/>
      <c r="HTL13" s="80"/>
      <c r="HTM13" s="80"/>
      <c r="HTN13" s="80"/>
      <c r="HTO13" s="80"/>
      <c r="HTP13" s="80"/>
      <c r="HTQ13" s="80"/>
      <c r="HTR13" s="80"/>
      <c r="HTS13" s="80"/>
      <c r="HTT13" s="80"/>
      <c r="HTU13" s="80"/>
      <c r="HTV13" s="80"/>
      <c r="HTW13" s="80"/>
      <c r="HTX13" s="80"/>
      <c r="HTY13" s="80"/>
      <c r="HTZ13" s="80"/>
      <c r="HUA13" s="80"/>
      <c r="HUB13" s="80"/>
      <c r="HUC13" s="80"/>
      <c r="HUD13" s="80"/>
      <c r="HUE13" s="80"/>
      <c r="HUF13" s="80"/>
      <c r="HUG13" s="80"/>
      <c r="HUH13" s="80"/>
      <c r="HUI13" s="80"/>
      <c r="HUJ13" s="80"/>
      <c r="HUK13" s="80"/>
      <c r="HUL13" s="80"/>
      <c r="HUM13" s="80"/>
      <c r="HUN13" s="80"/>
      <c r="HUO13" s="80"/>
      <c r="HUP13" s="80"/>
      <c r="HUQ13" s="80"/>
      <c r="HUR13" s="80"/>
      <c r="HUS13" s="80"/>
      <c r="HUT13" s="80"/>
      <c r="HUU13" s="80"/>
      <c r="HUV13" s="80"/>
      <c r="HUW13" s="80"/>
      <c r="HUX13" s="80"/>
      <c r="HUY13" s="80"/>
      <c r="HUZ13" s="80"/>
      <c r="HVA13" s="80"/>
      <c r="HVB13" s="80"/>
      <c r="HVC13" s="80"/>
      <c r="HVD13" s="80"/>
      <c r="HVE13" s="80"/>
      <c r="HVF13" s="80"/>
      <c r="HVG13" s="80"/>
      <c r="HVH13" s="80"/>
      <c r="HVI13" s="80"/>
      <c r="HVJ13" s="80"/>
      <c r="HVK13" s="80"/>
      <c r="HVL13" s="80"/>
      <c r="HVM13" s="80"/>
      <c r="HVN13" s="80"/>
      <c r="HVO13" s="80"/>
      <c r="HVP13" s="80"/>
      <c r="HVQ13" s="80"/>
      <c r="HVR13" s="80"/>
      <c r="HVS13" s="80"/>
      <c r="HVT13" s="80"/>
      <c r="HVU13" s="80"/>
      <c r="HVV13" s="80"/>
      <c r="HVW13" s="80"/>
      <c r="HVX13" s="80"/>
      <c r="HVY13" s="80"/>
      <c r="HVZ13" s="80"/>
      <c r="HWA13" s="80"/>
      <c r="HWB13" s="80"/>
      <c r="HWC13" s="80"/>
      <c r="HWD13" s="80"/>
      <c r="HWE13" s="80"/>
      <c r="HWF13" s="80"/>
      <c r="HWG13" s="80"/>
      <c r="HWH13" s="80"/>
      <c r="HWI13" s="80"/>
      <c r="HWJ13" s="80"/>
      <c r="HWK13" s="80"/>
      <c r="HWL13" s="80"/>
      <c r="HWM13" s="80"/>
      <c r="HWN13" s="80"/>
      <c r="HWO13" s="80"/>
      <c r="HWP13" s="80"/>
      <c r="HWQ13" s="80"/>
      <c r="HWR13" s="80"/>
      <c r="HWS13" s="80"/>
      <c r="HWT13" s="80"/>
      <c r="HWU13" s="80"/>
      <c r="HWV13" s="80"/>
      <c r="HWW13" s="80"/>
      <c r="HWX13" s="80"/>
      <c r="HWY13" s="80"/>
      <c r="HWZ13" s="80"/>
      <c r="HXA13" s="80"/>
      <c r="HXB13" s="80"/>
      <c r="HXC13" s="80"/>
      <c r="HXD13" s="80"/>
      <c r="HXE13" s="80"/>
      <c r="HXF13" s="80"/>
      <c r="HXG13" s="80"/>
      <c r="HXH13" s="80"/>
      <c r="HXI13" s="80"/>
      <c r="HXJ13" s="80"/>
      <c r="HXK13" s="80"/>
      <c r="HXL13" s="80"/>
      <c r="HXM13" s="80"/>
      <c r="HXN13" s="80"/>
      <c r="HXO13" s="80"/>
      <c r="HXP13" s="80"/>
      <c r="HXQ13" s="80"/>
      <c r="HXR13" s="80"/>
      <c r="HXS13" s="80"/>
      <c r="HXT13" s="80"/>
      <c r="HXU13" s="80"/>
      <c r="HXV13" s="80"/>
      <c r="HXW13" s="80"/>
      <c r="HXX13" s="80"/>
      <c r="HXY13" s="80"/>
      <c r="HXZ13" s="80"/>
      <c r="HYA13" s="80"/>
      <c r="HYB13" s="80"/>
      <c r="HYC13" s="80"/>
      <c r="HYD13" s="80"/>
      <c r="HYE13" s="80"/>
      <c r="HYF13" s="80"/>
      <c r="HYG13" s="80"/>
      <c r="HYH13" s="80"/>
      <c r="HYI13" s="80"/>
      <c r="HYJ13" s="80"/>
      <c r="HYK13" s="80"/>
      <c r="HYL13" s="80"/>
      <c r="HYM13" s="80"/>
      <c r="HYN13" s="80"/>
      <c r="HYO13" s="80"/>
      <c r="HYP13" s="80"/>
      <c r="HYQ13" s="80"/>
      <c r="HYR13" s="80"/>
      <c r="HYS13" s="80"/>
      <c r="HYT13" s="80"/>
      <c r="HYU13" s="80"/>
      <c r="HYV13" s="80"/>
      <c r="HYW13" s="80"/>
      <c r="HYX13" s="80"/>
      <c r="HYY13" s="80"/>
      <c r="HYZ13" s="80"/>
      <c r="HZA13" s="80"/>
      <c r="HZB13" s="80"/>
      <c r="HZC13" s="80"/>
      <c r="HZD13" s="80"/>
      <c r="HZE13" s="80"/>
      <c r="HZF13" s="80"/>
      <c r="HZG13" s="80"/>
      <c r="HZH13" s="80"/>
      <c r="HZI13" s="80"/>
      <c r="HZJ13" s="80"/>
      <c r="HZK13" s="80"/>
      <c r="HZL13" s="80"/>
      <c r="HZM13" s="80"/>
      <c r="HZN13" s="80"/>
      <c r="HZO13" s="80"/>
      <c r="HZP13" s="80"/>
      <c r="HZQ13" s="80"/>
      <c r="HZR13" s="80"/>
      <c r="HZS13" s="80"/>
      <c r="HZT13" s="80"/>
      <c r="HZU13" s="80"/>
      <c r="HZV13" s="80"/>
      <c r="HZW13" s="80"/>
      <c r="HZX13" s="80"/>
      <c r="HZY13" s="80"/>
      <c r="HZZ13" s="80"/>
      <c r="IAA13" s="80"/>
      <c r="IAB13" s="80"/>
      <c r="IAC13" s="80"/>
      <c r="IAD13" s="80"/>
      <c r="IAE13" s="80"/>
      <c r="IAF13" s="80"/>
      <c r="IAG13" s="80"/>
      <c r="IAH13" s="80"/>
      <c r="IAI13" s="80"/>
      <c r="IAJ13" s="80"/>
      <c r="IAK13" s="80"/>
      <c r="IAL13" s="80"/>
      <c r="IAM13" s="80"/>
      <c r="IAN13" s="80"/>
      <c r="IAO13" s="80"/>
      <c r="IAP13" s="80"/>
      <c r="IAQ13" s="80"/>
      <c r="IAR13" s="80"/>
      <c r="IAS13" s="80"/>
      <c r="IAT13" s="80"/>
      <c r="IAU13" s="80"/>
      <c r="IAV13" s="80"/>
      <c r="IAW13" s="80"/>
      <c r="IAX13" s="80"/>
      <c r="IAY13" s="80"/>
      <c r="IAZ13" s="80"/>
      <c r="IBA13" s="80"/>
      <c r="IBB13" s="80"/>
      <c r="IBC13" s="80"/>
      <c r="IBD13" s="80"/>
      <c r="IBE13" s="80"/>
      <c r="IBF13" s="80"/>
      <c r="IBG13" s="80"/>
      <c r="IBH13" s="80"/>
      <c r="IBI13" s="80"/>
      <c r="IBJ13" s="80"/>
      <c r="IBK13" s="80"/>
      <c r="IBL13" s="80"/>
      <c r="IBM13" s="80"/>
      <c r="IBN13" s="80"/>
      <c r="IBO13" s="80"/>
      <c r="IBP13" s="80"/>
      <c r="IBQ13" s="80"/>
      <c r="IBR13" s="80"/>
      <c r="IBS13" s="80"/>
      <c r="IBT13" s="80"/>
      <c r="IBU13" s="80"/>
      <c r="IBV13" s="80"/>
      <c r="IBW13" s="80"/>
      <c r="IBX13" s="80"/>
      <c r="IBY13" s="80"/>
      <c r="IBZ13" s="80"/>
      <c r="ICA13" s="80"/>
      <c r="ICB13" s="80"/>
      <c r="ICC13" s="80"/>
      <c r="ICD13" s="80"/>
      <c r="ICE13" s="80"/>
      <c r="ICF13" s="80"/>
      <c r="ICG13" s="80"/>
      <c r="ICH13" s="80"/>
      <c r="ICI13" s="80"/>
      <c r="ICJ13" s="80"/>
      <c r="ICK13" s="80"/>
      <c r="ICL13" s="80"/>
      <c r="ICM13" s="80"/>
      <c r="ICN13" s="80"/>
      <c r="ICO13" s="80"/>
      <c r="ICP13" s="80"/>
      <c r="ICQ13" s="80"/>
      <c r="ICR13" s="80"/>
      <c r="ICS13" s="80"/>
      <c r="ICT13" s="80"/>
      <c r="ICU13" s="80"/>
      <c r="ICV13" s="80"/>
      <c r="ICW13" s="80"/>
      <c r="ICX13" s="80"/>
      <c r="ICY13" s="80"/>
      <c r="ICZ13" s="80"/>
      <c r="IDA13" s="80"/>
      <c r="IDB13" s="80"/>
      <c r="IDC13" s="80"/>
      <c r="IDD13" s="80"/>
      <c r="IDE13" s="80"/>
      <c r="IDF13" s="80"/>
      <c r="IDG13" s="80"/>
      <c r="IDH13" s="80"/>
      <c r="IDI13" s="80"/>
      <c r="IDJ13" s="80"/>
      <c r="IDK13" s="80"/>
      <c r="IDL13" s="80"/>
      <c r="IDM13" s="80"/>
      <c r="IDN13" s="80"/>
      <c r="IDO13" s="80"/>
      <c r="IDP13" s="80"/>
      <c r="IDQ13" s="80"/>
      <c r="IDR13" s="80"/>
      <c r="IDS13" s="80"/>
      <c r="IDT13" s="80"/>
      <c r="IDU13" s="80"/>
      <c r="IDV13" s="80"/>
      <c r="IDW13" s="80"/>
      <c r="IDX13" s="80"/>
      <c r="IDY13" s="80"/>
      <c r="IDZ13" s="80"/>
      <c r="IEA13" s="80"/>
      <c r="IEB13" s="80"/>
      <c r="IEC13" s="80"/>
      <c r="IED13" s="80"/>
      <c r="IEE13" s="80"/>
      <c r="IEF13" s="80"/>
      <c r="IEG13" s="80"/>
      <c r="IEH13" s="80"/>
      <c r="IEI13" s="80"/>
      <c r="IEJ13" s="80"/>
      <c r="IEK13" s="80"/>
      <c r="IEL13" s="80"/>
      <c r="IEM13" s="80"/>
      <c r="IEN13" s="80"/>
      <c r="IEO13" s="80"/>
      <c r="IEP13" s="80"/>
      <c r="IEQ13" s="80"/>
      <c r="IER13" s="80"/>
      <c r="IES13" s="80"/>
      <c r="IET13" s="80"/>
      <c r="IEU13" s="80"/>
      <c r="IEV13" s="80"/>
      <c r="IEW13" s="80"/>
      <c r="IEX13" s="80"/>
      <c r="IEY13" s="80"/>
      <c r="IEZ13" s="80"/>
      <c r="IFA13" s="80"/>
      <c r="IFB13" s="80"/>
      <c r="IFC13" s="80"/>
      <c r="IFD13" s="80"/>
      <c r="IFE13" s="80"/>
      <c r="IFF13" s="80"/>
      <c r="IFG13" s="80"/>
      <c r="IFH13" s="80"/>
      <c r="IFI13" s="80"/>
      <c r="IFJ13" s="80"/>
      <c r="IFK13" s="80"/>
      <c r="IFL13" s="80"/>
      <c r="IFM13" s="80"/>
      <c r="IFN13" s="80"/>
      <c r="IFO13" s="80"/>
      <c r="IFP13" s="80"/>
      <c r="IFQ13" s="80"/>
      <c r="IFR13" s="80"/>
      <c r="IFS13" s="80"/>
      <c r="IFT13" s="80"/>
      <c r="IFU13" s="80"/>
      <c r="IFV13" s="80"/>
      <c r="IFW13" s="80"/>
      <c r="IFX13" s="80"/>
      <c r="IFY13" s="80"/>
      <c r="IFZ13" s="80"/>
      <c r="IGA13" s="80"/>
      <c r="IGB13" s="80"/>
      <c r="IGC13" s="80"/>
      <c r="IGD13" s="80"/>
      <c r="IGE13" s="80"/>
      <c r="IGF13" s="80"/>
      <c r="IGG13" s="80"/>
      <c r="IGH13" s="80"/>
      <c r="IGI13" s="80"/>
      <c r="IGJ13" s="80"/>
      <c r="IGK13" s="80"/>
      <c r="IGL13" s="80"/>
      <c r="IGM13" s="80"/>
      <c r="IGN13" s="80"/>
      <c r="IGO13" s="80"/>
      <c r="IGP13" s="80"/>
      <c r="IGQ13" s="80"/>
      <c r="IGR13" s="80"/>
      <c r="IGS13" s="80"/>
      <c r="IGT13" s="80"/>
      <c r="IGU13" s="80"/>
      <c r="IGV13" s="80"/>
      <c r="IGW13" s="80"/>
      <c r="IGX13" s="80"/>
      <c r="IGY13" s="80"/>
      <c r="IGZ13" s="80"/>
      <c r="IHA13" s="80"/>
      <c r="IHB13" s="80"/>
      <c r="IHC13" s="80"/>
      <c r="IHD13" s="80"/>
      <c r="IHE13" s="80"/>
      <c r="IHF13" s="80"/>
      <c r="IHG13" s="80"/>
      <c r="IHH13" s="80"/>
      <c r="IHI13" s="80"/>
      <c r="IHJ13" s="80"/>
      <c r="IHK13" s="80"/>
      <c r="IHL13" s="80"/>
      <c r="IHM13" s="80"/>
      <c r="IHN13" s="80"/>
      <c r="IHO13" s="80"/>
      <c r="IHP13" s="80"/>
      <c r="IHQ13" s="80"/>
      <c r="IHR13" s="80"/>
      <c r="IHS13" s="80"/>
      <c r="IHT13" s="80"/>
      <c r="IHU13" s="80"/>
      <c r="IHV13" s="80"/>
      <c r="IHW13" s="80"/>
      <c r="IHX13" s="80"/>
      <c r="IHY13" s="80"/>
      <c r="IHZ13" s="80"/>
      <c r="IIA13" s="80"/>
      <c r="IIB13" s="80"/>
      <c r="IIC13" s="80"/>
      <c r="IID13" s="80"/>
      <c r="IIE13" s="80"/>
      <c r="IIF13" s="80"/>
      <c r="IIG13" s="80"/>
      <c r="IIH13" s="80"/>
      <c r="III13" s="80"/>
      <c r="IIJ13" s="80"/>
      <c r="IIK13" s="80"/>
      <c r="IIL13" s="80"/>
      <c r="IIM13" s="80"/>
      <c r="IIN13" s="80"/>
      <c r="IIO13" s="80"/>
      <c r="IIP13" s="80"/>
      <c r="IIQ13" s="80"/>
      <c r="IIR13" s="80"/>
      <c r="IIS13" s="80"/>
      <c r="IIT13" s="80"/>
      <c r="IIU13" s="80"/>
      <c r="IIV13" s="80"/>
      <c r="IIW13" s="80"/>
      <c r="IIX13" s="80"/>
      <c r="IIY13" s="80"/>
      <c r="IIZ13" s="80"/>
      <c r="IJA13" s="80"/>
      <c r="IJB13" s="80"/>
      <c r="IJC13" s="80"/>
      <c r="IJD13" s="80"/>
      <c r="IJE13" s="80"/>
      <c r="IJF13" s="80"/>
      <c r="IJG13" s="80"/>
      <c r="IJH13" s="80"/>
      <c r="IJI13" s="80"/>
      <c r="IJJ13" s="80"/>
      <c r="IJK13" s="80"/>
      <c r="IJL13" s="80"/>
      <c r="IJM13" s="80"/>
      <c r="IJN13" s="80"/>
      <c r="IJO13" s="80"/>
      <c r="IJP13" s="80"/>
      <c r="IJQ13" s="80"/>
      <c r="IJR13" s="80"/>
      <c r="IJS13" s="80"/>
      <c r="IJT13" s="80"/>
      <c r="IJU13" s="80"/>
      <c r="IJV13" s="80"/>
      <c r="IJW13" s="80"/>
      <c r="IJX13" s="80"/>
      <c r="IJY13" s="80"/>
      <c r="IJZ13" s="80"/>
      <c r="IKA13" s="80"/>
      <c r="IKB13" s="80"/>
      <c r="IKC13" s="80"/>
      <c r="IKD13" s="80"/>
      <c r="IKE13" s="80"/>
      <c r="IKF13" s="80"/>
      <c r="IKG13" s="80"/>
      <c r="IKH13" s="80"/>
      <c r="IKI13" s="80"/>
      <c r="IKJ13" s="80"/>
      <c r="IKK13" s="80"/>
      <c r="IKL13" s="80"/>
      <c r="IKM13" s="80"/>
      <c r="IKN13" s="80"/>
      <c r="IKO13" s="80"/>
      <c r="IKP13" s="80"/>
      <c r="IKQ13" s="80"/>
      <c r="IKR13" s="80"/>
      <c r="IKS13" s="80"/>
      <c r="IKT13" s="80"/>
      <c r="IKU13" s="80"/>
      <c r="IKV13" s="80"/>
      <c r="IKW13" s="80"/>
      <c r="IKX13" s="80"/>
      <c r="IKY13" s="80"/>
      <c r="IKZ13" s="80"/>
      <c r="ILA13" s="80"/>
      <c r="ILB13" s="80"/>
      <c r="ILC13" s="80"/>
      <c r="ILD13" s="80"/>
      <c r="ILE13" s="80"/>
      <c r="ILF13" s="80"/>
      <c r="ILG13" s="80"/>
      <c r="ILH13" s="80"/>
      <c r="ILI13" s="80"/>
      <c r="ILJ13" s="80"/>
      <c r="ILK13" s="80"/>
      <c r="ILL13" s="80"/>
      <c r="ILM13" s="80"/>
      <c r="ILN13" s="80"/>
      <c r="ILO13" s="80"/>
      <c r="ILP13" s="80"/>
      <c r="ILQ13" s="80"/>
      <c r="ILR13" s="80"/>
      <c r="ILS13" s="80"/>
      <c r="ILT13" s="80"/>
      <c r="ILU13" s="80"/>
      <c r="ILV13" s="80"/>
      <c r="ILW13" s="80"/>
      <c r="ILX13" s="80"/>
      <c r="ILY13" s="80"/>
      <c r="ILZ13" s="80"/>
      <c r="IMA13" s="80"/>
      <c r="IMB13" s="80"/>
      <c r="IMC13" s="80"/>
      <c r="IMD13" s="80"/>
      <c r="IME13" s="80"/>
      <c r="IMF13" s="80"/>
      <c r="IMG13" s="80"/>
      <c r="IMH13" s="80"/>
      <c r="IMI13" s="80"/>
      <c r="IMJ13" s="80"/>
      <c r="IMK13" s="80"/>
      <c r="IML13" s="80"/>
      <c r="IMM13" s="80"/>
      <c r="IMN13" s="80"/>
      <c r="IMO13" s="80"/>
      <c r="IMP13" s="80"/>
      <c r="IMQ13" s="80"/>
      <c r="IMR13" s="80"/>
      <c r="IMS13" s="80"/>
      <c r="IMT13" s="80"/>
      <c r="IMU13" s="80"/>
      <c r="IMV13" s="80"/>
      <c r="IMW13" s="80"/>
      <c r="IMX13" s="80"/>
      <c r="IMY13" s="80"/>
      <c r="IMZ13" s="80"/>
      <c r="INA13" s="80"/>
      <c r="INB13" s="80"/>
      <c r="INC13" s="80"/>
      <c r="IND13" s="80"/>
      <c r="INE13" s="80"/>
      <c r="INF13" s="80"/>
      <c r="ING13" s="80"/>
      <c r="INH13" s="80"/>
      <c r="INI13" s="80"/>
      <c r="INJ13" s="80"/>
      <c r="INK13" s="80"/>
      <c r="INL13" s="80"/>
      <c r="INM13" s="80"/>
      <c r="INN13" s="80"/>
      <c r="INO13" s="80"/>
      <c r="INP13" s="80"/>
      <c r="INQ13" s="80"/>
      <c r="INR13" s="80"/>
      <c r="INS13" s="80"/>
      <c r="INT13" s="80"/>
      <c r="INU13" s="80"/>
      <c r="INV13" s="80"/>
      <c r="INW13" s="80"/>
      <c r="INX13" s="80"/>
      <c r="INY13" s="80"/>
      <c r="INZ13" s="80"/>
      <c r="IOA13" s="80"/>
      <c r="IOB13" s="80"/>
      <c r="IOC13" s="80"/>
      <c r="IOD13" s="80"/>
      <c r="IOE13" s="80"/>
      <c r="IOF13" s="80"/>
      <c r="IOG13" s="80"/>
      <c r="IOH13" s="80"/>
      <c r="IOI13" s="80"/>
      <c r="IOJ13" s="80"/>
      <c r="IOK13" s="80"/>
      <c r="IOL13" s="80"/>
      <c r="IOM13" s="80"/>
      <c r="ION13" s="80"/>
      <c r="IOO13" s="80"/>
      <c r="IOP13" s="80"/>
      <c r="IOQ13" s="80"/>
      <c r="IOR13" s="80"/>
      <c r="IOS13" s="80"/>
      <c r="IOT13" s="80"/>
      <c r="IOU13" s="80"/>
      <c r="IOV13" s="80"/>
      <c r="IOW13" s="80"/>
      <c r="IOX13" s="80"/>
      <c r="IOY13" s="80"/>
      <c r="IOZ13" s="80"/>
      <c r="IPA13" s="80"/>
      <c r="IPB13" s="80"/>
      <c r="IPC13" s="80"/>
      <c r="IPD13" s="80"/>
      <c r="IPE13" s="80"/>
      <c r="IPF13" s="80"/>
      <c r="IPG13" s="80"/>
      <c r="IPH13" s="80"/>
      <c r="IPI13" s="80"/>
      <c r="IPJ13" s="80"/>
      <c r="IPK13" s="80"/>
      <c r="IPL13" s="80"/>
      <c r="IPM13" s="80"/>
      <c r="IPN13" s="80"/>
      <c r="IPO13" s="80"/>
      <c r="IPP13" s="80"/>
      <c r="IPQ13" s="80"/>
      <c r="IPR13" s="80"/>
      <c r="IPS13" s="80"/>
      <c r="IPT13" s="80"/>
      <c r="IPU13" s="80"/>
      <c r="IPV13" s="80"/>
      <c r="IPW13" s="80"/>
      <c r="IPX13" s="80"/>
      <c r="IPY13" s="80"/>
      <c r="IPZ13" s="80"/>
      <c r="IQA13" s="80"/>
      <c r="IQB13" s="80"/>
      <c r="IQC13" s="80"/>
      <c r="IQD13" s="80"/>
      <c r="IQE13" s="80"/>
      <c r="IQF13" s="80"/>
      <c r="IQG13" s="80"/>
      <c r="IQH13" s="80"/>
      <c r="IQI13" s="80"/>
      <c r="IQJ13" s="80"/>
      <c r="IQK13" s="80"/>
      <c r="IQL13" s="80"/>
      <c r="IQM13" s="80"/>
      <c r="IQN13" s="80"/>
      <c r="IQO13" s="80"/>
      <c r="IQP13" s="80"/>
      <c r="IQQ13" s="80"/>
      <c r="IQR13" s="80"/>
      <c r="IQS13" s="80"/>
      <c r="IQT13" s="80"/>
      <c r="IQU13" s="80"/>
      <c r="IQV13" s="80"/>
      <c r="IQW13" s="80"/>
      <c r="IQX13" s="80"/>
      <c r="IQY13" s="80"/>
      <c r="IQZ13" s="80"/>
      <c r="IRA13" s="80"/>
      <c r="IRB13" s="80"/>
      <c r="IRC13" s="80"/>
      <c r="IRD13" s="80"/>
      <c r="IRE13" s="80"/>
      <c r="IRF13" s="80"/>
      <c r="IRG13" s="80"/>
      <c r="IRH13" s="80"/>
      <c r="IRI13" s="80"/>
      <c r="IRJ13" s="80"/>
      <c r="IRK13" s="80"/>
      <c r="IRL13" s="80"/>
      <c r="IRM13" s="80"/>
      <c r="IRN13" s="80"/>
      <c r="IRO13" s="80"/>
      <c r="IRP13" s="80"/>
      <c r="IRQ13" s="80"/>
      <c r="IRR13" s="80"/>
      <c r="IRS13" s="80"/>
      <c r="IRT13" s="80"/>
      <c r="IRU13" s="80"/>
      <c r="IRV13" s="80"/>
      <c r="IRW13" s="80"/>
      <c r="IRX13" s="80"/>
      <c r="IRY13" s="80"/>
      <c r="IRZ13" s="80"/>
      <c r="ISA13" s="80"/>
      <c r="ISB13" s="80"/>
      <c r="ISC13" s="80"/>
      <c r="ISD13" s="80"/>
      <c r="ISE13" s="80"/>
      <c r="ISF13" s="80"/>
      <c r="ISG13" s="80"/>
      <c r="ISH13" s="80"/>
      <c r="ISI13" s="80"/>
      <c r="ISJ13" s="80"/>
      <c r="ISK13" s="80"/>
      <c r="ISL13" s="80"/>
      <c r="ISM13" s="80"/>
      <c r="ISN13" s="80"/>
      <c r="ISO13" s="80"/>
      <c r="ISP13" s="80"/>
      <c r="ISQ13" s="80"/>
      <c r="ISR13" s="80"/>
      <c r="ISS13" s="80"/>
      <c r="IST13" s="80"/>
      <c r="ISU13" s="80"/>
      <c r="ISV13" s="80"/>
      <c r="ISW13" s="80"/>
      <c r="ISX13" s="80"/>
      <c r="ISY13" s="80"/>
      <c r="ISZ13" s="80"/>
      <c r="ITA13" s="80"/>
      <c r="ITB13" s="80"/>
      <c r="ITC13" s="80"/>
      <c r="ITD13" s="80"/>
      <c r="ITE13" s="80"/>
      <c r="ITF13" s="80"/>
      <c r="ITG13" s="80"/>
      <c r="ITH13" s="80"/>
      <c r="ITI13" s="80"/>
      <c r="ITJ13" s="80"/>
      <c r="ITK13" s="80"/>
      <c r="ITL13" s="80"/>
      <c r="ITM13" s="80"/>
      <c r="ITN13" s="80"/>
      <c r="ITO13" s="80"/>
      <c r="ITP13" s="80"/>
      <c r="ITQ13" s="80"/>
      <c r="ITR13" s="80"/>
      <c r="ITS13" s="80"/>
      <c r="ITT13" s="80"/>
      <c r="ITU13" s="80"/>
      <c r="ITV13" s="80"/>
      <c r="ITW13" s="80"/>
      <c r="ITX13" s="80"/>
      <c r="ITY13" s="80"/>
      <c r="ITZ13" s="80"/>
      <c r="IUA13" s="80"/>
      <c r="IUB13" s="80"/>
      <c r="IUC13" s="80"/>
      <c r="IUD13" s="80"/>
      <c r="IUE13" s="80"/>
      <c r="IUF13" s="80"/>
      <c r="IUG13" s="80"/>
      <c r="IUH13" s="80"/>
      <c r="IUI13" s="80"/>
      <c r="IUJ13" s="80"/>
      <c r="IUK13" s="80"/>
      <c r="IUL13" s="80"/>
      <c r="IUM13" s="80"/>
      <c r="IUN13" s="80"/>
      <c r="IUO13" s="80"/>
      <c r="IUP13" s="80"/>
      <c r="IUQ13" s="80"/>
      <c r="IUR13" s="80"/>
      <c r="IUS13" s="80"/>
      <c r="IUT13" s="80"/>
      <c r="IUU13" s="80"/>
      <c r="IUV13" s="80"/>
      <c r="IUW13" s="80"/>
      <c r="IUX13" s="80"/>
      <c r="IUY13" s="80"/>
      <c r="IUZ13" s="80"/>
      <c r="IVA13" s="80"/>
      <c r="IVB13" s="80"/>
      <c r="IVC13" s="80"/>
      <c r="IVD13" s="80"/>
      <c r="IVE13" s="80"/>
      <c r="IVF13" s="80"/>
      <c r="IVG13" s="80"/>
      <c r="IVH13" s="80"/>
      <c r="IVI13" s="80"/>
      <c r="IVJ13" s="80"/>
      <c r="IVK13" s="80"/>
      <c r="IVL13" s="80"/>
      <c r="IVM13" s="80"/>
      <c r="IVN13" s="80"/>
      <c r="IVO13" s="80"/>
      <c r="IVP13" s="80"/>
      <c r="IVQ13" s="80"/>
      <c r="IVR13" s="80"/>
      <c r="IVS13" s="80"/>
      <c r="IVT13" s="80"/>
      <c r="IVU13" s="80"/>
      <c r="IVV13" s="80"/>
      <c r="IVW13" s="80"/>
      <c r="IVX13" s="80"/>
      <c r="IVY13" s="80"/>
      <c r="IVZ13" s="80"/>
      <c r="IWA13" s="80"/>
      <c r="IWB13" s="80"/>
      <c r="IWC13" s="80"/>
      <c r="IWD13" s="80"/>
      <c r="IWE13" s="80"/>
      <c r="IWF13" s="80"/>
      <c r="IWG13" s="80"/>
      <c r="IWH13" s="80"/>
      <c r="IWI13" s="80"/>
      <c r="IWJ13" s="80"/>
      <c r="IWK13" s="80"/>
      <c r="IWL13" s="80"/>
      <c r="IWM13" s="80"/>
      <c r="IWN13" s="80"/>
      <c r="IWO13" s="80"/>
      <c r="IWP13" s="80"/>
      <c r="IWQ13" s="80"/>
      <c r="IWR13" s="80"/>
      <c r="IWS13" s="80"/>
      <c r="IWT13" s="80"/>
      <c r="IWU13" s="80"/>
      <c r="IWV13" s="80"/>
      <c r="IWW13" s="80"/>
      <c r="IWX13" s="80"/>
      <c r="IWY13" s="80"/>
      <c r="IWZ13" s="80"/>
      <c r="IXA13" s="80"/>
      <c r="IXB13" s="80"/>
      <c r="IXC13" s="80"/>
      <c r="IXD13" s="80"/>
      <c r="IXE13" s="80"/>
      <c r="IXF13" s="80"/>
      <c r="IXG13" s="80"/>
      <c r="IXH13" s="80"/>
      <c r="IXI13" s="80"/>
      <c r="IXJ13" s="80"/>
      <c r="IXK13" s="80"/>
      <c r="IXL13" s="80"/>
      <c r="IXM13" s="80"/>
      <c r="IXN13" s="80"/>
      <c r="IXO13" s="80"/>
      <c r="IXP13" s="80"/>
      <c r="IXQ13" s="80"/>
      <c r="IXR13" s="80"/>
      <c r="IXS13" s="80"/>
      <c r="IXT13" s="80"/>
      <c r="IXU13" s="80"/>
      <c r="IXV13" s="80"/>
      <c r="IXW13" s="80"/>
      <c r="IXX13" s="80"/>
      <c r="IXY13" s="80"/>
      <c r="IXZ13" s="80"/>
      <c r="IYA13" s="80"/>
      <c r="IYB13" s="80"/>
      <c r="IYC13" s="80"/>
      <c r="IYD13" s="80"/>
      <c r="IYE13" s="80"/>
      <c r="IYF13" s="80"/>
      <c r="IYG13" s="80"/>
      <c r="IYH13" s="80"/>
      <c r="IYI13" s="80"/>
      <c r="IYJ13" s="80"/>
      <c r="IYK13" s="80"/>
      <c r="IYL13" s="80"/>
      <c r="IYM13" s="80"/>
      <c r="IYN13" s="80"/>
      <c r="IYO13" s="80"/>
      <c r="IYP13" s="80"/>
      <c r="IYQ13" s="80"/>
      <c r="IYR13" s="80"/>
      <c r="IYS13" s="80"/>
      <c r="IYT13" s="80"/>
      <c r="IYU13" s="80"/>
      <c r="IYV13" s="80"/>
      <c r="IYW13" s="80"/>
      <c r="IYX13" s="80"/>
      <c r="IYY13" s="80"/>
      <c r="IYZ13" s="80"/>
      <c r="IZA13" s="80"/>
      <c r="IZB13" s="80"/>
      <c r="IZC13" s="80"/>
      <c r="IZD13" s="80"/>
      <c r="IZE13" s="80"/>
      <c r="IZF13" s="80"/>
      <c r="IZG13" s="80"/>
      <c r="IZH13" s="80"/>
      <c r="IZI13" s="80"/>
      <c r="IZJ13" s="80"/>
      <c r="IZK13" s="80"/>
      <c r="IZL13" s="80"/>
      <c r="IZM13" s="80"/>
      <c r="IZN13" s="80"/>
      <c r="IZO13" s="80"/>
      <c r="IZP13" s="80"/>
      <c r="IZQ13" s="80"/>
      <c r="IZR13" s="80"/>
      <c r="IZS13" s="80"/>
      <c r="IZT13" s="80"/>
      <c r="IZU13" s="80"/>
      <c r="IZV13" s="80"/>
      <c r="IZW13" s="80"/>
      <c r="IZX13" s="80"/>
      <c r="IZY13" s="80"/>
      <c r="IZZ13" s="80"/>
      <c r="JAA13" s="80"/>
      <c r="JAB13" s="80"/>
      <c r="JAC13" s="80"/>
      <c r="JAD13" s="80"/>
      <c r="JAE13" s="80"/>
      <c r="JAF13" s="80"/>
      <c r="JAG13" s="80"/>
      <c r="JAH13" s="80"/>
      <c r="JAI13" s="80"/>
      <c r="JAJ13" s="80"/>
      <c r="JAK13" s="80"/>
      <c r="JAL13" s="80"/>
      <c r="JAM13" s="80"/>
      <c r="JAN13" s="80"/>
      <c r="JAO13" s="80"/>
      <c r="JAP13" s="80"/>
      <c r="JAQ13" s="80"/>
      <c r="JAR13" s="80"/>
      <c r="JAS13" s="80"/>
      <c r="JAT13" s="80"/>
      <c r="JAU13" s="80"/>
      <c r="JAV13" s="80"/>
      <c r="JAW13" s="80"/>
      <c r="JAX13" s="80"/>
      <c r="JAY13" s="80"/>
      <c r="JAZ13" s="80"/>
      <c r="JBA13" s="80"/>
      <c r="JBB13" s="80"/>
      <c r="JBC13" s="80"/>
      <c r="JBD13" s="80"/>
      <c r="JBE13" s="80"/>
      <c r="JBF13" s="80"/>
      <c r="JBG13" s="80"/>
      <c r="JBH13" s="80"/>
      <c r="JBI13" s="80"/>
      <c r="JBJ13" s="80"/>
      <c r="JBK13" s="80"/>
      <c r="JBL13" s="80"/>
      <c r="JBM13" s="80"/>
      <c r="JBN13" s="80"/>
      <c r="JBO13" s="80"/>
      <c r="JBP13" s="80"/>
      <c r="JBQ13" s="80"/>
      <c r="JBR13" s="80"/>
      <c r="JBS13" s="80"/>
      <c r="JBT13" s="80"/>
      <c r="JBU13" s="80"/>
      <c r="JBV13" s="80"/>
      <c r="JBW13" s="80"/>
      <c r="JBX13" s="80"/>
      <c r="JBY13" s="80"/>
      <c r="JBZ13" s="80"/>
      <c r="JCA13" s="80"/>
      <c r="JCB13" s="80"/>
      <c r="JCC13" s="80"/>
      <c r="JCD13" s="80"/>
      <c r="JCE13" s="80"/>
      <c r="JCF13" s="80"/>
      <c r="JCG13" s="80"/>
      <c r="JCH13" s="80"/>
      <c r="JCI13" s="80"/>
      <c r="JCJ13" s="80"/>
      <c r="JCK13" s="80"/>
      <c r="JCL13" s="80"/>
      <c r="JCM13" s="80"/>
      <c r="JCN13" s="80"/>
      <c r="JCO13" s="80"/>
      <c r="JCP13" s="80"/>
      <c r="JCQ13" s="80"/>
      <c r="JCR13" s="80"/>
      <c r="JCS13" s="80"/>
      <c r="JCT13" s="80"/>
      <c r="JCU13" s="80"/>
      <c r="JCV13" s="80"/>
      <c r="JCW13" s="80"/>
      <c r="JCX13" s="80"/>
      <c r="JCY13" s="80"/>
      <c r="JCZ13" s="80"/>
      <c r="JDA13" s="80"/>
      <c r="JDB13" s="80"/>
      <c r="JDC13" s="80"/>
      <c r="JDD13" s="80"/>
      <c r="JDE13" s="80"/>
      <c r="JDF13" s="80"/>
      <c r="JDG13" s="80"/>
      <c r="JDH13" s="80"/>
      <c r="JDI13" s="80"/>
      <c r="JDJ13" s="80"/>
      <c r="JDK13" s="80"/>
      <c r="JDL13" s="80"/>
      <c r="JDM13" s="80"/>
      <c r="JDN13" s="80"/>
      <c r="JDO13" s="80"/>
      <c r="JDP13" s="80"/>
      <c r="JDQ13" s="80"/>
      <c r="JDR13" s="80"/>
      <c r="JDS13" s="80"/>
      <c r="JDT13" s="80"/>
      <c r="JDU13" s="80"/>
      <c r="JDV13" s="80"/>
      <c r="JDW13" s="80"/>
      <c r="JDX13" s="80"/>
      <c r="JDY13" s="80"/>
      <c r="JDZ13" s="80"/>
      <c r="JEA13" s="80"/>
      <c r="JEB13" s="80"/>
      <c r="JEC13" s="80"/>
      <c r="JED13" s="80"/>
      <c r="JEE13" s="80"/>
      <c r="JEF13" s="80"/>
      <c r="JEG13" s="80"/>
      <c r="JEH13" s="80"/>
      <c r="JEI13" s="80"/>
      <c r="JEJ13" s="80"/>
      <c r="JEK13" s="80"/>
      <c r="JEL13" s="80"/>
      <c r="JEM13" s="80"/>
      <c r="JEN13" s="80"/>
      <c r="JEO13" s="80"/>
      <c r="JEP13" s="80"/>
      <c r="JEQ13" s="80"/>
      <c r="JER13" s="80"/>
      <c r="JES13" s="80"/>
      <c r="JET13" s="80"/>
      <c r="JEU13" s="80"/>
      <c r="JEV13" s="80"/>
      <c r="JEW13" s="80"/>
      <c r="JEX13" s="80"/>
      <c r="JEY13" s="80"/>
      <c r="JEZ13" s="80"/>
      <c r="JFA13" s="80"/>
      <c r="JFB13" s="80"/>
      <c r="JFC13" s="80"/>
      <c r="JFD13" s="80"/>
      <c r="JFE13" s="80"/>
      <c r="JFF13" s="80"/>
      <c r="JFG13" s="80"/>
      <c r="JFH13" s="80"/>
      <c r="JFI13" s="80"/>
      <c r="JFJ13" s="80"/>
      <c r="JFK13" s="80"/>
      <c r="JFL13" s="80"/>
      <c r="JFM13" s="80"/>
      <c r="JFN13" s="80"/>
      <c r="JFO13" s="80"/>
      <c r="JFP13" s="80"/>
      <c r="JFQ13" s="80"/>
      <c r="JFR13" s="80"/>
      <c r="JFS13" s="80"/>
      <c r="JFT13" s="80"/>
      <c r="JFU13" s="80"/>
      <c r="JFV13" s="80"/>
      <c r="JFW13" s="80"/>
      <c r="JFX13" s="80"/>
      <c r="JFY13" s="80"/>
      <c r="JFZ13" s="80"/>
      <c r="JGA13" s="80"/>
      <c r="JGB13" s="80"/>
      <c r="JGC13" s="80"/>
      <c r="JGD13" s="80"/>
      <c r="JGE13" s="80"/>
      <c r="JGF13" s="80"/>
      <c r="JGG13" s="80"/>
      <c r="JGH13" s="80"/>
      <c r="JGI13" s="80"/>
      <c r="JGJ13" s="80"/>
      <c r="JGK13" s="80"/>
      <c r="JGL13" s="80"/>
      <c r="JGM13" s="80"/>
      <c r="JGN13" s="80"/>
      <c r="JGO13" s="80"/>
      <c r="JGP13" s="80"/>
      <c r="JGQ13" s="80"/>
      <c r="JGR13" s="80"/>
      <c r="JGS13" s="80"/>
      <c r="JGT13" s="80"/>
      <c r="JGU13" s="80"/>
      <c r="JGV13" s="80"/>
      <c r="JGW13" s="80"/>
      <c r="JGX13" s="80"/>
      <c r="JGY13" s="80"/>
      <c r="JGZ13" s="80"/>
      <c r="JHA13" s="80"/>
      <c r="JHB13" s="80"/>
      <c r="JHC13" s="80"/>
      <c r="JHD13" s="80"/>
      <c r="JHE13" s="80"/>
      <c r="JHF13" s="80"/>
      <c r="JHG13" s="80"/>
      <c r="JHH13" s="80"/>
      <c r="JHI13" s="80"/>
      <c r="JHJ13" s="80"/>
      <c r="JHK13" s="80"/>
      <c r="JHL13" s="80"/>
      <c r="JHM13" s="80"/>
      <c r="JHN13" s="80"/>
      <c r="JHO13" s="80"/>
      <c r="JHP13" s="80"/>
      <c r="JHQ13" s="80"/>
      <c r="JHR13" s="80"/>
      <c r="JHS13" s="80"/>
      <c r="JHT13" s="80"/>
      <c r="JHU13" s="80"/>
      <c r="JHV13" s="80"/>
      <c r="JHW13" s="80"/>
      <c r="JHX13" s="80"/>
      <c r="JHY13" s="80"/>
      <c r="JHZ13" s="80"/>
      <c r="JIA13" s="80"/>
      <c r="JIB13" s="80"/>
      <c r="JIC13" s="80"/>
      <c r="JID13" s="80"/>
      <c r="JIE13" s="80"/>
      <c r="JIF13" s="80"/>
      <c r="JIG13" s="80"/>
      <c r="JIH13" s="80"/>
      <c r="JII13" s="80"/>
      <c r="JIJ13" s="80"/>
      <c r="JIK13" s="80"/>
      <c r="JIL13" s="80"/>
      <c r="JIM13" s="80"/>
      <c r="JIN13" s="80"/>
      <c r="JIO13" s="80"/>
      <c r="JIP13" s="80"/>
      <c r="JIQ13" s="80"/>
      <c r="JIR13" s="80"/>
      <c r="JIS13" s="80"/>
      <c r="JIT13" s="80"/>
      <c r="JIU13" s="80"/>
      <c r="JIV13" s="80"/>
      <c r="JIW13" s="80"/>
      <c r="JIX13" s="80"/>
      <c r="JIY13" s="80"/>
      <c r="JIZ13" s="80"/>
      <c r="JJA13" s="80"/>
      <c r="JJB13" s="80"/>
      <c r="JJC13" s="80"/>
      <c r="JJD13" s="80"/>
      <c r="JJE13" s="80"/>
      <c r="JJF13" s="80"/>
      <c r="JJG13" s="80"/>
      <c r="JJH13" s="80"/>
      <c r="JJI13" s="80"/>
      <c r="JJJ13" s="80"/>
      <c r="JJK13" s="80"/>
      <c r="JJL13" s="80"/>
      <c r="JJM13" s="80"/>
      <c r="JJN13" s="80"/>
      <c r="JJO13" s="80"/>
      <c r="JJP13" s="80"/>
      <c r="JJQ13" s="80"/>
      <c r="JJR13" s="80"/>
      <c r="JJS13" s="80"/>
      <c r="JJT13" s="80"/>
      <c r="JJU13" s="80"/>
      <c r="JJV13" s="80"/>
      <c r="JJW13" s="80"/>
      <c r="JJX13" s="80"/>
      <c r="JJY13" s="80"/>
      <c r="JJZ13" s="80"/>
      <c r="JKA13" s="80"/>
      <c r="JKB13" s="80"/>
      <c r="JKC13" s="80"/>
      <c r="JKD13" s="80"/>
      <c r="JKE13" s="80"/>
      <c r="JKF13" s="80"/>
      <c r="JKG13" s="80"/>
      <c r="JKH13" s="80"/>
      <c r="JKI13" s="80"/>
      <c r="JKJ13" s="80"/>
      <c r="JKK13" s="80"/>
      <c r="JKL13" s="80"/>
      <c r="JKM13" s="80"/>
      <c r="JKN13" s="80"/>
      <c r="JKO13" s="80"/>
      <c r="JKP13" s="80"/>
      <c r="JKQ13" s="80"/>
      <c r="JKR13" s="80"/>
      <c r="JKS13" s="80"/>
      <c r="JKT13" s="80"/>
      <c r="JKU13" s="80"/>
      <c r="JKV13" s="80"/>
      <c r="JKW13" s="80"/>
      <c r="JKX13" s="80"/>
      <c r="JKY13" s="80"/>
      <c r="JKZ13" s="80"/>
      <c r="JLA13" s="80"/>
      <c r="JLB13" s="80"/>
      <c r="JLC13" s="80"/>
      <c r="JLD13" s="80"/>
      <c r="JLE13" s="80"/>
      <c r="JLF13" s="80"/>
      <c r="JLG13" s="80"/>
      <c r="JLH13" s="80"/>
      <c r="JLI13" s="80"/>
      <c r="JLJ13" s="80"/>
      <c r="JLK13" s="80"/>
      <c r="JLL13" s="80"/>
      <c r="JLM13" s="80"/>
      <c r="JLN13" s="80"/>
      <c r="JLO13" s="80"/>
      <c r="JLP13" s="80"/>
      <c r="JLQ13" s="80"/>
      <c r="JLR13" s="80"/>
      <c r="JLS13" s="80"/>
      <c r="JLT13" s="80"/>
      <c r="JLU13" s="80"/>
      <c r="JLV13" s="80"/>
      <c r="JLW13" s="80"/>
      <c r="JLX13" s="80"/>
      <c r="JLY13" s="80"/>
      <c r="JLZ13" s="80"/>
      <c r="JMA13" s="80"/>
      <c r="JMB13" s="80"/>
      <c r="JMC13" s="80"/>
      <c r="JMD13" s="80"/>
      <c r="JME13" s="80"/>
      <c r="JMF13" s="80"/>
      <c r="JMG13" s="80"/>
      <c r="JMH13" s="80"/>
      <c r="JMI13" s="80"/>
      <c r="JMJ13" s="80"/>
      <c r="JMK13" s="80"/>
      <c r="JML13" s="80"/>
      <c r="JMM13" s="80"/>
      <c r="JMN13" s="80"/>
      <c r="JMO13" s="80"/>
      <c r="JMP13" s="80"/>
      <c r="JMQ13" s="80"/>
      <c r="JMR13" s="80"/>
      <c r="JMS13" s="80"/>
      <c r="JMT13" s="80"/>
      <c r="JMU13" s="80"/>
      <c r="JMV13" s="80"/>
      <c r="JMW13" s="80"/>
      <c r="JMX13" s="80"/>
      <c r="JMY13" s="80"/>
      <c r="JMZ13" s="80"/>
      <c r="JNA13" s="80"/>
      <c r="JNB13" s="80"/>
      <c r="JNC13" s="80"/>
      <c r="JND13" s="80"/>
      <c r="JNE13" s="80"/>
      <c r="JNF13" s="80"/>
      <c r="JNG13" s="80"/>
      <c r="JNH13" s="80"/>
      <c r="JNI13" s="80"/>
      <c r="JNJ13" s="80"/>
      <c r="JNK13" s="80"/>
      <c r="JNL13" s="80"/>
      <c r="JNM13" s="80"/>
      <c r="JNN13" s="80"/>
      <c r="JNO13" s="80"/>
      <c r="JNP13" s="80"/>
      <c r="JNQ13" s="80"/>
      <c r="JNR13" s="80"/>
      <c r="JNS13" s="80"/>
      <c r="JNT13" s="80"/>
      <c r="JNU13" s="80"/>
      <c r="JNV13" s="80"/>
      <c r="JNW13" s="80"/>
      <c r="JNX13" s="80"/>
      <c r="JNY13" s="80"/>
      <c r="JNZ13" s="80"/>
      <c r="JOA13" s="80"/>
      <c r="JOB13" s="80"/>
      <c r="JOC13" s="80"/>
      <c r="JOD13" s="80"/>
      <c r="JOE13" s="80"/>
      <c r="JOF13" s="80"/>
      <c r="JOG13" s="80"/>
      <c r="JOH13" s="80"/>
      <c r="JOI13" s="80"/>
      <c r="JOJ13" s="80"/>
      <c r="JOK13" s="80"/>
      <c r="JOL13" s="80"/>
      <c r="JOM13" s="80"/>
      <c r="JON13" s="80"/>
      <c r="JOO13" s="80"/>
      <c r="JOP13" s="80"/>
      <c r="JOQ13" s="80"/>
      <c r="JOR13" s="80"/>
      <c r="JOS13" s="80"/>
      <c r="JOT13" s="80"/>
      <c r="JOU13" s="80"/>
      <c r="JOV13" s="80"/>
      <c r="JOW13" s="80"/>
      <c r="JOX13" s="80"/>
      <c r="JOY13" s="80"/>
      <c r="JOZ13" s="80"/>
      <c r="JPA13" s="80"/>
      <c r="JPB13" s="80"/>
      <c r="JPC13" s="80"/>
      <c r="JPD13" s="80"/>
      <c r="JPE13" s="80"/>
      <c r="JPF13" s="80"/>
      <c r="JPG13" s="80"/>
      <c r="JPH13" s="80"/>
      <c r="JPI13" s="80"/>
      <c r="JPJ13" s="80"/>
      <c r="JPK13" s="80"/>
      <c r="JPL13" s="80"/>
      <c r="JPM13" s="80"/>
      <c r="JPN13" s="80"/>
      <c r="JPO13" s="80"/>
      <c r="JPP13" s="80"/>
      <c r="JPQ13" s="80"/>
      <c r="JPR13" s="80"/>
      <c r="JPS13" s="80"/>
      <c r="JPT13" s="80"/>
      <c r="JPU13" s="80"/>
      <c r="JPV13" s="80"/>
      <c r="JPW13" s="80"/>
      <c r="JPX13" s="80"/>
      <c r="JPY13" s="80"/>
      <c r="JPZ13" s="80"/>
      <c r="JQA13" s="80"/>
      <c r="JQB13" s="80"/>
      <c r="JQC13" s="80"/>
      <c r="JQD13" s="80"/>
      <c r="JQE13" s="80"/>
      <c r="JQF13" s="80"/>
      <c r="JQG13" s="80"/>
      <c r="JQH13" s="80"/>
      <c r="JQI13" s="80"/>
      <c r="JQJ13" s="80"/>
      <c r="JQK13" s="80"/>
      <c r="JQL13" s="80"/>
      <c r="JQM13" s="80"/>
      <c r="JQN13" s="80"/>
      <c r="JQO13" s="80"/>
      <c r="JQP13" s="80"/>
      <c r="JQQ13" s="80"/>
      <c r="JQR13" s="80"/>
      <c r="JQS13" s="80"/>
      <c r="JQT13" s="80"/>
      <c r="JQU13" s="80"/>
      <c r="JQV13" s="80"/>
      <c r="JQW13" s="80"/>
      <c r="JQX13" s="80"/>
      <c r="JQY13" s="80"/>
      <c r="JQZ13" s="80"/>
      <c r="JRA13" s="80"/>
      <c r="JRB13" s="80"/>
      <c r="JRC13" s="80"/>
      <c r="JRD13" s="80"/>
      <c r="JRE13" s="80"/>
      <c r="JRF13" s="80"/>
      <c r="JRG13" s="80"/>
      <c r="JRH13" s="80"/>
      <c r="JRI13" s="80"/>
      <c r="JRJ13" s="80"/>
      <c r="JRK13" s="80"/>
      <c r="JRL13" s="80"/>
      <c r="JRM13" s="80"/>
      <c r="JRN13" s="80"/>
      <c r="JRO13" s="80"/>
      <c r="JRP13" s="80"/>
      <c r="JRQ13" s="80"/>
      <c r="JRR13" s="80"/>
      <c r="JRS13" s="80"/>
      <c r="JRT13" s="80"/>
      <c r="JRU13" s="80"/>
      <c r="JRV13" s="80"/>
      <c r="JRW13" s="80"/>
      <c r="JRX13" s="80"/>
      <c r="JRY13" s="80"/>
      <c r="JRZ13" s="80"/>
      <c r="JSA13" s="80"/>
      <c r="JSB13" s="80"/>
      <c r="JSC13" s="80"/>
      <c r="JSD13" s="80"/>
      <c r="JSE13" s="80"/>
      <c r="JSF13" s="80"/>
      <c r="JSG13" s="80"/>
      <c r="JSH13" s="80"/>
      <c r="JSI13" s="80"/>
      <c r="JSJ13" s="80"/>
      <c r="JSK13" s="80"/>
      <c r="JSL13" s="80"/>
      <c r="JSM13" s="80"/>
      <c r="JSN13" s="80"/>
      <c r="JSO13" s="80"/>
      <c r="JSP13" s="80"/>
      <c r="JSQ13" s="80"/>
      <c r="JSR13" s="80"/>
      <c r="JSS13" s="80"/>
      <c r="JST13" s="80"/>
      <c r="JSU13" s="80"/>
      <c r="JSV13" s="80"/>
      <c r="JSW13" s="80"/>
      <c r="JSX13" s="80"/>
      <c r="JSY13" s="80"/>
      <c r="JSZ13" s="80"/>
      <c r="JTA13" s="80"/>
      <c r="JTB13" s="80"/>
      <c r="JTC13" s="80"/>
      <c r="JTD13" s="80"/>
      <c r="JTE13" s="80"/>
      <c r="JTF13" s="80"/>
      <c r="JTG13" s="80"/>
      <c r="JTH13" s="80"/>
      <c r="JTI13" s="80"/>
      <c r="JTJ13" s="80"/>
      <c r="JTK13" s="80"/>
      <c r="JTL13" s="80"/>
      <c r="JTM13" s="80"/>
      <c r="JTN13" s="80"/>
      <c r="JTO13" s="80"/>
      <c r="JTP13" s="80"/>
      <c r="JTQ13" s="80"/>
      <c r="JTR13" s="80"/>
      <c r="JTS13" s="80"/>
      <c r="JTT13" s="80"/>
      <c r="JTU13" s="80"/>
      <c r="JTV13" s="80"/>
      <c r="JTW13" s="80"/>
      <c r="JTX13" s="80"/>
      <c r="JTY13" s="80"/>
      <c r="JTZ13" s="80"/>
      <c r="JUA13" s="80"/>
      <c r="JUB13" s="80"/>
      <c r="JUC13" s="80"/>
      <c r="JUD13" s="80"/>
      <c r="JUE13" s="80"/>
      <c r="JUF13" s="80"/>
      <c r="JUG13" s="80"/>
      <c r="JUH13" s="80"/>
      <c r="JUI13" s="80"/>
      <c r="JUJ13" s="80"/>
      <c r="JUK13" s="80"/>
      <c r="JUL13" s="80"/>
      <c r="JUM13" s="80"/>
      <c r="JUN13" s="80"/>
      <c r="JUO13" s="80"/>
      <c r="JUP13" s="80"/>
      <c r="JUQ13" s="80"/>
      <c r="JUR13" s="80"/>
      <c r="JUS13" s="80"/>
      <c r="JUT13" s="80"/>
      <c r="JUU13" s="80"/>
      <c r="JUV13" s="80"/>
      <c r="JUW13" s="80"/>
      <c r="JUX13" s="80"/>
      <c r="JUY13" s="80"/>
      <c r="JUZ13" s="80"/>
      <c r="JVA13" s="80"/>
      <c r="JVB13" s="80"/>
      <c r="JVC13" s="80"/>
      <c r="JVD13" s="80"/>
      <c r="JVE13" s="80"/>
      <c r="JVF13" s="80"/>
      <c r="JVG13" s="80"/>
      <c r="JVH13" s="80"/>
      <c r="JVI13" s="80"/>
      <c r="JVJ13" s="80"/>
      <c r="JVK13" s="80"/>
      <c r="JVL13" s="80"/>
      <c r="JVM13" s="80"/>
      <c r="JVN13" s="80"/>
      <c r="JVO13" s="80"/>
      <c r="JVP13" s="80"/>
      <c r="JVQ13" s="80"/>
      <c r="JVR13" s="80"/>
      <c r="JVS13" s="80"/>
      <c r="JVT13" s="80"/>
      <c r="JVU13" s="80"/>
      <c r="JVV13" s="80"/>
      <c r="JVW13" s="80"/>
      <c r="JVX13" s="80"/>
      <c r="JVY13" s="80"/>
      <c r="JVZ13" s="80"/>
      <c r="JWA13" s="80"/>
      <c r="JWB13" s="80"/>
      <c r="JWC13" s="80"/>
      <c r="JWD13" s="80"/>
      <c r="JWE13" s="80"/>
      <c r="JWF13" s="80"/>
      <c r="JWG13" s="80"/>
      <c r="JWH13" s="80"/>
      <c r="JWI13" s="80"/>
      <c r="JWJ13" s="80"/>
      <c r="JWK13" s="80"/>
      <c r="JWL13" s="80"/>
      <c r="JWM13" s="80"/>
      <c r="JWN13" s="80"/>
      <c r="JWO13" s="80"/>
      <c r="JWP13" s="80"/>
      <c r="JWQ13" s="80"/>
      <c r="JWR13" s="80"/>
      <c r="JWS13" s="80"/>
      <c r="JWT13" s="80"/>
      <c r="JWU13" s="80"/>
      <c r="JWV13" s="80"/>
      <c r="JWW13" s="80"/>
      <c r="JWX13" s="80"/>
      <c r="JWY13" s="80"/>
      <c r="JWZ13" s="80"/>
      <c r="JXA13" s="80"/>
      <c r="JXB13" s="80"/>
      <c r="JXC13" s="80"/>
      <c r="JXD13" s="80"/>
      <c r="JXE13" s="80"/>
      <c r="JXF13" s="80"/>
      <c r="JXG13" s="80"/>
      <c r="JXH13" s="80"/>
      <c r="JXI13" s="80"/>
      <c r="JXJ13" s="80"/>
      <c r="JXK13" s="80"/>
      <c r="JXL13" s="80"/>
      <c r="JXM13" s="80"/>
      <c r="JXN13" s="80"/>
      <c r="JXO13" s="80"/>
      <c r="JXP13" s="80"/>
      <c r="JXQ13" s="80"/>
      <c r="JXR13" s="80"/>
      <c r="JXS13" s="80"/>
      <c r="JXT13" s="80"/>
      <c r="JXU13" s="80"/>
      <c r="JXV13" s="80"/>
      <c r="JXW13" s="80"/>
      <c r="JXX13" s="80"/>
      <c r="JXY13" s="80"/>
      <c r="JXZ13" s="80"/>
      <c r="JYA13" s="80"/>
      <c r="JYB13" s="80"/>
      <c r="JYC13" s="80"/>
      <c r="JYD13" s="80"/>
      <c r="JYE13" s="80"/>
      <c r="JYF13" s="80"/>
      <c r="JYG13" s="80"/>
      <c r="JYH13" s="80"/>
      <c r="JYI13" s="80"/>
      <c r="JYJ13" s="80"/>
      <c r="JYK13" s="80"/>
      <c r="JYL13" s="80"/>
      <c r="JYM13" s="80"/>
      <c r="JYN13" s="80"/>
      <c r="JYO13" s="80"/>
      <c r="JYP13" s="80"/>
      <c r="JYQ13" s="80"/>
      <c r="JYR13" s="80"/>
      <c r="JYS13" s="80"/>
      <c r="JYT13" s="80"/>
      <c r="JYU13" s="80"/>
      <c r="JYV13" s="80"/>
      <c r="JYW13" s="80"/>
      <c r="JYX13" s="80"/>
      <c r="JYY13" s="80"/>
      <c r="JYZ13" s="80"/>
      <c r="JZA13" s="80"/>
      <c r="JZB13" s="80"/>
      <c r="JZC13" s="80"/>
      <c r="JZD13" s="80"/>
      <c r="JZE13" s="80"/>
      <c r="JZF13" s="80"/>
      <c r="JZG13" s="80"/>
      <c r="JZH13" s="80"/>
      <c r="JZI13" s="80"/>
      <c r="JZJ13" s="80"/>
      <c r="JZK13" s="80"/>
      <c r="JZL13" s="80"/>
      <c r="JZM13" s="80"/>
      <c r="JZN13" s="80"/>
      <c r="JZO13" s="80"/>
      <c r="JZP13" s="80"/>
      <c r="JZQ13" s="80"/>
      <c r="JZR13" s="80"/>
      <c r="JZS13" s="80"/>
      <c r="JZT13" s="80"/>
      <c r="JZU13" s="80"/>
      <c r="JZV13" s="80"/>
      <c r="JZW13" s="80"/>
      <c r="JZX13" s="80"/>
      <c r="JZY13" s="80"/>
      <c r="JZZ13" s="80"/>
      <c r="KAA13" s="80"/>
      <c r="KAB13" s="80"/>
      <c r="KAC13" s="80"/>
      <c r="KAD13" s="80"/>
      <c r="KAE13" s="80"/>
      <c r="KAF13" s="80"/>
      <c r="KAG13" s="80"/>
      <c r="KAH13" s="80"/>
      <c r="KAI13" s="80"/>
      <c r="KAJ13" s="80"/>
      <c r="KAK13" s="80"/>
      <c r="KAL13" s="80"/>
      <c r="KAM13" s="80"/>
      <c r="KAN13" s="80"/>
      <c r="KAO13" s="80"/>
      <c r="KAP13" s="80"/>
      <c r="KAQ13" s="80"/>
      <c r="KAR13" s="80"/>
      <c r="KAS13" s="80"/>
      <c r="KAT13" s="80"/>
      <c r="KAU13" s="80"/>
      <c r="KAV13" s="80"/>
      <c r="KAW13" s="80"/>
      <c r="KAX13" s="80"/>
      <c r="KAY13" s="80"/>
      <c r="KAZ13" s="80"/>
      <c r="KBA13" s="80"/>
      <c r="KBB13" s="80"/>
      <c r="KBC13" s="80"/>
      <c r="KBD13" s="80"/>
      <c r="KBE13" s="80"/>
      <c r="KBF13" s="80"/>
      <c r="KBG13" s="80"/>
      <c r="KBH13" s="80"/>
      <c r="KBI13" s="80"/>
      <c r="KBJ13" s="80"/>
      <c r="KBK13" s="80"/>
      <c r="KBL13" s="80"/>
      <c r="KBM13" s="80"/>
      <c r="KBN13" s="80"/>
      <c r="KBO13" s="80"/>
      <c r="KBP13" s="80"/>
      <c r="KBQ13" s="80"/>
      <c r="KBR13" s="80"/>
      <c r="KBS13" s="80"/>
      <c r="KBT13" s="80"/>
      <c r="KBU13" s="80"/>
      <c r="KBV13" s="80"/>
      <c r="KBW13" s="80"/>
      <c r="KBX13" s="80"/>
      <c r="KBY13" s="80"/>
      <c r="KBZ13" s="80"/>
      <c r="KCA13" s="80"/>
      <c r="KCB13" s="80"/>
      <c r="KCC13" s="80"/>
      <c r="KCD13" s="80"/>
      <c r="KCE13" s="80"/>
      <c r="KCF13" s="80"/>
      <c r="KCG13" s="80"/>
      <c r="KCH13" s="80"/>
      <c r="KCI13" s="80"/>
      <c r="KCJ13" s="80"/>
      <c r="KCK13" s="80"/>
      <c r="KCL13" s="80"/>
      <c r="KCM13" s="80"/>
      <c r="KCN13" s="80"/>
      <c r="KCO13" s="80"/>
      <c r="KCP13" s="80"/>
      <c r="KCQ13" s="80"/>
      <c r="KCR13" s="80"/>
      <c r="KCS13" s="80"/>
      <c r="KCT13" s="80"/>
      <c r="KCU13" s="80"/>
      <c r="KCV13" s="80"/>
      <c r="KCW13" s="80"/>
      <c r="KCX13" s="80"/>
      <c r="KCY13" s="80"/>
      <c r="KCZ13" s="80"/>
      <c r="KDA13" s="80"/>
      <c r="KDB13" s="80"/>
      <c r="KDC13" s="80"/>
      <c r="KDD13" s="80"/>
      <c r="KDE13" s="80"/>
      <c r="KDF13" s="80"/>
      <c r="KDG13" s="80"/>
      <c r="KDH13" s="80"/>
      <c r="KDI13" s="80"/>
      <c r="KDJ13" s="80"/>
      <c r="KDK13" s="80"/>
      <c r="KDL13" s="80"/>
      <c r="KDM13" s="80"/>
      <c r="KDN13" s="80"/>
      <c r="KDO13" s="80"/>
      <c r="KDP13" s="80"/>
      <c r="KDQ13" s="80"/>
      <c r="KDR13" s="80"/>
      <c r="KDS13" s="80"/>
      <c r="KDT13" s="80"/>
      <c r="KDU13" s="80"/>
      <c r="KDV13" s="80"/>
      <c r="KDW13" s="80"/>
      <c r="KDX13" s="80"/>
      <c r="KDY13" s="80"/>
      <c r="KDZ13" s="80"/>
      <c r="KEA13" s="80"/>
      <c r="KEB13" s="80"/>
      <c r="KEC13" s="80"/>
      <c r="KED13" s="80"/>
      <c r="KEE13" s="80"/>
      <c r="KEF13" s="80"/>
      <c r="KEG13" s="80"/>
      <c r="KEH13" s="80"/>
      <c r="KEI13" s="80"/>
      <c r="KEJ13" s="80"/>
      <c r="KEK13" s="80"/>
      <c r="KEL13" s="80"/>
      <c r="KEM13" s="80"/>
      <c r="KEN13" s="80"/>
      <c r="KEO13" s="80"/>
      <c r="KEP13" s="80"/>
      <c r="KEQ13" s="80"/>
      <c r="KER13" s="80"/>
      <c r="KES13" s="80"/>
      <c r="KET13" s="80"/>
      <c r="KEU13" s="80"/>
      <c r="KEV13" s="80"/>
      <c r="KEW13" s="80"/>
      <c r="KEX13" s="80"/>
      <c r="KEY13" s="80"/>
      <c r="KEZ13" s="80"/>
      <c r="KFA13" s="80"/>
      <c r="KFB13" s="80"/>
      <c r="KFC13" s="80"/>
      <c r="KFD13" s="80"/>
      <c r="KFE13" s="80"/>
      <c r="KFF13" s="80"/>
      <c r="KFG13" s="80"/>
      <c r="KFH13" s="80"/>
      <c r="KFI13" s="80"/>
      <c r="KFJ13" s="80"/>
      <c r="KFK13" s="80"/>
      <c r="KFL13" s="80"/>
      <c r="KFM13" s="80"/>
      <c r="KFN13" s="80"/>
      <c r="KFO13" s="80"/>
      <c r="KFP13" s="80"/>
      <c r="KFQ13" s="80"/>
      <c r="KFR13" s="80"/>
      <c r="KFS13" s="80"/>
      <c r="KFT13" s="80"/>
      <c r="KFU13" s="80"/>
      <c r="KFV13" s="80"/>
      <c r="KFW13" s="80"/>
      <c r="KFX13" s="80"/>
      <c r="KFY13" s="80"/>
      <c r="KFZ13" s="80"/>
      <c r="KGA13" s="80"/>
      <c r="KGB13" s="80"/>
      <c r="KGC13" s="80"/>
      <c r="KGD13" s="80"/>
      <c r="KGE13" s="80"/>
      <c r="KGF13" s="80"/>
      <c r="KGG13" s="80"/>
      <c r="KGH13" s="80"/>
      <c r="KGI13" s="80"/>
      <c r="KGJ13" s="80"/>
      <c r="KGK13" s="80"/>
      <c r="KGL13" s="80"/>
      <c r="KGM13" s="80"/>
      <c r="KGN13" s="80"/>
      <c r="KGO13" s="80"/>
      <c r="KGP13" s="80"/>
      <c r="KGQ13" s="80"/>
      <c r="KGR13" s="80"/>
      <c r="KGS13" s="80"/>
      <c r="KGT13" s="80"/>
      <c r="KGU13" s="80"/>
      <c r="KGV13" s="80"/>
      <c r="KGW13" s="80"/>
      <c r="KGX13" s="80"/>
      <c r="KGY13" s="80"/>
      <c r="KGZ13" s="80"/>
      <c r="KHA13" s="80"/>
      <c r="KHB13" s="80"/>
      <c r="KHC13" s="80"/>
      <c r="KHD13" s="80"/>
      <c r="KHE13" s="80"/>
      <c r="KHF13" s="80"/>
      <c r="KHG13" s="80"/>
      <c r="KHH13" s="80"/>
      <c r="KHI13" s="80"/>
      <c r="KHJ13" s="80"/>
      <c r="KHK13" s="80"/>
      <c r="KHL13" s="80"/>
      <c r="KHM13" s="80"/>
      <c r="KHN13" s="80"/>
      <c r="KHO13" s="80"/>
      <c r="KHP13" s="80"/>
      <c r="KHQ13" s="80"/>
      <c r="KHR13" s="80"/>
      <c r="KHS13" s="80"/>
      <c r="KHT13" s="80"/>
      <c r="KHU13" s="80"/>
      <c r="KHV13" s="80"/>
      <c r="KHW13" s="80"/>
      <c r="KHX13" s="80"/>
      <c r="KHY13" s="80"/>
      <c r="KHZ13" s="80"/>
      <c r="KIA13" s="80"/>
      <c r="KIB13" s="80"/>
      <c r="KIC13" s="80"/>
      <c r="KID13" s="80"/>
      <c r="KIE13" s="80"/>
      <c r="KIF13" s="80"/>
      <c r="KIG13" s="80"/>
      <c r="KIH13" s="80"/>
      <c r="KII13" s="80"/>
      <c r="KIJ13" s="80"/>
      <c r="KIK13" s="80"/>
      <c r="KIL13" s="80"/>
      <c r="KIM13" s="80"/>
      <c r="KIN13" s="80"/>
      <c r="KIO13" s="80"/>
      <c r="KIP13" s="80"/>
      <c r="KIQ13" s="80"/>
      <c r="KIR13" s="80"/>
      <c r="KIS13" s="80"/>
      <c r="KIT13" s="80"/>
      <c r="KIU13" s="80"/>
      <c r="KIV13" s="80"/>
      <c r="KIW13" s="80"/>
      <c r="KIX13" s="80"/>
      <c r="KIY13" s="80"/>
      <c r="KIZ13" s="80"/>
      <c r="KJA13" s="80"/>
      <c r="KJB13" s="80"/>
      <c r="KJC13" s="80"/>
      <c r="KJD13" s="80"/>
      <c r="KJE13" s="80"/>
      <c r="KJF13" s="80"/>
      <c r="KJG13" s="80"/>
      <c r="KJH13" s="80"/>
      <c r="KJI13" s="80"/>
      <c r="KJJ13" s="80"/>
      <c r="KJK13" s="80"/>
      <c r="KJL13" s="80"/>
      <c r="KJM13" s="80"/>
      <c r="KJN13" s="80"/>
      <c r="KJO13" s="80"/>
      <c r="KJP13" s="80"/>
      <c r="KJQ13" s="80"/>
      <c r="KJR13" s="80"/>
      <c r="KJS13" s="80"/>
      <c r="KJT13" s="80"/>
      <c r="KJU13" s="80"/>
      <c r="KJV13" s="80"/>
      <c r="KJW13" s="80"/>
      <c r="KJX13" s="80"/>
      <c r="KJY13" s="80"/>
      <c r="KJZ13" s="80"/>
      <c r="KKA13" s="80"/>
      <c r="KKB13" s="80"/>
      <c r="KKC13" s="80"/>
      <c r="KKD13" s="80"/>
      <c r="KKE13" s="80"/>
      <c r="KKF13" s="80"/>
      <c r="KKG13" s="80"/>
      <c r="KKH13" s="80"/>
      <c r="KKI13" s="80"/>
      <c r="KKJ13" s="80"/>
      <c r="KKK13" s="80"/>
      <c r="KKL13" s="80"/>
      <c r="KKM13" s="80"/>
      <c r="KKN13" s="80"/>
      <c r="KKO13" s="80"/>
      <c r="KKP13" s="80"/>
      <c r="KKQ13" s="80"/>
      <c r="KKR13" s="80"/>
      <c r="KKS13" s="80"/>
      <c r="KKT13" s="80"/>
      <c r="KKU13" s="80"/>
      <c r="KKV13" s="80"/>
      <c r="KKW13" s="80"/>
      <c r="KKX13" s="80"/>
      <c r="KKY13" s="80"/>
      <c r="KKZ13" s="80"/>
      <c r="KLA13" s="80"/>
      <c r="KLB13" s="80"/>
      <c r="KLC13" s="80"/>
      <c r="KLD13" s="80"/>
      <c r="KLE13" s="80"/>
      <c r="KLF13" s="80"/>
      <c r="KLG13" s="80"/>
      <c r="KLH13" s="80"/>
      <c r="KLI13" s="80"/>
      <c r="KLJ13" s="80"/>
      <c r="KLK13" s="80"/>
      <c r="KLL13" s="80"/>
      <c r="KLM13" s="80"/>
      <c r="KLN13" s="80"/>
      <c r="KLO13" s="80"/>
      <c r="KLP13" s="80"/>
      <c r="KLQ13" s="80"/>
      <c r="KLR13" s="80"/>
      <c r="KLS13" s="80"/>
      <c r="KLT13" s="80"/>
      <c r="KLU13" s="80"/>
      <c r="KLV13" s="80"/>
      <c r="KLW13" s="80"/>
      <c r="KLX13" s="80"/>
      <c r="KLY13" s="80"/>
      <c r="KLZ13" s="80"/>
      <c r="KMA13" s="80"/>
      <c r="KMB13" s="80"/>
      <c r="KMC13" s="80"/>
      <c r="KMD13" s="80"/>
      <c r="KME13" s="80"/>
      <c r="KMF13" s="80"/>
      <c r="KMG13" s="80"/>
      <c r="KMH13" s="80"/>
      <c r="KMI13" s="80"/>
      <c r="KMJ13" s="80"/>
      <c r="KMK13" s="80"/>
      <c r="KML13" s="80"/>
      <c r="KMM13" s="80"/>
      <c r="KMN13" s="80"/>
      <c r="KMO13" s="80"/>
      <c r="KMP13" s="80"/>
      <c r="KMQ13" s="80"/>
      <c r="KMR13" s="80"/>
      <c r="KMS13" s="80"/>
      <c r="KMT13" s="80"/>
      <c r="KMU13" s="80"/>
      <c r="KMV13" s="80"/>
      <c r="KMW13" s="80"/>
      <c r="KMX13" s="80"/>
      <c r="KMY13" s="80"/>
      <c r="KMZ13" s="80"/>
      <c r="KNA13" s="80"/>
      <c r="KNB13" s="80"/>
      <c r="KNC13" s="80"/>
      <c r="KND13" s="80"/>
      <c r="KNE13" s="80"/>
      <c r="KNF13" s="80"/>
      <c r="KNG13" s="80"/>
      <c r="KNH13" s="80"/>
      <c r="KNI13" s="80"/>
      <c r="KNJ13" s="80"/>
      <c r="KNK13" s="80"/>
      <c r="KNL13" s="80"/>
      <c r="KNM13" s="80"/>
      <c r="KNN13" s="80"/>
      <c r="KNO13" s="80"/>
      <c r="KNP13" s="80"/>
      <c r="KNQ13" s="80"/>
      <c r="KNR13" s="80"/>
      <c r="KNS13" s="80"/>
      <c r="KNT13" s="80"/>
      <c r="KNU13" s="80"/>
      <c r="KNV13" s="80"/>
      <c r="KNW13" s="80"/>
      <c r="KNX13" s="80"/>
      <c r="KNY13" s="80"/>
      <c r="KNZ13" s="80"/>
      <c r="KOA13" s="80"/>
      <c r="KOB13" s="80"/>
      <c r="KOC13" s="80"/>
      <c r="KOD13" s="80"/>
      <c r="KOE13" s="80"/>
      <c r="KOF13" s="80"/>
      <c r="KOG13" s="80"/>
      <c r="KOH13" s="80"/>
      <c r="KOI13" s="80"/>
      <c r="KOJ13" s="80"/>
      <c r="KOK13" s="80"/>
      <c r="KOL13" s="80"/>
      <c r="KOM13" s="80"/>
      <c r="KON13" s="80"/>
      <c r="KOO13" s="80"/>
      <c r="KOP13" s="80"/>
      <c r="KOQ13" s="80"/>
      <c r="KOR13" s="80"/>
      <c r="KOS13" s="80"/>
      <c r="KOT13" s="80"/>
      <c r="KOU13" s="80"/>
      <c r="KOV13" s="80"/>
      <c r="KOW13" s="80"/>
      <c r="KOX13" s="80"/>
      <c r="KOY13" s="80"/>
      <c r="KOZ13" s="80"/>
      <c r="KPA13" s="80"/>
      <c r="KPB13" s="80"/>
      <c r="KPC13" s="80"/>
      <c r="KPD13" s="80"/>
      <c r="KPE13" s="80"/>
      <c r="KPF13" s="80"/>
      <c r="KPG13" s="80"/>
      <c r="KPH13" s="80"/>
      <c r="KPI13" s="80"/>
      <c r="KPJ13" s="80"/>
      <c r="KPK13" s="80"/>
      <c r="KPL13" s="80"/>
      <c r="KPM13" s="80"/>
      <c r="KPN13" s="80"/>
      <c r="KPO13" s="80"/>
      <c r="KPP13" s="80"/>
      <c r="KPQ13" s="80"/>
      <c r="KPR13" s="80"/>
      <c r="KPS13" s="80"/>
      <c r="KPT13" s="80"/>
      <c r="KPU13" s="80"/>
      <c r="KPV13" s="80"/>
      <c r="KPW13" s="80"/>
      <c r="KPX13" s="80"/>
      <c r="KPY13" s="80"/>
      <c r="KPZ13" s="80"/>
      <c r="KQA13" s="80"/>
      <c r="KQB13" s="80"/>
      <c r="KQC13" s="80"/>
      <c r="KQD13" s="80"/>
      <c r="KQE13" s="80"/>
      <c r="KQF13" s="80"/>
      <c r="KQG13" s="80"/>
      <c r="KQH13" s="80"/>
      <c r="KQI13" s="80"/>
      <c r="KQJ13" s="80"/>
      <c r="KQK13" s="80"/>
      <c r="KQL13" s="80"/>
      <c r="KQM13" s="80"/>
      <c r="KQN13" s="80"/>
      <c r="KQO13" s="80"/>
      <c r="KQP13" s="80"/>
      <c r="KQQ13" s="80"/>
      <c r="KQR13" s="80"/>
      <c r="KQS13" s="80"/>
      <c r="KQT13" s="80"/>
      <c r="KQU13" s="80"/>
      <c r="KQV13" s="80"/>
      <c r="KQW13" s="80"/>
      <c r="KQX13" s="80"/>
      <c r="KQY13" s="80"/>
      <c r="KQZ13" s="80"/>
      <c r="KRA13" s="80"/>
      <c r="KRB13" s="80"/>
      <c r="KRC13" s="80"/>
      <c r="KRD13" s="80"/>
      <c r="KRE13" s="80"/>
      <c r="KRF13" s="80"/>
      <c r="KRG13" s="80"/>
      <c r="KRH13" s="80"/>
      <c r="KRI13" s="80"/>
      <c r="KRJ13" s="80"/>
      <c r="KRK13" s="80"/>
      <c r="KRL13" s="80"/>
      <c r="KRM13" s="80"/>
      <c r="KRN13" s="80"/>
      <c r="KRO13" s="80"/>
      <c r="KRP13" s="80"/>
      <c r="KRQ13" s="80"/>
      <c r="KRR13" s="80"/>
      <c r="KRS13" s="80"/>
      <c r="KRT13" s="80"/>
      <c r="KRU13" s="80"/>
      <c r="KRV13" s="80"/>
      <c r="KRW13" s="80"/>
      <c r="KRX13" s="80"/>
      <c r="KRY13" s="80"/>
      <c r="KRZ13" s="80"/>
      <c r="KSA13" s="80"/>
      <c r="KSB13" s="80"/>
      <c r="KSC13" s="80"/>
      <c r="KSD13" s="80"/>
      <c r="KSE13" s="80"/>
      <c r="KSF13" s="80"/>
      <c r="KSG13" s="80"/>
      <c r="KSH13" s="80"/>
      <c r="KSI13" s="80"/>
      <c r="KSJ13" s="80"/>
      <c r="KSK13" s="80"/>
      <c r="KSL13" s="80"/>
      <c r="KSM13" s="80"/>
      <c r="KSN13" s="80"/>
      <c r="KSO13" s="80"/>
      <c r="KSP13" s="80"/>
      <c r="KSQ13" s="80"/>
      <c r="KSR13" s="80"/>
      <c r="KSS13" s="80"/>
      <c r="KST13" s="80"/>
      <c r="KSU13" s="80"/>
      <c r="KSV13" s="80"/>
      <c r="KSW13" s="80"/>
      <c r="KSX13" s="80"/>
      <c r="KSY13" s="80"/>
      <c r="KSZ13" s="80"/>
      <c r="KTA13" s="80"/>
      <c r="KTB13" s="80"/>
      <c r="KTC13" s="80"/>
      <c r="KTD13" s="80"/>
      <c r="KTE13" s="80"/>
      <c r="KTF13" s="80"/>
      <c r="KTG13" s="80"/>
      <c r="KTH13" s="80"/>
      <c r="KTI13" s="80"/>
      <c r="KTJ13" s="80"/>
      <c r="KTK13" s="80"/>
      <c r="KTL13" s="80"/>
      <c r="KTM13" s="80"/>
      <c r="KTN13" s="80"/>
      <c r="KTO13" s="80"/>
      <c r="KTP13" s="80"/>
      <c r="KTQ13" s="80"/>
      <c r="KTR13" s="80"/>
      <c r="KTS13" s="80"/>
      <c r="KTT13" s="80"/>
      <c r="KTU13" s="80"/>
      <c r="KTV13" s="80"/>
      <c r="KTW13" s="80"/>
      <c r="KTX13" s="80"/>
      <c r="KTY13" s="80"/>
      <c r="KTZ13" s="80"/>
      <c r="KUA13" s="80"/>
      <c r="KUB13" s="80"/>
      <c r="KUC13" s="80"/>
      <c r="KUD13" s="80"/>
      <c r="KUE13" s="80"/>
      <c r="KUF13" s="80"/>
      <c r="KUG13" s="80"/>
      <c r="KUH13" s="80"/>
      <c r="KUI13" s="80"/>
      <c r="KUJ13" s="80"/>
      <c r="KUK13" s="80"/>
      <c r="KUL13" s="80"/>
      <c r="KUM13" s="80"/>
      <c r="KUN13" s="80"/>
      <c r="KUO13" s="80"/>
      <c r="KUP13" s="80"/>
      <c r="KUQ13" s="80"/>
      <c r="KUR13" s="80"/>
      <c r="KUS13" s="80"/>
      <c r="KUT13" s="80"/>
      <c r="KUU13" s="80"/>
      <c r="KUV13" s="80"/>
      <c r="KUW13" s="80"/>
      <c r="KUX13" s="80"/>
      <c r="KUY13" s="80"/>
      <c r="KUZ13" s="80"/>
      <c r="KVA13" s="80"/>
      <c r="KVB13" s="80"/>
      <c r="KVC13" s="80"/>
      <c r="KVD13" s="80"/>
      <c r="KVE13" s="80"/>
      <c r="KVF13" s="80"/>
      <c r="KVG13" s="80"/>
      <c r="KVH13" s="80"/>
      <c r="KVI13" s="80"/>
      <c r="KVJ13" s="80"/>
      <c r="KVK13" s="80"/>
      <c r="KVL13" s="80"/>
      <c r="KVM13" s="80"/>
      <c r="KVN13" s="80"/>
      <c r="KVO13" s="80"/>
      <c r="KVP13" s="80"/>
      <c r="KVQ13" s="80"/>
      <c r="KVR13" s="80"/>
      <c r="KVS13" s="80"/>
      <c r="KVT13" s="80"/>
      <c r="KVU13" s="80"/>
      <c r="KVV13" s="80"/>
      <c r="KVW13" s="80"/>
      <c r="KVX13" s="80"/>
      <c r="KVY13" s="80"/>
      <c r="KVZ13" s="80"/>
      <c r="KWA13" s="80"/>
      <c r="KWB13" s="80"/>
      <c r="KWC13" s="80"/>
      <c r="KWD13" s="80"/>
      <c r="KWE13" s="80"/>
      <c r="KWF13" s="80"/>
      <c r="KWG13" s="80"/>
      <c r="KWH13" s="80"/>
      <c r="KWI13" s="80"/>
      <c r="KWJ13" s="80"/>
      <c r="KWK13" s="80"/>
      <c r="KWL13" s="80"/>
      <c r="KWM13" s="80"/>
      <c r="KWN13" s="80"/>
      <c r="KWO13" s="80"/>
      <c r="KWP13" s="80"/>
      <c r="KWQ13" s="80"/>
      <c r="KWR13" s="80"/>
      <c r="KWS13" s="80"/>
      <c r="KWT13" s="80"/>
      <c r="KWU13" s="80"/>
      <c r="KWV13" s="80"/>
      <c r="KWW13" s="80"/>
      <c r="KWX13" s="80"/>
      <c r="KWY13" s="80"/>
      <c r="KWZ13" s="80"/>
      <c r="KXA13" s="80"/>
      <c r="KXB13" s="80"/>
      <c r="KXC13" s="80"/>
      <c r="KXD13" s="80"/>
      <c r="KXE13" s="80"/>
      <c r="KXF13" s="80"/>
      <c r="KXG13" s="80"/>
      <c r="KXH13" s="80"/>
      <c r="KXI13" s="80"/>
      <c r="KXJ13" s="80"/>
      <c r="KXK13" s="80"/>
      <c r="KXL13" s="80"/>
      <c r="KXM13" s="80"/>
      <c r="KXN13" s="80"/>
      <c r="KXO13" s="80"/>
      <c r="KXP13" s="80"/>
      <c r="KXQ13" s="80"/>
      <c r="KXR13" s="80"/>
      <c r="KXS13" s="80"/>
      <c r="KXT13" s="80"/>
      <c r="KXU13" s="80"/>
      <c r="KXV13" s="80"/>
      <c r="KXW13" s="80"/>
      <c r="KXX13" s="80"/>
      <c r="KXY13" s="80"/>
      <c r="KXZ13" s="80"/>
      <c r="KYA13" s="80"/>
      <c r="KYB13" s="80"/>
      <c r="KYC13" s="80"/>
      <c r="KYD13" s="80"/>
      <c r="KYE13" s="80"/>
      <c r="KYF13" s="80"/>
      <c r="KYG13" s="80"/>
      <c r="KYH13" s="80"/>
      <c r="KYI13" s="80"/>
      <c r="KYJ13" s="80"/>
      <c r="KYK13" s="80"/>
      <c r="KYL13" s="80"/>
      <c r="KYM13" s="80"/>
      <c r="KYN13" s="80"/>
      <c r="KYO13" s="80"/>
      <c r="KYP13" s="80"/>
      <c r="KYQ13" s="80"/>
      <c r="KYR13" s="80"/>
      <c r="KYS13" s="80"/>
      <c r="KYT13" s="80"/>
      <c r="KYU13" s="80"/>
      <c r="KYV13" s="80"/>
      <c r="KYW13" s="80"/>
      <c r="KYX13" s="80"/>
      <c r="KYY13" s="80"/>
      <c r="KYZ13" s="80"/>
      <c r="KZA13" s="80"/>
      <c r="KZB13" s="80"/>
      <c r="KZC13" s="80"/>
      <c r="KZD13" s="80"/>
      <c r="KZE13" s="80"/>
      <c r="KZF13" s="80"/>
      <c r="KZG13" s="80"/>
      <c r="KZH13" s="80"/>
      <c r="KZI13" s="80"/>
      <c r="KZJ13" s="80"/>
      <c r="KZK13" s="80"/>
      <c r="KZL13" s="80"/>
      <c r="KZM13" s="80"/>
      <c r="KZN13" s="80"/>
      <c r="KZO13" s="80"/>
      <c r="KZP13" s="80"/>
      <c r="KZQ13" s="80"/>
      <c r="KZR13" s="80"/>
      <c r="KZS13" s="80"/>
      <c r="KZT13" s="80"/>
      <c r="KZU13" s="80"/>
      <c r="KZV13" s="80"/>
      <c r="KZW13" s="80"/>
      <c r="KZX13" s="80"/>
      <c r="KZY13" s="80"/>
      <c r="KZZ13" s="80"/>
      <c r="LAA13" s="80"/>
      <c r="LAB13" s="80"/>
      <c r="LAC13" s="80"/>
      <c r="LAD13" s="80"/>
      <c r="LAE13" s="80"/>
      <c r="LAF13" s="80"/>
      <c r="LAG13" s="80"/>
      <c r="LAH13" s="80"/>
      <c r="LAI13" s="80"/>
      <c r="LAJ13" s="80"/>
      <c r="LAK13" s="80"/>
      <c r="LAL13" s="80"/>
      <c r="LAM13" s="80"/>
      <c r="LAN13" s="80"/>
      <c r="LAO13" s="80"/>
      <c r="LAP13" s="80"/>
      <c r="LAQ13" s="80"/>
      <c r="LAR13" s="80"/>
      <c r="LAS13" s="80"/>
      <c r="LAT13" s="80"/>
      <c r="LAU13" s="80"/>
      <c r="LAV13" s="80"/>
      <c r="LAW13" s="80"/>
      <c r="LAX13" s="80"/>
      <c r="LAY13" s="80"/>
      <c r="LAZ13" s="80"/>
      <c r="LBA13" s="80"/>
      <c r="LBB13" s="80"/>
      <c r="LBC13" s="80"/>
      <c r="LBD13" s="80"/>
      <c r="LBE13" s="80"/>
      <c r="LBF13" s="80"/>
      <c r="LBG13" s="80"/>
      <c r="LBH13" s="80"/>
      <c r="LBI13" s="80"/>
      <c r="LBJ13" s="80"/>
      <c r="LBK13" s="80"/>
      <c r="LBL13" s="80"/>
      <c r="LBM13" s="80"/>
      <c r="LBN13" s="80"/>
      <c r="LBO13" s="80"/>
      <c r="LBP13" s="80"/>
      <c r="LBQ13" s="80"/>
      <c r="LBR13" s="80"/>
      <c r="LBS13" s="80"/>
      <c r="LBT13" s="80"/>
      <c r="LBU13" s="80"/>
      <c r="LBV13" s="80"/>
      <c r="LBW13" s="80"/>
      <c r="LBX13" s="80"/>
      <c r="LBY13" s="80"/>
      <c r="LBZ13" s="80"/>
      <c r="LCA13" s="80"/>
      <c r="LCB13" s="80"/>
      <c r="LCC13" s="80"/>
      <c r="LCD13" s="80"/>
      <c r="LCE13" s="80"/>
      <c r="LCF13" s="80"/>
      <c r="LCG13" s="80"/>
      <c r="LCH13" s="80"/>
      <c r="LCI13" s="80"/>
      <c r="LCJ13" s="80"/>
      <c r="LCK13" s="80"/>
      <c r="LCL13" s="80"/>
      <c r="LCM13" s="80"/>
      <c r="LCN13" s="80"/>
      <c r="LCO13" s="80"/>
      <c r="LCP13" s="80"/>
      <c r="LCQ13" s="80"/>
      <c r="LCR13" s="80"/>
      <c r="LCS13" s="80"/>
      <c r="LCT13" s="80"/>
      <c r="LCU13" s="80"/>
      <c r="LCV13" s="80"/>
      <c r="LCW13" s="80"/>
      <c r="LCX13" s="80"/>
      <c r="LCY13" s="80"/>
      <c r="LCZ13" s="80"/>
      <c r="LDA13" s="80"/>
      <c r="LDB13" s="80"/>
      <c r="LDC13" s="80"/>
      <c r="LDD13" s="80"/>
      <c r="LDE13" s="80"/>
      <c r="LDF13" s="80"/>
      <c r="LDG13" s="80"/>
      <c r="LDH13" s="80"/>
      <c r="LDI13" s="80"/>
      <c r="LDJ13" s="80"/>
      <c r="LDK13" s="80"/>
      <c r="LDL13" s="80"/>
      <c r="LDM13" s="80"/>
      <c r="LDN13" s="80"/>
      <c r="LDO13" s="80"/>
      <c r="LDP13" s="80"/>
      <c r="LDQ13" s="80"/>
      <c r="LDR13" s="80"/>
      <c r="LDS13" s="80"/>
      <c r="LDT13" s="80"/>
      <c r="LDU13" s="80"/>
      <c r="LDV13" s="80"/>
      <c r="LDW13" s="80"/>
      <c r="LDX13" s="80"/>
      <c r="LDY13" s="80"/>
      <c r="LDZ13" s="80"/>
      <c r="LEA13" s="80"/>
      <c r="LEB13" s="80"/>
      <c r="LEC13" s="80"/>
      <c r="LED13" s="80"/>
      <c r="LEE13" s="80"/>
      <c r="LEF13" s="80"/>
      <c r="LEG13" s="80"/>
      <c r="LEH13" s="80"/>
      <c r="LEI13" s="80"/>
      <c r="LEJ13" s="80"/>
      <c r="LEK13" s="80"/>
      <c r="LEL13" s="80"/>
      <c r="LEM13" s="80"/>
      <c r="LEN13" s="80"/>
      <c r="LEO13" s="80"/>
      <c r="LEP13" s="80"/>
      <c r="LEQ13" s="80"/>
      <c r="LER13" s="80"/>
      <c r="LES13" s="80"/>
      <c r="LET13" s="80"/>
      <c r="LEU13" s="80"/>
      <c r="LEV13" s="80"/>
      <c r="LEW13" s="80"/>
      <c r="LEX13" s="80"/>
      <c r="LEY13" s="80"/>
      <c r="LEZ13" s="80"/>
      <c r="LFA13" s="80"/>
      <c r="LFB13" s="80"/>
      <c r="LFC13" s="80"/>
      <c r="LFD13" s="80"/>
      <c r="LFE13" s="80"/>
      <c r="LFF13" s="80"/>
      <c r="LFG13" s="80"/>
      <c r="LFH13" s="80"/>
      <c r="LFI13" s="80"/>
      <c r="LFJ13" s="80"/>
      <c r="LFK13" s="80"/>
      <c r="LFL13" s="80"/>
      <c r="LFM13" s="80"/>
      <c r="LFN13" s="80"/>
      <c r="LFO13" s="80"/>
      <c r="LFP13" s="80"/>
      <c r="LFQ13" s="80"/>
      <c r="LFR13" s="80"/>
      <c r="LFS13" s="80"/>
      <c r="LFT13" s="80"/>
      <c r="LFU13" s="80"/>
      <c r="LFV13" s="80"/>
      <c r="LFW13" s="80"/>
      <c r="LFX13" s="80"/>
      <c r="LFY13" s="80"/>
      <c r="LFZ13" s="80"/>
      <c r="LGA13" s="80"/>
      <c r="LGB13" s="80"/>
      <c r="LGC13" s="80"/>
      <c r="LGD13" s="80"/>
      <c r="LGE13" s="80"/>
      <c r="LGF13" s="80"/>
      <c r="LGG13" s="80"/>
      <c r="LGH13" s="80"/>
      <c r="LGI13" s="80"/>
      <c r="LGJ13" s="80"/>
      <c r="LGK13" s="80"/>
      <c r="LGL13" s="80"/>
      <c r="LGM13" s="80"/>
      <c r="LGN13" s="80"/>
      <c r="LGO13" s="80"/>
      <c r="LGP13" s="80"/>
      <c r="LGQ13" s="80"/>
      <c r="LGR13" s="80"/>
      <c r="LGS13" s="80"/>
      <c r="LGT13" s="80"/>
      <c r="LGU13" s="80"/>
      <c r="LGV13" s="80"/>
      <c r="LGW13" s="80"/>
      <c r="LGX13" s="80"/>
      <c r="LGY13" s="80"/>
      <c r="LGZ13" s="80"/>
      <c r="LHA13" s="80"/>
      <c r="LHB13" s="80"/>
      <c r="LHC13" s="80"/>
      <c r="LHD13" s="80"/>
      <c r="LHE13" s="80"/>
      <c r="LHF13" s="80"/>
      <c r="LHG13" s="80"/>
      <c r="LHH13" s="80"/>
      <c r="LHI13" s="80"/>
      <c r="LHJ13" s="80"/>
      <c r="LHK13" s="80"/>
      <c r="LHL13" s="80"/>
      <c r="LHM13" s="80"/>
      <c r="LHN13" s="80"/>
      <c r="LHO13" s="80"/>
      <c r="LHP13" s="80"/>
      <c r="LHQ13" s="80"/>
      <c r="LHR13" s="80"/>
      <c r="LHS13" s="80"/>
      <c r="LHT13" s="80"/>
      <c r="LHU13" s="80"/>
      <c r="LHV13" s="80"/>
      <c r="LHW13" s="80"/>
      <c r="LHX13" s="80"/>
      <c r="LHY13" s="80"/>
      <c r="LHZ13" s="80"/>
      <c r="LIA13" s="80"/>
      <c r="LIB13" s="80"/>
      <c r="LIC13" s="80"/>
      <c r="LID13" s="80"/>
      <c r="LIE13" s="80"/>
      <c r="LIF13" s="80"/>
      <c r="LIG13" s="80"/>
      <c r="LIH13" s="80"/>
      <c r="LII13" s="80"/>
      <c r="LIJ13" s="80"/>
      <c r="LIK13" s="80"/>
      <c r="LIL13" s="80"/>
      <c r="LIM13" s="80"/>
      <c r="LIN13" s="80"/>
      <c r="LIO13" s="80"/>
      <c r="LIP13" s="80"/>
      <c r="LIQ13" s="80"/>
      <c r="LIR13" s="80"/>
      <c r="LIS13" s="80"/>
      <c r="LIT13" s="80"/>
      <c r="LIU13" s="80"/>
      <c r="LIV13" s="80"/>
      <c r="LIW13" s="80"/>
      <c r="LIX13" s="80"/>
      <c r="LIY13" s="80"/>
      <c r="LIZ13" s="80"/>
      <c r="LJA13" s="80"/>
      <c r="LJB13" s="80"/>
      <c r="LJC13" s="80"/>
      <c r="LJD13" s="80"/>
      <c r="LJE13" s="80"/>
      <c r="LJF13" s="80"/>
      <c r="LJG13" s="80"/>
      <c r="LJH13" s="80"/>
      <c r="LJI13" s="80"/>
      <c r="LJJ13" s="80"/>
      <c r="LJK13" s="80"/>
      <c r="LJL13" s="80"/>
      <c r="LJM13" s="80"/>
      <c r="LJN13" s="80"/>
      <c r="LJO13" s="80"/>
      <c r="LJP13" s="80"/>
      <c r="LJQ13" s="80"/>
      <c r="LJR13" s="80"/>
      <c r="LJS13" s="80"/>
      <c r="LJT13" s="80"/>
      <c r="LJU13" s="80"/>
      <c r="LJV13" s="80"/>
      <c r="LJW13" s="80"/>
      <c r="LJX13" s="80"/>
      <c r="LJY13" s="80"/>
      <c r="LJZ13" s="80"/>
      <c r="LKA13" s="80"/>
      <c r="LKB13" s="80"/>
      <c r="LKC13" s="80"/>
      <c r="LKD13" s="80"/>
      <c r="LKE13" s="80"/>
      <c r="LKF13" s="80"/>
      <c r="LKG13" s="80"/>
      <c r="LKH13" s="80"/>
      <c r="LKI13" s="80"/>
      <c r="LKJ13" s="80"/>
      <c r="LKK13" s="80"/>
      <c r="LKL13" s="80"/>
      <c r="LKM13" s="80"/>
      <c r="LKN13" s="80"/>
      <c r="LKO13" s="80"/>
      <c r="LKP13" s="80"/>
      <c r="LKQ13" s="80"/>
      <c r="LKR13" s="80"/>
      <c r="LKS13" s="80"/>
      <c r="LKT13" s="80"/>
      <c r="LKU13" s="80"/>
      <c r="LKV13" s="80"/>
      <c r="LKW13" s="80"/>
      <c r="LKX13" s="80"/>
      <c r="LKY13" s="80"/>
      <c r="LKZ13" s="80"/>
      <c r="LLA13" s="80"/>
      <c r="LLB13" s="80"/>
      <c r="LLC13" s="80"/>
      <c r="LLD13" s="80"/>
      <c r="LLE13" s="80"/>
      <c r="LLF13" s="80"/>
      <c r="LLG13" s="80"/>
      <c r="LLH13" s="80"/>
      <c r="LLI13" s="80"/>
      <c r="LLJ13" s="80"/>
      <c r="LLK13" s="80"/>
      <c r="LLL13" s="80"/>
      <c r="LLM13" s="80"/>
      <c r="LLN13" s="80"/>
      <c r="LLO13" s="80"/>
      <c r="LLP13" s="80"/>
      <c r="LLQ13" s="80"/>
      <c r="LLR13" s="80"/>
      <c r="LLS13" s="80"/>
      <c r="LLT13" s="80"/>
      <c r="LLU13" s="80"/>
      <c r="LLV13" s="80"/>
      <c r="LLW13" s="80"/>
      <c r="LLX13" s="80"/>
      <c r="LLY13" s="80"/>
      <c r="LLZ13" s="80"/>
      <c r="LMA13" s="80"/>
      <c r="LMB13" s="80"/>
      <c r="LMC13" s="80"/>
      <c r="LMD13" s="80"/>
      <c r="LME13" s="80"/>
      <c r="LMF13" s="80"/>
      <c r="LMG13" s="80"/>
      <c r="LMH13" s="80"/>
      <c r="LMI13" s="80"/>
      <c r="LMJ13" s="80"/>
      <c r="LMK13" s="80"/>
      <c r="LML13" s="80"/>
      <c r="LMM13" s="80"/>
      <c r="LMN13" s="80"/>
      <c r="LMO13" s="80"/>
      <c r="LMP13" s="80"/>
      <c r="LMQ13" s="80"/>
      <c r="LMR13" s="80"/>
      <c r="LMS13" s="80"/>
      <c r="LMT13" s="80"/>
      <c r="LMU13" s="80"/>
      <c r="LMV13" s="80"/>
      <c r="LMW13" s="80"/>
      <c r="LMX13" s="80"/>
      <c r="LMY13" s="80"/>
      <c r="LMZ13" s="80"/>
      <c r="LNA13" s="80"/>
      <c r="LNB13" s="80"/>
      <c r="LNC13" s="80"/>
      <c r="LND13" s="80"/>
      <c r="LNE13" s="80"/>
      <c r="LNF13" s="80"/>
      <c r="LNG13" s="80"/>
      <c r="LNH13" s="80"/>
      <c r="LNI13" s="80"/>
      <c r="LNJ13" s="80"/>
      <c r="LNK13" s="80"/>
      <c r="LNL13" s="80"/>
      <c r="LNM13" s="80"/>
      <c r="LNN13" s="80"/>
      <c r="LNO13" s="80"/>
      <c r="LNP13" s="80"/>
      <c r="LNQ13" s="80"/>
      <c r="LNR13" s="80"/>
      <c r="LNS13" s="80"/>
      <c r="LNT13" s="80"/>
      <c r="LNU13" s="80"/>
      <c r="LNV13" s="80"/>
      <c r="LNW13" s="80"/>
      <c r="LNX13" s="80"/>
      <c r="LNY13" s="80"/>
      <c r="LNZ13" s="80"/>
      <c r="LOA13" s="80"/>
      <c r="LOB13" s="80"/>
      <c r="LOC13" s="80"/>
      <c r="LOD13" s="80"/>
      <c r="LOE13" s="80"/>
      <c r="LOF13" s="80"/>
      <c r="LOG13" s="80"/>
      <c r="LOH13" s="80"/>
      <c r="LOI13" s="80"/>
      <c r="LOJ13" s="80"/>
      <c r="LOK13" s="80"/>
      <c r="LOL13" s="80"/>
      <c r="LOM13" s="80"/>
      <c r="LON13" s="80"/>
      <c r="LOO13" s="80"/>
      <c r="LOP13" s="80"/>
      <c r="LOQ13" s="80"/>
      <c r="LOR13" s="80"/>
      <c r="LOS13" s="80"/>
      <c r="LOT13" s="80"/>
      <c r="LOU13" s="80"/>
      <c r="LOV13" s="80"/>
      <c r="LOW13" s="80"/>
      <c r="LOX13" s="80"/>
      <c r="LOY13" s="80"/>
      <c r="LOZ13" s="80"/>
      <c r="LPA13" s="80"/>
      <c r="LPB13" s="80"/>
      <c r="LPC13" s="80"/>
      <c r="LPD13" s="80"/>
      <c r="LPE13" s="80"/>
      <c r="LPF13" s="80"/>
      <c r="LPG13" s="80"/>
      <c r="LPH13" s="80"/>
      <c r="LPI13" s="80"/>
      <c r="LPJ13" s="80"/>
      <c r="LPK13" s="80"/>
      <c r="LPL13" s="80"/>
      <c r="LPM13" s="80"/>
      <c r="LPN13" s="80"/>
      <c r="LPO13" s="80"/>
      <c r="LPP13" s="80"/>
      <c r="LPQ13" s="80"/>
      <c r="LPR13" s="80"/>
      <c r="LPS13" s="80"/>
      <c r="LPT13" s="80"/>
      <c r="LPU13" s="80"/>
      <c r="LPV13" s="80"/>
      <c r="LPW13" s="80"/>
      <c r="LPX13" s="80"/>
      <c r="LPY13" s="80"/>
      <c r="LPZ13" s="80"/>
      <c r="LQA13" s="80"/>
      <c r="LQB13" s="80"/>
      <c r="LQC13" s="80"/>
      <c r="LQD13" s="80"/>
      <c r="LQE13" s="80"/>
      <c r="LQF13" s="80"/>
      <c r="LQG13" s="80"/>
      <c r="LQH13" s="80"/>
      <c r="LQI13" s="80"/>
      <c r="LQJ13" s="80"/>
      <c r="LQK13" s="80"/>
      <c r="LQL13" s="80"/>
      <c r="LQM13" s="80"/>
      <c r="LQN13" s="80"/>
      <c r="LQO13" s="80"/>
      <c r="LQP13" s="80"/>
      <c r="LQQ13" s="80"/>
      <c r="LQR13" s="80"/>
      <c r="LQS13" s="80"/>
      <c r="LQT13" s="80"/>
      <c r="LQU13" s="80"/>
      <c r="LQV13" s="80"/>
      <c r="LQW13" s="80"/>
      <c r="LQX13" s="80"/>
      <c r="LQY13" s="80"/>
      <c r="LQZ13" s="80"/>
      <c r="LRA13" s="80"/>
      <c r="LRB13" s="80"/>
      <c r="LRC13" s="80"/>
      <c r="LRD13" s="80"/>
      <c r="LRE13" s="80"/>
      <c r="LRF13" s="80"/>
      <c r="LRG13" s="80"/>
      <c r="LRH13" s="80"/>
      <c r="LRI13" s="80"/>
      <c r="LRJ13" s="80"/>
      <c r="LRK13" s="80"/>
      <c r="LRL13" s="80"/>
      <c r="LRM13" s="80"/>
      <c r="LRN13" s="80"/>
      <c r="LRO13" s="80"/>
      <c r="LRP13" s="80"/>
      <c r="LRQ13" s="80"/>
      <c r="LRR13" s="80"/>
      <c r="LRS13" s="80"/>
      <c r="LRT13" s="80"/>
      <c r="LRU13" s="80"/>
      <c r="LRV13" s="80"/>
      <c r="LRW13" s="80"/>
      <c r="LRX13" s="80"/>
      <c r="LRY13" s="80"/>
      <c r="LRZ13" s="80"/>
      <c r="LSA13" s="80"/>
      <c r="LSB13" s="80"/>
      <c r="LSC13" s="80"/>
      <c r="LSD13" s="80"/>
      <c r="LSE13" s="80"/>
      <c r="LSF13" s="80"/>
      <c r="LSG13" s="80"/>
      <c r="LSH13" s="80"/>
      <c r="LSI13" s="80"/>
      <c r="LSJ13" s="80"/>
      <c r="LSK13" s="80"/>
      <c r="LSL13" s="80"/>
      <c r="LSM13" s="80"/>
      <c r="LSN13" s="80"/>
      <c r="LSO13" s="80"/>
      <c r="LSP13" s="80"/>
      <c r="LSQ13" s="80"/>
      <c r="LSR13" s="80"/>
      <c r="LSS13" s="80"/>
      <c r="LST13" s="80"/>
      <c r="LSU13" s="80"/>
      <c r="LSV13" s="80"/>
      <c r="LSW13" s="80"/>
      <c r="LSX13" s="80"/>
      <c r="LSY13" s="80"/>
      <c r="LSZ13" s="80"/>
      <c r="LTA13" s="80"/>
      <c r="LTB13" s="80"/>
      <c r="LTC13" s="80"/>
      <c r="LTD13" s="80"/>
      <c r="LTE13" s="80"/>
      <c r="LTF13" s="80"/>
      <c r="LTG13" s="80"/>
      <c r="LTH13" s="80"/>
      <c r="LTI13" s="80"/>
      <c r="LTJ13" s="80"/>
      <c r="LTK13" s="80"/>
      <c r="LTL13" s="80"/>
      <c r="LTM13" s="80"/>
      <c r="LTN13" s="80"/>
      <c r="LTO13" s="80"/>
      <c r="LTP13" s="80"/>
      <c r="LTQ13" s="80"/>
      <c r="LTR13" s="80"/>
      <c r="LTS13" s="80"/>
      <c r="LTT13" s="80"/>
      <c r="LTU13" s="80"/>
      <c r="LTV13" s="80"/>
      <c r="LTW13" s="80"/>
      <c r="LTX13" s="80"/>
      <c r="LTY13" s="80"/>
      <c r="LTZ13" s="80"/>
      <c r="LUA13" s="80"/>
      <c r="LUB13" s="80"/>
      <c r="LUC13" s="80"/>
      <c r="LUD13" s="80"/>
      <c r="LUE13" s="80"/>
      <c r="LUF13" s="80"/>
      <c r="LUG13" s="80"/>
      <c r="LUH13" s="80"/>
      <c r="LUI13" s="80"/>
      <c r="LUJ13" s="80"/>
      <c r="LUK13" s="80"/>
      <c r="LUL13" s="80"/>
      <c r="LUM13" s="80"/>
      <c r="LUN13" s="80"/>
      <c r="LUO13" s="80"/>
      <c r="LUP13" s="80"/>
      <c r="LUQ13" s="80"/>
      <c r="LUR13" s="80"/>
      <c r="LUS13" s="80"/>
      <c r="LUT13" s="80"/>
      <c r="LUU13" s="80"/>
      <c r="LUV13" s="80"/>
      <c r="LUW13" s="80"/>
      <c r="LUX13" s="80"/>
      <c r="LUY13" s="80"/>
      <c r="LUZ13" s="80"/>
      <c r="LVA13" s="80"/>
      <c r="LVB13" s="80"/>
      <c r="LVC13" s="80"/>
      <c r="LVD13" s="80"/>
      <c r="LVE13" s="80"/>
      <c r="LVF13" s="80"/>
      <c r="LVG13" s="80"/>
      <c r="LVH13" s="80"/>
      <c r="LVI13" s="80"/>
      <c r="LVJ13" s="80"/>
      <c r="LVK13" s="80"/>
      <c r="LVL13" s="80"/>
      <c r="LVM13" s="80"/>
      <c r="LVN13" s="80"/>
      <c r="LVO13" s="80"/>
      <c r="LVP13" s="80"/>
      <c r="LVQ13" s="80"/>
      <c r="LVR13" s="80"/>
      <c r="LVS13" s="80"/>
      <c r="LVT13" s="80"/>
      <c r="LVU13" s="80"/>
      <c r="LVV13" s="80"/>
      <c r="LVW13" s="80"/>
      <c r="LVX13" s="80"/>
      <c r="LVY13" s="80"/>
      <c r="LVZ13" s="80"/>
      <c r="LWA13" s="80"/>
      <c r="LWB13" s="80"/>
      <c r="LWC13" s="80"/>
      <c r="LWD13" s="80"/>
      <c r="LWE13" s="80"/>
      <c r="LWF13" s="80"/>
      <c r="LWG13" s="80"/>
      <c r="LWH13" s="80"/>
      <c r="LWI13" s="80"/>
      <c r="LWJ13" s="80"/>
      <c r="LWK13" s="80"/>
      <c r="LWL13" s="80"/>
      <c r="LWM13" s="80"/>
      <c r="LWN13" s="80"/>
      <c r="LWO13" s="80"/>
      <c r="LWP13" s="80"/>
      <c r="LWQ13" s="80"/>
      <c r="LWR13" s="80"/>
      <c r="LWS13" s="80"/>
      <c r="LWT13" s="80"/>
      <c r="LWU13" s="80"/>
      <c r="LWV13" s="80"/>
      <c r="LWW13" s="80"/>
      <c r="LWX13" s="80"/>
      <c r="LWY13" s="80"/>
      <c r="LWZ13" s="80"/>
      <c r="LXA13" s="80"/>
      <c r="LXB13" s="80"/>
      <c r="LXC13" s="80"/>
      <c r="LXD13" s="80"/>
      <c r="LXE13" s="80"/>
      <c r="LXF13" s="80"/>
      <c r="LXG13" s="80"/>
      <c r="LXH13" s="80"/>
      <c r="LXI13" s="80"/>
      <c r="LXJ13" s="80"/>
      <c r="LXK13" s="80"/>
      <c r="LXL13" s="80"/>
      <c r="LXM13" s="80"/>
      <c r="LXN13" s="80"/>
      <c r="LXO13" s="80"/>
      <c r="LXP13" s="80"/>
      <c r="LXQ13" s="80"/>
      <c r="LXR13" s="80"/>
      <c r="LXS13" s="80"/>
      <c r="LXT13" s="80"/>
      <c r="LXU13" s="80"/>
      <c r="LXV13" s="80"/>
      <c r="LXW13" s="80"/>
      <c r="LXX13" s="80"/>
      <c r="LXY13" s="80"/>
      <c r="LXZ13" s="80"/>
      <c r="LYA13" s="80"/>
      <c r="LYB13" s="80"/>
      <c r="LYC13" s="80"/>
      <c r="LYD13" s="80"/>
      <c r="LYE13" s="80"/>
      <c r="LYF13" s="80"/>
      <c r="LYG13" s="80"/>
      <c r="LYH13" s="80"/>
      <c r="LYI13" s="80"/>
      <c r="LYJ13" s="80"/>
      <c r="LYK13" s="80"/>
      <c r="LYL13" s="80"/>
      <c r="LYM13" s="80"/>
      <c r="LYN13" s="80"/>
      <c r="LYO13" s="80"/>
      <c r="LYP13" s="80"/>
      <c r="LYQ13" s="80"/>
      <c r="LYR13" s="80"/>
      <c r="LYS13" s="80"/>
      <c r="LYT13" s="80"/>
      <c r="LYU13" s="80"/>
      <c r="LYV13" s="80"/>
      <c r="LYW13" s="80"/>
      <c r="LYX13" s="80"/>
      <c r="LYY13" s="80"/>
      <c r="LYZ13" s="80"/>
      <c r="LZA13" s="80"/>
      <c r="LZB13" s="80"/>
      <c r="LZC13" s="80"/>
      <c r="LZD13" s="80"/>
      <c r="LZE13" s="80"/>
      <c r="LZF13" s="80"/>
      <c r="LZG13" s="80"/>
      <c r="LZH13" s="80"/>
      <c r="LZI13" s="80"/>
      <c r="LZJ13" s="80"/>
      <c r="LZK13" s="80"/>
      <c r="LZL13" s="80"/>
      <c r="LZM13" s="80"/>
      <c r="LZN13" s="80"/>
      <c r="LZO13" s="80"/>
      <c r="LZP13" s="80"/>
      <c r="LZQ13" s="80"/>
      <c r="LZR13" s="80"/>
      <c r="LZS13" s="80"/>
      <c r="LZT13" s="80"/>
      <c r="LZU13" s="80"/>
      <c r="LZV13" s="80"/>
      <c r="LZW13" s="80"/>
      <c r="LZX13" s="80"/>
      <c r="LZY13" s="80"/>
      <c r="LZZ13" s="80"/>
      <c r="MAA13" s="80"/>
      <c r="MAB13" s="80"/>
      <c r="MAC13" s="80"/>
      <c r="MAD13" s="80"/>
      <c r="MAE13" s="80"/>
      <c r="MAF13" s="80"/>
      <c r="MAG13" s="80"/>
      <c r="MAH13" s="80"/>
      <c r="MAI13" s="80"/>
      <c r="MAJ13" s="80"/>
      <c r="MAK13" s="80"/>
      <c r="MAL13" s="80"/>
      <c r="MAM13" s="80"/>
      <c r="MAN13" s="80"/>
      <c r="MAO13" s="80"/>
      <c r="MAP13" s="80"/>
      <c r="MAQ13" s="80"/>
      <c r="MAR13" s="80"/>
      <c r="MAS13" s="80"/>
      <c r="MAT13" s="80"/>
      <c r="MAU13" s="80"/>
      <c r="MAV13" s="80"/>
      <c r="MAW13" s="80"/>
      <c r="MAX13" s="80"/>
      <c r="MAY13" s="80"/>
      <c r="MAZ13" s="80"/>
      <c r="MBA13" s="80"/>
      <c r="MBB13" s="80"/>
      <c r="MBC13" s="80"/>
      <c r="MBD13" s="80"/>
      <c r="MBE13" s="80"/>
      <c r="MBF13" s="80"/>
      <c r="MBG13" s="80"/>
      <c r="MBH13" s="80"/>
      <c r="MBI13" s="80"/>
      <c r="MBJ13" s="80"/>
      <c r="MBK13" s="80"/>
      <c r="MBL13" s="80"/>
      <c r="MBM13" s="80"/>
      <c r="MBN13" s="80"/>
      <c r="MBO13" s="80"/>
      <c r="MBP13" s="80"/>
      <c r="MBQ13" s="80"/>
      <c r="MBR13" s="80"/>
      <c r="MBS13" s="80"/>
      <c r="MBT13" s="80"/>
      <c r="MBU13" s="80"/>
      <c r="MBV13" s="80"/>
      <c r="MBW13" s="80"/>
      <c r="MBX13" s="80"/>
      <c r="MBY13" s="80"/>
      <c r="MBZ13" s="80"/>
      <c r="MCA13" s="80"/>
      <c r="MCB13" s="80"/>
      <c r="MCC13" s="80"/>
      <c r="MCD13" s="80"/>
      <c r="MCE13" s="80"/>
      <c r="MCF13" s="80"/>
      <c r="MCG13" s="80"/>
      <c r="MCH13" s="80"/>
      <c r="MCI13" s="80"/>
      <c r="MCJ13" s="80"/>
      <c r="MCK13" s="80"/>
      <c r="MCL13" s="80"/>
      <c r="MCM13" s="80"/>
      <c r="MCN13" s="80"/>
      <c r="MCO13" s="80"/>
      <c r="MCP13" s="80"/>
      <c r="MCQ13" s="80"/>
      <c r="MCR13" s="80"/>
      <c r="MCS13" s="80"/>
      <c r="MCT13" s="80"/>
      <c r="MCU13" s="80"/>
      <c r="MCV13" s="80"/>
      <c r="MCW13" s="80"/>
      <c r="MCX13" s="80"/>
      <c r="MCY13" s="80"/>
      <c r="MCZ13" s="80"/>
      <c r="MDA13" s="80"/>
      <c r="MDB13" s="80"/>
      <c r="MDC13" s="80"/>
      <c r="MDD13" s="80"/>
      <c r="MDE13" s="80"/>
      <c r="MDF13" s="80"/>
      <c r="MDG13" s="80"/>
      <c r="MDH13" s="80"/>
      <c r="MDI13" s="80"/>
      <c r="MDJ13" s="80"/>
      <c r="MDK13" s="80"/>
      <c r="MDL13" s="80"/>
      <c r="MDM13" s="80"/>
      <c r="MDN13" s="80"/>
      <c r="MDO13" s="80"/>
      <c r="MDP13" s="80"/>
      <c r="MDQ13" s="80"/>
      <c r="MDR13" s="80"/>
      <c r="MDS13" s="80"/>
      <c r="MDT13" s="80"/>
      <c r="MDU13" s="80"/>
      <c r="MDV13" s="80"/>
      <c r="MDW13" s="80"/>
      <c r="MDX13" s="80"/>
      <c r="MDY13" s="80"/>
      <c r="MDZ13" s="80"/>
      <c r="MEA13" s="80"/>
      <c r="MEB13" s="80"/>
      <c r="MEC13" s="80"/>
      <c r="MED13" s="80"/>
      <c r="MEE13" s="80"/>
      <c r="MEF13" s="80"/>
      <c r="MEG13" s="80"/>
      <c r="MEH13" s="80"/>
      <c r="MEI13" s="80"/>
      <c r="MEJ13" s="80"/>
      <c r="MEK13" s="80"/>
      <c r="MEL13" s="80"/>
      <c r="MEM13" s="80"/>
      <c r="MEN13" s="80"/>
      <c r="MEO13" s="80"/>
      <c r="MEP13" s="80"/>
      <c r="MEQ13" s="80"/>
      <c r="MER13" s="80"/>
      <c r="MES13" s="80"/>
      <c r="MET13" s="80"/>
      <c r="MEU13" s="80"/>
      <c r="MEV13" s="80"/>
      <c r="MEW13" s="80"/>
      <c r="MEX13" s="80"/>
      <c r="MEY13" s="80"/>
      <c r="MEZ13" s="80"/>
      <c r="MFA13" s="80"/>
      <c r="MFB13" s="80"/>
      <c r="MFC13" s="80"/>
      <c r="MFD13" s="80"/>
      <c r="MFE13" s="80"/>
      <c r="MFF13" s="80"/>
      <c r="MFG13" s="80"/>
      <c r="MFH13" s="80"/>
      <c r="MFI13" s="80"/>
      <c r="MFJ13" s="80"/>
      <c r="MFK13" s="80"/>
      <c r="MFL13" s="80"/>
      <c r="MFM13" s="80"/>
      <c r="MFN13" s="80"/>
      <c r="MFO13" s="80"/>
      <c r="MFP13" s="80"/>
      <c r="MFQ13" s="80"/>
      <c r="MFR13" s="80"/>
      <c r="MFS13" s="80"/>
      <c r="MFT13" s="80"/>
      <c r="MFU13" s="80"/>
      <c r="MFV13" s="80"/>
      <c r="MFW13" s="80"/>
      <c r="MFX13" s="80"/>
      <c r="MFY13" s="80"/>
      <c r="MFZ13" s="80"/>
      <c r="MGA13" s="80"/>
      <c r="MGB13" s="80"/>
      <c r="MGC13" s="80"/>
      <c r="MGD13" s="80"/>
      <c r="MGE13" s="80"/>
      <c r="MGF13" s="80"/>
      <c r="MGG13" s="80"/>
      <c r="MGH13" s="80"/>
      <c r="MGI13" s="80"/>
      <c r="MGJ13" s="80"/>
      <c r="MGK13" s="80"/>
      <c r="MGL13" s="80"/>
      <c r="MGM13" s="80"/>
      <c r="MGN13" s="80"/>
      <c r="MGO13" s="80"/>
      <c r="MGP13" s="80"/>
      <c r="MGQ13" s="80"/>
      <c r="MGR13" s="80"/>
      <c r="MGS13" s="80"/>
      <c r="MGT13" s="80"/>
      <c r="MGU13" s="80"/>
      <c r="MGV13" s="80"/>
      <c r="MGW13" s="80"/>
      <c r="MGX13" s="80"/>
      <c r="MGY13" s="80"/>
      <c r="MGZ13" s="80"/>
      <c r="MHA13" s="80"/>
      <c r="MHB13" s="80"/>
      <c r="MHC13" s="80"/>
      <c r="MHD13" s="80"/>
      <c r="MHE13" s="80"/>
      <c r="MHF13" s="80"/>
      <c r="MHG13" s="80"/>
      <c r="MHH13" s="80"/>
      <c r="MHI13" s="80"/>
      <c r="MHJ13" s="80"/>
      <c r="MHK13" s="80"/>
      <c r="MHL13" s="80"/>
      <c r="MHM13" s="80"/>
      <c r="MHN13" s="80"/>
      <c r="MHO13" s="80"/>
      <c r="MHP13" s="80"/>
      <c r="MHQ13" s="80"/>
      <c r="MHR13" s="80"/>
      <c r="MHS13" s="80"/>
      <c r="MHT13" s="80"/>
      <c r="MHU13" s="80"/>
      <c r="MHV13" s="80"/>
      <c r="MHW13" s="80"/>
      <c r="MHX13" s="80"/>
      <c r="MHY13" s="80"/>
      <c r="MHZ13" s="80"/>
      <c r="MIA13" s="80"/>
      <c r="MIB13" s="80"/>
      <c r="MIC13" s="80"/>
      <c r="MID13" s="80"/>
      <c r="MIE13" s="80"/>
      <c r="MIF13" s="80"/>
      <c r="MIG13" s="80"/>
      <c r="MIH13" s="80"/>
      <c r="MII13" s="80"/>
      <c r="MIJ13" s="80"/>
      <c r="MIK13" s="80"/>
      <c r="MIL13" s="80"/>
      <c r="MIM13" s="80"/>
      <c r="MIN13" s="80"/>
      <c r="MIO13" s="80"/>
      <c r="MIP13" s="80"/>
      <c r="MIQ13" s="80"/>
      <c r="MIR13" s="80"/>
      <c r="MIS13" s="80"/>
      <c r="MIT13" s="80"/>
      <c r="MIU13" s="80"/>
      <c r="MIV13" s="80"/>
      <c r="MIW13" s="80"/>
      <c r="MIX13" s="80"/>
      <c r="MIY13" s="80"/>
      <c r="MIZ13" s="80"/>
      <c r="MJA13" s="80"/>
      <c r="MJB13" s="80"/>
      <c r="MJC13" s="80"/>
      <c r="MJD13" s="80"/>
      <c r="MJE13" s="80"/>
      <c r="MJF13" s="80"/>
      <c r="MJG13" s="80"/>
      <c r="MJH13" s="80"/>
      <c r="MJI13" s="80"/>
      <c r="MJJ13" s="80"/>
      <c r="MJK13" s="80"/>
      <c r="MJL13" s="80"/>
      <c r="MJM13" s="80"/>
      <c r="MJN13" s="80"/>
      <c r="MJO13" s="80"/>
      <c r="MJP13" s="80"/>
      <c r="MJQ13" s="80"/>
      <c r="MJR13" s="80"/>
      <c r="MJS13" s="80"/>
      <c r="MJT13" s="80"/>
      <c r="MJU13" s="80"/>
      <c r="MJV13" s="80"/>
      <c r="MJW13" s="80"/>
      <c r="MJX13" s="80"/>
      <c r="MJY13" s="80"/>
      <c r="MJZ13" s="80"/>
      <c r="MKA13" s="80"/>
      <c r="MKB13" s="80"/>
      <c r="MKC13" s="80"/>
      <c r="MKD13" s="80"/>
      <c r="MKE13" s="80"/>
      <c r="MKF13" s="80"/>
      <c r="MKG13" s="80"/>
      <c r="MKH13" s="80"/>
      <c r="MKI13" s="80"/>
      <c r="MKJ13" s="80"/>
      <c r="MKK13" s="80"/>
      <c r="MKL13" s="80"/>
      <c r="MKM13" s="80"/>
      <c r="MKN13" s="80"/>
      <c r="MKO13" s="80"/>
      <c r="MKP13" s="80"/>
      <c r="MKQ13" s="80"/>
      <c r="MKR13" s="80"/>
      <c r="MKS13" s="80"/>
      <c r="MKT13" s="80"/>
      <c r="MKU13" s="80"/>
      <c r="MKV13" s="80"/>
      <c r="MKW13" s="80"/>
      <c r="MKX13" s="80"/>
      <c r="MKY13" s="80"/>
      <c r="MKZ13" s="80"/>
      <c r="MLA13" s="80"/>
      <c r="MLB13" s="80"/>
      <c r="MLC13" s="80"/>
      <c r="MLD13" s="80"/>
      <c r="MLE13" s="80"/>
      <c r="MLF13" s="80"/>
      <c r="MLG13" s="80"/>
      <c r="MLH13" s="80"/>
      <c r="MLI13" s="80"/>
      <c r="MLJ13" s="80"/>
      <c r="MLK13" s="80"/>
      <c r="MLL13" s="80"/>
      <c r="MLM13" s="80"/>
      <c r="MLN13" s="80"/>
      <c r="MLO13" s="80"/>
      <c r="MLP13" s="80"/>
      <c r="MLQ13" s="80"/>
      <c r="MLR13" s="80"/>
      <c r="MLS13" s="80"/>
      <c r="MLT13" s="80"/>
      <c r="MLU13" s="80"/>
      <c r="MLV13" s="80"/>
      <c r="MLW13" s="80"/>
      <c r="MLX13" s="80"/>
      <c r="MLY13" s="80"/>
      <c r="MLZ13" s="80"/>
      <c r="MMA13" s="80"/>
      <c r="MMB13" s="80"/>
      <c r="MMC13" s="80"/>
      <c r="MMD13" s="80"/>
      <c r="MME13" s="80"/>
      <c r="MMF13" s="80"/>
      <c r="MMG13" s="80"/>
      <c r="MMH13" s="80"/>
      <c r="MMI13" s="80"/>
      <c r="MMJ13" s="80"/>
      <c r="MMK13" s="80"/>
      <c r="MML13" s="80"/>
      <c r="MMM13" s="80"/>
      <c r="MMN13" s="80"/>
      <c r="MMO13" s="80"/>
      <c r="MMP13" s="80"/>
      <c r="MMQ13" s="80"/>
      <c r="MMR13" s="80"/>
      <c r="MMS13" s="80"/>
      <c r="MMT13" s="80"/>
      <c r="MMU13" s="80"/>
      <c r="MMV13" s="80"/>
      <c r="MMW13" s="80"/>
      <c r="MMX13" s="80"/>
      <c r="MMY13" s="80"/>
      <c r="MMZ13" s="80"/>
      <c r="MNA13" s="80"/>
      <c r="MNB13" s="80"/>
      <c r="MNC13" s="80"/>
      <c r="MND13" s="80"/>
      <c r="MNE13" s="80"/>
      <c r="MNF13" s="80"/>
      <c r="MNG13" s="80"/>
      <c r="MNH13" s="80"/>
      <c r="MNI13" s="80"/>
      <c r="MNJ13" s="80"/>
      <c r="MNK13" s="80"/>
      <c r="MNL13" s="80"/>
      <c r="MNM13" s="80"/>
      <c r="MNN13" s="80"/>
      <c r="MNO13" s="80"/>
      <c r="MNP13" s="80"/>
      <c r="MNQ13" s="80"/>
      <c r="MNR13" s="80"/>
      <c r="MNS13" s="80"/>
      <c r="MNT13" s="80"/>
      <c r="MNU13" s="80"/>
      <c r="MNV13" s="80"/>
      <c r="MNW13" s="80"/>
      <c r="MNX13" s="80"/>
      <c r="MNY13" s="80"/>
      <c r="MNZ13" s="80"/>
      <c r="MOA13" s="80"/>
      <c r="MOB13" s="80"/>
      <c r="MOC13" s="80"/>
      <c r="MOD13" s="80"/>
      <c r="MOE13" s="80"/>
      <c r="MOF13" s="80"/>
      <c r="MOG13" s="80"/>
      <c r="MOH13" s="80"/>
      <c r="MOI13" s="80"/>
      <c r="MOJ13" s="80"/>
      <c r="MOK13" s="80"/>
      <c r="MOL13" s="80"/>
      <c r="MOM13" s="80"/>
      <c r="MON13" s="80"/>
      <c r="MOO13" s="80"/>
      <c r="MOP13" s="80"/>
      <c r="MOQ13" s="80"/>
      <c r="MOR13" s="80"/>
      <c r="MOS13" s="80"/>
      <c r="MOT13" s="80"/>
      <c r="MOU13" s="80"/>
      <c r="MOV13" s="80"/>
      <c r="MOW13" s="80"/>
      <c r="MOX13" s="80"/>
      <c r="MOY13" s="80"/>
      <c r="MOZ13" s="80"/>
      <c r="MPA13" s="80"/>
      <c r="MPB13" s="80"/>
      <c r="MPC13" s="80"/>
      <c r="MPD13" s="80"/>
      <c r="MPE13" s="80"/>
      <c r="MPF13" s="80"/>
      <c r="MPG13" s="80"/>
      <c r="MPH13" s="80"/>
      <c r="MPI13" s="80"/>
      <c r="MPJ13" s="80"/>
      <c r="MPK13" s="80"/>
      <c r="MPL13" s="80"/>
      <c r="MPM13" s="80"/>
      <c r="MPN13" s="80"/>
      <c r="MPO13" s="80"/>
      <c r="MPP13" s="80"/>
      <c r="MPQ13" s="80"/>
      <c r="MPR13" s="80"/>
      <c r="MPS13" s="80"/>
      <c r="MPT13" s="80"/>
      <c r="MPU13" s="80"/>
      <c r="MPV13" s="80"/>
      <c r="MPW13" s="80"/>
      <c r="MPX13" s="80"/>
      <c r="MPY13" s="80"/>
      <c r="MPZ13" s="80"/>
      <c r="MQA13" s="80"/>
      <c r="MQB13" s="80"/>
      <c r="MQC13" s="80"/>
      <c r="MQD13" s="80"/>
      <c r="MQE13" s="80"/>
      <c r="MQF13" s="80"/>
      <c r="MQG13" s="80"/>
      <c r="MQH13" s="80"/>
      <c r="MQI13" s="80"/>
      <c r="MQJ13" s="80"/>
      <c r="MQK13" s="80"/>
      <c r="MQL13" s="80"/>
      <c r="MQM13" s="80"/>
      <c r="MQN13" s="80"/>
      <c r="MQO13" s="80"/>
      <c r="MQP13" s="80"/>
      <c r="MQQ13" s="80"/>
      <c r="MQR13" s="80"/>
      <c r="MQS13" s="80"/>
      <c r="MQT13" s="80"/>
      <c r="MQU13" s="80"/>
      <c r="MQV13" s="80"/>
      <c r="MQW13" s="80"/>
      <c r="MQX13" s="80"/>
      <c r="MQY13" s="80"/>
      <c r="MQZ13" s="80"/>
      <c r="MRA13" s="80"/>
      <c r="MRB13" s="80"/>
      <c r="MRC13" s="80"/>
      <c r="MRD13" s="80"/>
      <c r="MRE13" s="80"/>
      <c r="MRF13" s="80"/>
      <c r="MRG13" s="80"/>
      <c r="MRH13" s="80"/>
      <c r="MRI13" s="80"/>
      <c r="MRJ13" s="80"/>
      <c r="MRK13" s="80"/>
      <c r="MRL13" s="80"/>
      <c r="MRM13" s="80"/>
      <c r="MRN13" s="80"/>
      <c r="MRO13" s="80"/>
      <c r="MRP13" s="80"/>
      <c r="MRQ13" s="80"/>
      <c r="MRR13" s="80"/>
      <c r="MRS13" s="80"/>
      <c r="MRT13" s="80"/>
      <c r="MRU13" s="80"/>
      <c r="MRV13" s="80"/>
      <c r="MRW13" s="80"/>
      <c r="MRX13" s="80"/>
      <c r="MRY13" s="80"/>
      <c r="MRZ13" s="80"/>
      <c r="MSA13" s="80"/>
      <c r="MSB13" s="80"/>
      <c r="MSC13" s="80"/>
      <c r="MSD13" s="80"/>
      <c r="MSE13" s="80"/>
      <c r="MSF13" s="80"/>
      <c r="MSG13" s="80"/>
      <c r="MSH13" s="80"/>
      <c r="MSI13" s="80"/>
      <c r="MSJ13" s="80"/>
      <c r="MSK13" s="80"/>
      <c r="MSL13" s="80"/>
      <c r="MSM13" s="80"/>
      <c r="MSN13" s="80"/>
      <c r="MSO13" s="80"/>
      <c r="MSP13" s="80"/>
      <c r="MSQ13" s="80"/>
      <c r="MSR13" s="80"/>
      <c r="MSS13" s="80"/>
      <c r="MST13" s="80"/>
      <c r="MSU13" s="80"/>
      <c r="MSV13" s="80"/>
      <c r="MSW13" s="80"/>
      <c r="MSX13" s="80"/>
      <c r="MSY13" s="80"/>
      <c r="MSZ13" s="80"/>
      <c r="MTA13" s="80"/>
      <c r="MTB13" s="80"/>
      <c r="MTC13" s="80"/>
      <c r="MTD13" s="80"/>
      <c r="MTE13" s="80"/>
      <c r="MTF13" s="80"/>
      <c r="MTG13" s="80"/>
      <c r="MTH13" s="80"/>
      <c r="MTI13" s="80"/>
      <c r="MTJ13" s="80"/>
      <c r="MTK13" s="80"/>
      <c r="MTL13" s="80"/>
      <c r="MTM13" s="80"/>
      <c r="MTN13" s="80"/>
      <c r="MTO13" s="80"/>
      <c r="MTP13" s="80"/>
      <c r="MTQ13" s="80"/>
      <c r="MTR13" s="80"/>
      <c r="MTS13" s="80"/>
      <c r="MTT13" s="80"/>
      <c r="MTU13" s="80"/>
      <c r="MTV13" s="80"/>
      <c r="MTW13" s="80"/>
      <c r="MTX13" s="80"/>
      <c r="MTY13" s="80"/>
      <c r="MTZ13" s="80"/>
      <c r="MUA13" s="80"/>
      <c r="MUB13" s="80"/>
      <c r="MUC13" s="80"/>
      <c r="MUD13" s="80"/>
      <c r="MUE13" s="80"/>
      <c r="MUF13" s="80"/>
      <c r="MUG13" s="80"/>
      <c r="MUH13" s="80"/>
      <c r="MUI13" s="80"/>
      <c r="MUJ13" s="80"/>
      <c r="MUK13" s="80"/>
      <c r="MUL13" s="80"/>
      <c r="MUM13" s="80"/>
      <c r="MUN13" s="80"/>
      <c r="MUO13" s="80"/>
      <c r="MUP13" s="80"/>
      <c r="MUQ13" s="80"/>
      <c r="MUR13" s="80"/>
      <c r="MUS13" s="80"/>
      <c r="MUT13" s="80"/>
      <c r="MUU13" s="80"/>
      <c r="MUV13" s="80"/>
      <c r="MUW13" s="80"/>
      <c r="MUX13" s="80"/>
      <c r="MUY13" s="80"/>
      <c r="MUZ13" s="80"/>
      <c r="MVA13" s="80"/>
      <c r="MVB13" s="80"/>
      <c r="MVC13" s="80"/>
      <c r="MVD13" s="80"/>
      <c r="MVE13" s="80"/>
      <c r="MVF13" s="80"/>
      <c r="MVG13" s="80"/>
      <c r="MVH13" s="80"/>
      <c r="MVI13" s="80"/>
      <c r="MVJ13" s="80"/>
      <c r="MVK13" s="80"/>
      <c r="MVL13" s="80"/>
      <c r="MVM13" s="80"/>
      <c r="MVN13" s="80"/>
      <c r="MVO13" s="80"/>
      <c r="MVP13" s="80"/>
      <c r="MVQ13" s="80"/>
      <c r="MVR13" s="80"/>
      <c r="MVS13" s="80"/>
      <c r="MVT13" s="80"/>
      <c r="MVU13" s="80"/>
      <c r="MVV13" s="80"/>
      <c r="MVW13" s="80"/>
      <c r="MVX13" s="80"/>
      <c r="MVY13" s="80"/>
      <c r="MVZ13" s="80"/>
      <c r="MWA13" s="80"/>
      <c r="MWB13" s="80"/>
      <c r="MWC13" s="80"/>
      <c r="MWD13" s="80"/>
      <c r="MWE13" s="80"/>
      <c r="MWF13" s="80"/>
      <c r="MWG13" s="80"/>
      <c r="MWH13" s="80"/>
      <c r="MWI13" s="80"/>
      <c r="MWJ13" s="80"/>
      <c r="MWK13" s="80"/>
      <c r="MWL13" s="80"/>
      <c r="MWM13" s="80"/>
      <c r="MWN13" s="80"/>
      <c r="MWO13" s="80"/>
      <c r="MWP13" s="80"/>
      <c r="MWQ13" s="80"/>
      <c r="MWR13" s="80"/>
      <c r="MWS13" s="80"/>
      <c r="MWT13" s="80"/>
      <c r="MWU13" s="80"/>
      <c r="MWV13" s="80"/>
      <c r="MWW13" s="80"/>
      <c r="MWX13" s="80"/>
      <c r="MWY13" s="80"/>
      <c r="MWZ13" s="80"/>
      <c r="MXA13" s="80"/>
      <c r="MXB13" s="80"/>
      <c r="MXC13" s="80"/>
      <c r="MXD13" s="80"/>
      <c r="MXE13" s="80"/>
      <c r="MXF13" s="80"/>
      <c r="MXG13" s="80"/>
      <c r="MXH13" s="80"/>
      <c r="MXI13" s="80"/>
      <c r="MXJ13" s="80"/>
      <c r="MXK13" s="80"/>
      <c r="MXL13" s="80"/>
      <c r="MXM13" s="80"/>
      <c r="MXN13" s="80"/>
      <c r="MXO13" s="80"/>
      <c r="MXP13" s="80"/>
      <c r="MXQ13" s="80"/>
      <c r="MXR13" s="80"/>
      <c r="MXS13" s="80"/>
      <c r="MXT13" s="80"/>
      <c r="MXU13" s="80"/>
      <c r="MXV13" s="80"/>
      <c r="MXW13" s="80"/>
      <c r="MXX13" s="80"/>
      <c r="MXY13" s="80"/>
      <c r="MXZ13" s="80"/>
      <c r="MYA13" s="80"/>
      <c r="MYB13" s="80"/>
      <c r="MYC13" s="80"/>
      <c r="MYD13" s="80"/>
      <c r="MYE13" s="80"/>
      <c r="MYF13" s="80"/>
      <c r="MYG13" s="80"/>
      <c r="MYH13" s="80"/>
      <c r="MYI13" s="80"/>
      <c r="MYJ13" s="80"/>
      <c r="MYK13" s="80"/>
      <c r="MYL13" s="80"/>
      <c r="MYM13" s="80"/>
      <c r="MYN13" s="80"/>
      <c r="MYO13" s="80"/>
      <c r="MYP13" s="80"/>
      <c r="MYQ13" s="80"/>
      <c r="MYR13" s="80"/>
      <c r="MYS13" s="80"/>
      <c r="MYT13" s="80"/>
      <c r="MYU13" s="80"/>
      <c r="MYV13" s="80"/>
      <c r="MYW13" s="80"/>
      <c r="MYX13" s="80"/>
      <c r="MYY13" s="80"/>
      <c r="MYZ13" s="80"/>
      <c r="MZA13" s="80"/>
      <c r="MZB13" s="80"/>
      <c r="MZC13" s="80"/>
      <c r="MZD13" s="80"/>
      <c r="MZE13" s="80"/>
      <c r="MZF13" s="80"/>
      <c r="MZG13" s="80"/>
      <c r="MZH13" s="80"/>
      <c r="MZI13" s="80"/>
      <c r="MZJ13" s="80"/>
      <c r="MZK13" s="80"/>
      <c r="MZL13" s="80"/>
      <c r="MZM13" s="80"/>
      <c r="MZN13" s="80"/>
      <c r="MZO13" s="80"/>
      <c r="MZP13" s="80"/>
      <c r="MZQ13" s="80"/>
      <c r="MZR13" s="80"/>
      <c r="MZS13" s="80"/>
      <c r="MZT13" s="80"/>
      <c r="MZU13" s="80"/>
      <c r="MZV13" s="80"/>
      <c r="MZW13" s="80"/>
      <c r="MZX13" s="80"/>
      <c r="MZY13" s="80"/>
      <c r="MZZ13" s="80"/>
      <c r="NAA13" s="80"/>
      <c r="NAB13" s="80"/>
      <c r="NAC13" s="80"/>
      <c r="NAD13" s="80"/>
      <c r="NAE13" s="80"/>
      <c r="NAF13" s="80"/>
      <c r="NAG13" s="80"/>
      <c r="NAH13" s="80"/>
      <c r="NAI13" s="80"/>
      <c r="NAJ13" s="80"/>
      <c r="NAK13" s="80"/>
      <c r="NAL13" s="80"/>
      <c r="NAM13" s="80"/>
      <c r="NAN13" s="80"/>
      <c r="NAO13" s="80"/>
      <c r="NAP13" s="80"/>
      <c r="NAQ13" s="80"/>
      <c r="NAR13" s="80"/>
      <c r="NAS13" s="80"/>
      <c r="NAT13" s="80"/>
      <c r="NAU13" s="80"/>
      <c r="NAV13" s="80"/>
      <c r="NAW13" s="80"/>
      <c r="NAX13" s="80"/>
      <c r="NAY13" s="80"/>
      <c r="NAZ13" s="80"/>
      <c r="NBA13" s="80"/>
      <c r="NBB13" s="80"/>
      <c r="NBC13" s="80"/>
      <c r="NBD13" s="80"/>
      <c r="NBE13" s="80"/>
      <c r="NBF13" s="80"/>
      <c r="NBG13" s="80"/>
      <c r="NBH13" s="80"/>
      <c r="NBI13" s="80"/>
      <c r="NBJ13" s="80"/>
      <c r="NBK13" s="80"/>
      <c r="NBL13" s="80"/>
      <c r="NBM13" s="80"/>
      <c r="NBN13" s="80"/>
      <c r="NBO13" s="80"/>
      <c r="NBP13" s="80"/>
      <c r="NBQ13" s="80"/>
      <c r="NBR13" s="80"/>
      <c r="NBS13" s="80"/>
      <c r="NBT13" s="80"/>
      <c r="NBU13" s="80"/>
      <c r="NBV13" s="80"/>
      <c r="NBW13" s="80"/>
      <c r="NBX13" s="80"/>
      <c r="NBY13" s="80"/>
      <c r="NBZ13" s="80"/>
      <c r="NCA13" s="80"/>
      <c r="NCB13" s="80"/>
      <c r="NCC13" s="80"/>
      <c r="NCD13" s="80"/>
      <c r="NCE13" s="80"/>
      <c r="NCF13" s="80"/>
      <c r="NCG13" s="80"/>
      <c r="NCH13" s="80"/>
      <c r="NCI13" s="80"/>
      <c r="NCJ13" s="80"/>
      <c r="NCK13" s="80"/>
      <c r="NCL13" s="80"/>
      <c r="NCM13" s="80"/>
      <c r="NCN13" s="80"/>
      <c r="NCO13" s="80"/>
      <c r="NCP13" s="80"/>
      <c r="NCQ13" s="80"/>
      <c r="NCR13" s="80"/>
      <c r="NCS13" s="80"/>
      <c r="NCT13" s="80"/>
      <c r="NCU13" s="80"/>
      <c r="NCV13" s="80"/>
      <c r="NCW13" s="80"/>
      <c r="NCX13" s="80"/>
      <c r="NCY13" s="80"/>
      <c r="NCZ13" s="80"/>
      <c r="NDA13" s="80"/>
      <c r="NDB13" s="80"/>
      <c r="NDC13" s="80"/>
      <c r="NDD13" s="80"/>
      <c r="NDE13" s="80"/>
      <c r="NDF13" s="80"/>
      <c r="NDG13" s="80"/>
      <c r="NDH13" s="80"/>
      <c r="NDI13" s="80"/>
      <c r="NDJ13" s="80"/>
      <c r="NDK13" s="80"/>
      <c r="NDL13" s="80"/>
      <c r="NDM13" s="80"/>
      <c r="NDN13" s="80"/>
      <c r="NDO13" s="80"/>
      <c r="NDP13" s="80"/>
      <c r="NDQ13" s="80"/>
      <c r="NDR13" s="80"/>
      <c r="NDS13" s="80"/>
      <c r="NDT13" s="80"/>
      <c r="NDU13" s="80"/>
      <c r="NDV13" s="80"/>
      <c r="NDW13" s="80"/>
      <c r="NDX13" s="80"/>
      <c r="NDY13" s="80"/>
      <c r="NDZ13" s="80"/>
      <c r="NEA13" s="80"/>
      <c r="NEB13" s="80"/>
      <c r="NEC13" s="80"/>
      <c r="NED13" s="80"/>
      <c r="NEE13" s="80"/>
      <c r="NEF13" s="80"/>
      <c r="NEG13" s="80"/>
      <c r="NEH13" s="80"/>
      <c r="NEI13" s="80"/>
      <c r="NEJ13" s="80"/>
      <c r="NEK13" s="80"/>
      <c r="NEL13" s="80"/>
      <c r="NEM13" s="80"/>
      <c r="NEN13" s="80"/>
      <c r="NEO13" s="80"/>
      <c r="NEP13" s="80"/>
      <c r="NEQ13" s="80"/>
      <c r="NER13" s="80"/>
      <c r="NES13" s="80"/>
      <c r="NET13" s="80"/>
      <c r="NEU13" s="80"/>
      <c r="NEV13" s="80"/>
      <c r="NEW13" s="80"/>
      <c r="NEX13" s="80"/>
      <c r="NEY13" s="80"/>
      <c r="NEZ13" s="80"/>
      <c r="NFA13" s="80"/>
      <c r="NFB13" s="80"/>
      <c r="NFC13" s="80"/>
      <c r="NFD13" s="80"/>
      <c r="NFE13" s="80"/>
      <c r="NFF13" s="80"/>
      <c r="NFG13" s="80"/>
      <c r="NFH13" s="80"/>
      <c r="NFI13" s="80"/>
      <c r="NFJ13" s="80"/>
      <c r="NFK13" s="80"/>
      <c r="NFL13" s="80"/>
      <c r="NFM13" s="80"/>
      <c r="NFN13" s="80"/>
      <c r="NFO13" s="80"/>
      <c r="NFP13" s="80"/>
      <c r="NFQ13" s="80"/>
      <c r="NFR13" s="80"/>
      <c r="NFS13" s="80"/>
      <c r="NFT13" s="80"/>
      <c r="NFU13" s="80"/>
      <c r="NFV13" s="80"/>
      <c r="NFW13" s="80"/>
      <c r="NFX13" s="80"/>
      <c r="NFY13" s="80"/>
      <c r="NFZ13" s="80"/>
      <c r="NGA13" s="80"/>
      <c r="NGB13" s="80"/>
      <c r="NGC13" s="80"/>
      <c r="NGD13" s="80"/>
      <c r="NGE13" s="80"/>
      <c r="NGF13" s="80"/>
      <c r="NGG13" s="80"/>
      <c r="NGH13" s="80"/>
      <c r="NGI13" s="80"/>
      <c r="NGJ13" s="80"/>
      <c r="NGK13" s="80"/>
      <c r="NGL13" s="80"/>
      <c r="NGM13" s="80"/>
      <c r="NGN13" s="80"/>
      <c r="NGO13" s="80"/>
      <c r="NGP13" s="80"/>
      <c r="NGQ13" s="80"/>
      <c r="NGR13" s="80"/>
      <c r="NGS13" s="80"/>
      <c r="NGT13" s="80"/>
      <c r="NGU13" s="80"/>
      <c r="NGV13" s="80"/>
      <c r="NGW13" s="80"/>
      <c r="NGX13" s="80"/>
      <c r="NGY13" s="80"/>
      <c r="NGZ13" s="80"/>
      <c r="NHA13" s="80"/>
      <c r="NHB13" s="80"/>
      <c r="NHC13" s="80"/>
      <c r="NHD13" s="80"/>
      <c r="NHE13" s="80"/>
      <c r="NHF13" s="80"/>
      <c r="NHG13" s="80"/>
      <c r="NHH13" s="80"/>
      <c r="NHI13" s="80"/>
      <c r="NHJ13" s="80"/>
      <c r="NHK13" s="80"/>
      <c r="NHL13" s="80"/>
      <c r="NHM13" s="80"/>
      <c r="NHN13" s="80"/>
      <c r="NHO13" s="80"/>
      <c r="NHP13" s="80"/>
      <c r="NHQ13" s="80"/>
      <c r="NHR13" s="80"/>
      <c r="NHS13" s="80"/>
      <c r="NHT13" s="80"/>
      <c r="NHU13" s="80"/>
      <c r="NHV13" s="80"/>
      <c r="NHW13" s="80"/>
      <c r="NHX13" s="80"/>
      <c r="NHY13" s="80"/>
      <c r="NHZ13" s="80"/>
      <c r="NIA13" s="80"/>
      <c r="NIB13" s="80"/>
      <c r="NIC13" s="80"/>
      <c r="NID13" s="80"/>
      <c r="NIE13" s="80"/>
      <c r="NIF13" s="80"/>
      <c r="NIG13" s="80"/>
      <c r="NIH13" s="80"/>
      <c r="NII13" s="80"/>
      <c r="NIJ13" s="80"/>
      <c r="NIK13" s="80"/>
      <c r="NIL13" s="80"/>
      <c r="NIM13" s="80"/>
      <c r="NIN13" s="80"/>
      <c r="NIO13" s="80"/>
      <c r="NIP13" s="80"/>
      <c r="NIQ13" s="80"/>
      <c r="NIR13" s="80"/>
      <c r="NIS13" s="80"/>
      <c r="NIT13" s="80"/>
      <c r="NIU13" s="80"/>
      <c r="NIV13" s="80"/>
      <c r="NIW13" s="80"/>
      <c r="NIX13" s="80"/>
      <c r="NIY13" s="80"/>
      <c r="NIZ13" s="80"/>
      <c r="NJA13" s="80"/>
      <c r="NJB13" s="80"/>
      <c r="NJC13" s="80"/>
      <c r="NJD13" s="80"/>
      <c r="NJE13" s="80"/>
      <c r="NJF13" s="80"/>
      <c r="NJG13" s="80"/>
      <c r="NJH13" s="80"/>
      <c r="NJI13" s="80"/>
      <c r="NJJ13" s="80"/>
      <c r="NJK13" s="80"/>
      <c r="NJL13" s="80"/>
      <c r="NJM13" s="80"/>
      <c r="NJN13" s="80"/>
      <c r="NJO13" s="80"/>
      <c r="NJP13" s="80"/>
      <c r="NJQ13" s="80"/>
      <c r="NJR13" s="80"/>
      <c r="NJS13" s="80"/>
      <c r="NJT13" s="80"/>
      <c r="NJU13" s="80"/>
      <c r="NJV13" s="80"/>
      <c r="NJW13" s="80"/>
      <c r="NJX13" s="80"/>
      <c r="NJY13" s="80"/>
      <c r="NJZ13" s="80"/>
      <c r="NKA13" s="80"/>
      <c r="NKB13" s="80"/>
      <c r="NKC13" s="80"/>
      <c r="NKD13" s="80"/>
      <c r="NKE13" s="80"/>
      <c r="NKF13" s="80"/>
      <c r="NKG13" s="80"/>
      <c r="NKH13" s="80"/>
      <c r="NKI13" s="80"/>
      <c r="NKJ13" s="80"/>
      <c r="NKK13" s="80"/>
      <c r="NKL13" s="80"/>
      <c r="NKM13" s="80"/>
      <c r="NKN13" s="80"/>
      <c r="NKO13" s="80"/>
      <c r="NKP13" s="80"/>
      <c r="NKQ13" s="80"/>
      <c r="NKR13" s="80"/>
      <c r="NKS13" s="80"/>
      <c r="NKT13" s="80"/>
      <c r="NKU13" s="80"/>
      <c r="NKV13" s="80"/>
      <c r="NKW13" s="80"/>
      <c r="NKX13" s="80"/>
      <c r="NKY13" s="80"/>
      <c r="NKZ13" s="80"/>
      <c r="NLA13" s="80"/>
      <c r="NLB13" s="80"/>
      <c r="NLC13" s="80"/>
      <c r="NLD13" s="80"/>
      <c r="NLE13" s="80"/>
      <c r="NLF13" s="80"/>
      <c r="NLG13" s="80"/>
      <c r="NLH13" s="80"/>
      <c r="NLI13" s="80"/>
      <c r="NLJ13" s="80"/>
      <c r="NLK13" s="80"/>
      <c r="NLL13" s="80"/>
      <c r="NLM13" s="80"/>
      <c r="NLN13" s="80"/>
      <c r="NLO13" s="80"/>
      <c r="NLP13" s="80"/>
      <c r="NLQ13" s="80"/>
      <c r="NLR13" s="80"/>
      <c r="NLS13" s="80"/>
      <c r="NLT13" s="80"/>
      <c r="NLU13" s="80"/>
      <c r="NLV13" s="80"/>
      <c r="NLW13" s="80"/>
      <c r="NLX13" s="80"/>
      <c r="NLY13" s="80"/>
      <c r="NLZ13" s="80"/>
      <c r="NMA13" s="80"/>
      <c r="NMB13" s="80"/>
      <c r="NMC13" s="80"/>
      <c r="NMD13" s="80"/>
      <c r="NME13" s="80"/>
      <c r="NMF13" s="80"/>
      <c r="NMG13" s="80"/>
      <c r="NMH13" s="80"/>
      <c r="NMI13" s="80"/>
      <c r="NMJ13" s="80"/>
      <c r="NMK13" s="80"/>
      <c r="NML13" s="80"/>
      <c r="NMM13" s="80"/>
      <c r="NMN13" s="80"/>
      <c r="NMO13" s="80"/>
      <c r="NMP13" s="80"/>
      <c r="NMQ13" s="80"/>
      <c r="NMR13" s="80"/>
      <c r="NMS13" s="80"/>
      <c r="NMT13" s="80"/>
      <c r="NMU13" s="80"/>
      <c r="NMV13" s="80"/>
      <c r="NMW13" s="80"/>
      <c r="NMX13" s="80"/>
      <c r="NMY13" s="80"/>
      <c r="NMZ13" s="80"/>
      <c r="NNA13" s="80"/>
      <c r="NNB13" s="80"/>
      <c r="NNC13" s="80"/>
      <c r="NND13" s="80"/>
      <c r="NNE13" s="80"/>
      <c r="NNF13" s="80"/>
      <c r="NNG13" s="80"/>
      <c r="NNH13" s="80"/>
      <c r="NNI13" s="80"/>
      <c r="NNJ13" s="80"/>
      <c r="NNK13" s="80"/>
      <c r="NNL13" s="80"/>
      <c r="NNM13" s="80"/>
      <c r="NNN13" s="80"/>
      <c r="NNO13" s="80"/>
      <c r="NNP13" s="80"/>
      <c r="NNQ13" s="80"/>
      <c r="NNR13" s="80"/>
      <c r="NNS13" s="80"/>
      <c r="NNT13" s="80"/>
      <c r="NNU13" s="80"/>
      <c r="NNV13" s="80"/>
      <c r="NNW13" s="80"/>
      <c r="NNX13" s="80"/>
      <c r="NNY13" s="80"/>
      <c r="NNZ13" s="80"/>
      <c r="NOA13" s="80"/>
      <c r="NOB13" s="80"/>
      <c r="NOC13" s="80"/>
      <c r="NOD13" s="80"/>
      <c r="NOE13" s="80"/>
      <c r="NOF13" s="80"/>
      <c r="NOG13" s="80"/>
      <c r="NOH13" s="80"/>
      <c r="NOI13" s="80"/>
      <c r="NOJ13" s="80"/>
      <c r="NOK13" s="80"/>
      <c r="NOL13" s="80"/>
      <c r="NOM13" s="80"/>
      <c r="NON13" s="80"/>
      <c r="NOO13" s="80"/>
      <c r="NOP13" s="80"/>
      <c r="NOQ13" s="80"/>
      <c r="NOR13" s="80"/>
      <c r="NOS13" s="80"/>
      <c r="NOT13" s="80"/>
      <c r="NOU13" s="80"/>
      <c r="NOV13" s="80"/>
      <c r="NOW13" s="80"/>
      <c r="NOX13" s="80"/>
      <c r="NOY13" s="80"/>
      <c r="NOZ13" s="80"/>
      <c r="NPA13" s="80"/>
      <c r="NPB13" s="80"/>
      <c r="NPC13" s="80"/>
      <c r="NPD13" s="80"/>
      <c r="NPE13" s="80"/>
      <c r="NPF13" s="80"/>
      <c r="NPG13" s="80"/>
      <c r="NPH13" s="80"/>
      <c r="NPI13" s="80"/>
      <c r="NPJ13" s="80"/>
      <c r="NPK13" s="80"/>
      <c r="NPL13" s="80"/>
      <c r="NPM13" s="80"/>
      <c r="NPN13" s="80"/>
      <c r="NPO13" s="80"/>
      <c r="NPP13" s="80"/>
      <c r="NPQ13" s="80"/>
      <c r="NPR13" s="80"/>
      <c r="NPS13" s="80"/>
      <c r="NPT13" s="80"/>
      <c r="NPU13" s="80"/>
      <c r="NPV13" s="80"/>
      <c r="NPW13" s="80"/>
      <c r="NPX13" s="80"/>
      <c r="NPY13" s="80"/>
      <c r="NPZ13" s="80"/>
      <c r="NQA13" s="80"/>
      <c r="NQB13" s="80"/>
      <c r="NQC13" s="80"/>
      <c r="NQD13" s="80"/>
      <c r="NQE13" s="80"/>
      <c r="NQF13" s="80"/>
      <c r="NQG13" s="80"/>
      <c r="NQH13" s="80"/>
      <c r="NQI13" s="80"/>
      <c r="NQJ13" s="80"/>
      <c r="NQK13" s="80"/>
      <c r="NQL13" s="80"/>
      <c r="NQM13" s="80"/>
      <c r="NQN13" s="80"/>
      <c r="NQO13" s="80"/>
      <c r="NQP13" s="80"/>
      <c r="NQQ13" s="80"/>
      <c r="NQR13" s="80"/>
      <c r="NQS13" s="80"/>
      <c r="NQT13" s="80"/>
      <c r="NQU13" s="80"/>
      <c r="NQV13" s="80"/>
      <c r="NQW13" s="80"/>
      <c r="NQX13" s="80"/>
      <c r="NQY13" s="80"/>
      <c r="NQZ13" s="80"/>
      <c r="NRA13" s="80"/>
      <c r="NRB13" s="80"/>
      <c r="NRC13" s="80"/>
      <c r="NRD13" s="80"/>
      <c r="NRE13" s="80"/>
      <c r="NRF13" s="80"/>
      <c r="NRG13" s="80"/>
      <c r="NRH13" s="80"/>
      <c r="NRI13" s="80"/>
      <c r="NRJ13" s="80"/>
      <c r="NRK13" s="80"/>
      <c r="NRL13" s="80"/>
      <c r="NRM13" s="80"/>
      <c r="NRN13" s="80"/>
      <c r="NRO13" s="80"/>
      <c r="NRP13" s="80"/>
      <c r="NRQ13" s="80"/>
      <c r="NRR13" s="80"/>
      <c r="NRS13" s="80"/>
      <c r="NRT13" s="80"/>
      <c r="NRU13" s="80"/>
      <c r="NRV13" s="80"/>
      <c r="NRW13" s="80"/>
      <c r="NRX13" s="80"/>
      <c r="NRY13" s="80"/>
      <c r="NRZ13" s="80"/>
      <c r="NSA13" s="80"/>
      <c r="NSB13" s="80"/>
      <c r="NSC13" s="80"/>
      <c r="NSD13" s="80"/>
      <c r="NSE13" s="80"/>
      <c r="NSF13" s="80"/>
      <c r="NSG13" s="80"/>
      <c r="NSH13" s="80"/>
      <c r="NSI13" s="80"/>
      <c r="NSJ13" s="80"/>
      <c r="NSK13" s="80"/>
      <c r="NSL13" s="80"/>
      <c r="NSM13" s="80"/>
      <c r="NSN13" s="80"/>
      <c r="NSO13" s="80"/>
      <c r="NSP13" s="80"/>
      <c r="NSQ13" s="80"/>
      <c r="NSR13" s="80"/>
      <c r="NSS13" s="80"/>
      <c r="NST13" s="80"/>
      <c r="NSU13" s="80"/>
      <c r="NSV13" s="80"/>
      <c r="NSW13" s="80"/>
      <c r="NSX13" s="80"/>
      <c r="NSY13" s="80"/>
      <c r="NSZ13" s="80"/>
      <c r="NTA13" s="80"/>
      <c r="NTB13" s="80"/>
      <c r="NTC13" s="80"/>
      <c r="NTD13" s="80"/>
      <c r="NTE13" s="80"/>
      <c r="NTF13" s="80"/>
      <c r="NTG13" s="80"/>
      <c r="NTH13" s="80"/>
      <c r="NTI13" s="80"/>
      <c r="NTJ13" s="80"/>
      <c r="NTK13" s="80"/>
      <c r="NTL13" s="80"/>
      <c r="NTM13" s="80"/>
      <c r="NTN13" s="80"/>
      <c r="NTO13" s="80"/>
      <c r="NTP13" s="80"/>
      <c r="NTQ13" s="80"/>
      <c r="NTR13" s="80"/>
      <c r="NTS13" s="80"/>
      <c r="NTT13" s="80"/>
      <c r="NTU13" s="80"/>
      <c r="NTV13" s="80"/>
      <c r="NTW13" s="80"/>
      <c r="NTX13" s="80"/>
      <c r="NTY13" s="80"/>
      <c r="NTZ13" s="80"/>
      <c r="NUA13" s="80"/>
      <c r="NUB13" s="80"/>
      <c r="NUC13" s="80"/>
      <c r="NUD13" s="80"/>
      <c r="NUE13" s="80"/>
      <c r="NUF13" s="80"/>
      <c r="NUG13" s="80"/>
      <c r="NUH13" s="80"/>
      <c r="NUI13" s="80"/>
      <c r="NUJ13" s="80"/>
      <c r="NUK13" s="80"/>
      <c r="NUL13" s="80"/>
      <c r="NUM13" s="80"/>
      <c r="NUN13" s="80"/>
      <c r="NUO13" s="80"/>
      <c r="NUP13" s="80"/>
      <c r="NUQ13" s="80"/>
      <c r="NUR13" s="80"/>
      <c r="NUS13" s="80"/>
      <c r="NUT13" s="80"/>
      <c r="NUU13" s="80"/>
      <c r="NUV13" s="80"/>
      <c r="NUW13" s="80"/>
      <c r="NUX13" s="80"/>
      <c r="NUY13" s="80"/>
      <c r="NUZ13" s="80"/>
      <c r="NVA13" s="80"/>
      <c r="NVB13" s="80"/>
      <c r="NVC13" s="80"/>
      <c r="NVD13" s="80"/>
      <c r="NVE13" s="80"/>
      <c r="NVF13" s="80"/>
      <c r="NVG13" s="80"/>
      <c r="NVH13" s="80"/>
      <c r="NVI13" s="80"/>
      <c r="NVJ13" s="80"/>
      <c r="NVK13" s="80"/>
      <c r="NVL13" s="80"/>
      <c r="NVM13" s="80"/>
      <c r="NVN13" s="80"/>
      <c r="NVO13" s="80"/>
      <c r="NVP13" s="80"/>
      <c r="NVQ13" s="80"/>
      <c r="NVR13" s="80"/>
      <c r="NVS13" s="80"/>
      <c r="NVT13" s="80"/>
      <c r="NVU13" s="80"/>
      <c r="NVV13" s="80"/>
      <c r="NVW13" s="80"/>
      <c r="NVX13" s="80"/>
      <c r="NVY13" s="80"/>
      <c r="NVZ13" s="80"/>
      <c r="NWA13" s="80"/>
      <c r="NWB13" s="80"/>
      <c r="NWC13" s="80"/>
      <c r="NWD13" s="80"/>
      <c r="NWE13" s="80"/>
      <c r="NWF13" s="80"/>
      <c r="NWG13" s="80"/>
      <c r="NWH13" s="80"/>
      <c r="NWI13" s="80"/>
      <c r="NWJ13" s="80"/>
      <c r="NWK13" s="80"/>
      <c r="NWL13" s="80"/>
      <c r="NWM13" s="80"/>
      <c r="NWN13" s="80"/>
      <c r="NWO13" s="80"/>
      <c r="NWP13" s="80"/>
      <c r="NWQ13" s="80"/>
      <c r="NWR13" s="80"/>
      <c r="NWS13" s="80"/>
      <c r="NWT13" s="80"/>
      <c r="NWU13" s="80"/>
      <c r="NWV13" s="80"/>
      <c r="NWW13" s="80"/>
      <c r="NWX13" s="80"/>
      <c r="NWY13" s="80"/>
      <c r="NWZ13" s="80"/>
      <c r="NXA13" s="80"/>
      <c r="NXB13" s="80"/>
      <c r="NXC13" s="80"/>
      <c r="NXD13" s="80"/>
      <c r="NXE13" s="80"/>
      <c r="NXF13" s="80"/>
      <c r="NXG13" s="80"/>
      <c r="NXH13" s="80"/>
      <c r="NXI13" s="80"/>
      <c r="NXJ13" s="80"/>
      <c r="NXK13" s="80"/>
      <c r="NXL13" s="80"/>
      <c r="NXM13" s="80"/>
      <c r="NXN13" s="80"/>
      <c r="NXO13" s="80"/>
      <c r="NXP13" s="80"/>
      <c r="NXQ13" s="80"/>
      <c r="NXR13" s="80"/>
      <c r="NXS13" s="80"/>
      <c r="NXT13" s="80"/>
      <c r="NXU13" s="80"/>
      <c r="NXV13" s="80"/>
      <c r="NXW13" s="80"/>
      <c r="NXX13" s="80"/>
      <c r="NXY13" s="80"/>
      <c r="NXZ13" s="80"/>
      <c r="NYA13" s="80"/>
      <c r="NYB13" s="80"/>
      <c r="NYC13" s="80"/>
      <c r="NYD13" s="80"/>
      <c r="NYE13" s="80"/>
      <c r="NYF13" s="80"/>
      <c r="NYG13" s="80"/>
      <c r="NYH13" s="80"/>
      <c r="NYI13" s="80"/>
      <c r="NYJ13" s="80"/>
      <c r="NYK13" s="80"/>
      <c r="NYL13" s="80"/>
      <c r="NYM13" s="80"/>
      <c r="NYN13" s="80"/>
      <c r="NYO13" s="80"/>
      <c r="NYP13" s="80"/>
      <c r="NYQ13" s="80"/>
      <c r="NYR13" s="80"/>
      <c r="NYS13" s="80"/>
      <c r="NYT13" s="80"/>
      <c r="NYU13" s="80"/>
      <c r="NYV13" s="80"/>
      <c r="NYW13" s="80"/>
      <c r="NYX13" s="80"/>
      <c r="NYY13" s="80"/>
      <c r="NYZ13" s="80"/>
      <c r="NZA13" s="80"/>
      <c r="NZB13" s="80"/>
      <c r="NZC13" s="80"/>
      <c r="NZD13" s="80"/>
      <c r="NZE13" s="80"/>
      <c r="NZF13" s="80"/>
      <c r="NZG13" s="80"/>
      <c r="NZH13" s="80"/>
      <c r="NZI13" s="80"/>
      <c r="NZJ13" s="80"/>
      <c r="NZK13" s="80"/>
      <c r="NZL13" s="80"/>
      <c r="NZM13" s="80"/>
      <c r="NZN13" s="80"/>
      <c r="NZO13" s="80"/>
      <c r="NZP13" s="80"/>
      <c r="NZQ13" s="80"/>
      <c r="NZR13" s="80"/>
      <c r="NZS13" s="80"/>
      <c r="NZT13" s="80"/>
      <c r="NZU13" s="80"/>
      <c r="NZV13" s="80"/>
      <c r="NZW13" s="80"/>
      <c r="NZX13" s="80"/>
      <c r="NZY13" s="80"/>
      <c r="NZZ13" s="80"/>
      <c r="OAA13" s="80"/>
      <c r="OAB13" s="80"/>
      <c r="OAC13" s="80"/>
      <c r="OAD13" s="80"/>
      <c r="OAE13" s="80"/>
      <c r="OAF13" s="80"/>
      <c r="OAG13" s="80"/>
      <c r="OAH13" s="80"/>
      <c r="OAI13" s="80"/>
      <c r="OAJ13" s="80"/>
      <c r="OAK13" s="80"/>
      <c r="OAL13" s="80"/>
      <c r="OAM13" s="80"/>
      <c r="OAN13" s="80"/>
      <c r="OAO13" s="80"/>
      <c r="OAP13" s="80"/>
      <c r="OAQ13" s="80"/>
      <c r="OAR13" s="80"/>
      <c r="OAS13" s="80"/>
      <c r="OAT13" s="80"/>
      <c r="OAU13" s="80"/>
      <c r="OAV13" s="80"/>
      <c r="OAW13" s="80"/>
      <c r="OAX13" s="80"/>
      <c r="OAY13" s="80"/>
      <c r="OAZ13" s="80"/>
      <c r="OBA13" s="80"/>
      <c r="OBB13" s="80"/>
      <c r="OBC13" s="80"/>
      <c r="OBD13" s="80"/>
      <c r="OBE13" s="80"/>
      <c r="OBF13" s="80"/>
      <c r="OBG13" s="80"/>
      <c r="OBH13" s="80"/>
      <c r="OBI13" s="80"/>
      <c r="OBJ13" s="80"/>
      <c r="OBK13" s="80"/>
      <c r="OBL13" s="80"/>
      <c r="OBM13" s="80"/>
      <c r="OBN13" s="80"/>
      <c r="OBO13" s="80"/>
      <c r="OBP13" s="80"/>
      <c r="OBQ13" s="80"/>
      <c r="OBR13" s="80"/>
      <c r="OBS13" s="80"/>
      <c r="OBT13" s="80"/>
      <c r="OBU13" s="80"/>
      <c r="OBV13" s="80"/>
      <c r="OBW13" s="80"/>
      <c r="OBX13" s="80"/>
      <c r="OBY13" s="80"/>
      <c r="OBZ13" s="80"/>
      <c r="OCA13" s="80"/>
      <c r="OCB13" s="80"/>
      <c r="OCC13" s="80"/>
      <c r="OCD13" s="80"/>
      <c r="OCE13" s="80"/>
      <c r="OCF13" s="80"/>
      <c r="OCG13" s="80"/>
      <c r="OCH13" s="80"/>
      <c r="OCI13" s="80"/>
      <c r="OCJ13" s="80"/>
      <c r="OCK13" s="80"/>
      <c r="OCL13" s="80"/>
      <c r="OCM13" s="80"/>
      <c r="OCN13" s="80"/>
      <c r="OCO13" s="80"/>
      <c r="OCP13" s="80"/>
      <c r="OCQ13" s="80"/>
      <c r="OCR13" s="80"/>
      <c r="OCS13" s="80"/>
      <c r="OCT13" s="80"/>
      <c r="OCU13" s="80"/>
      <c r="OCV13" s="80"/>
      <c r="OCW13" s="80"/>
      <c r="OCX13" s="80"/>
      <c r="OCY13" s="80"/>
      <c r="OCZ13" s="80"/>
      <c r="ODA13" s="80"/>
      <c r="ODB13" s="80"/>
      <c r="ODC13" s="80"/>
      <c r="ODD13" s="80"/>
      <c r="ODE13" s="80"/>
      <c r="ODF13" s="80"/>
      <c r="ODG13" s="80"/>
      <c r="ODH13" s="80"/>
      <c r="ODI13" s="80"/>
      <c r="ODJ13" s="80"/>
      <c r="ODK13" s="80"/>
      <c r="ODL13" s="80"/>
      <c r="ODM13" s="80"/>
      <c r="ODN13" s="80"/>
      <c r="ODO13" s="80"/>
      <c r="ODP13" s="80"/>
      <c r="ODQ13" s="80"/>
      <c r="ODR13" s="80"/>
      <c r="ODS13" s="80"/>
      <c r="ODT13" s="80"/>
      <c r="ODU13" s="80"/>
      <c r="ODV13" s="80"/>
      <c r="ODW13" s="80"/>
      <c r="ODX13" s="80"/>
      <c r="ODY13" s="80"/>
      <c r="ODZ13" s="80"/>
      <c r="OEA13" s="80"/>
      <c r="OEB13" s="80"/>
      <c r="OEC13" s="80"/>
      <c r="OED13" s="80"/>
      <c r="OEE13" s="80"/>
      <c r="OEF13" s="80"/>
      <c r="OEG13" s="80"/>
      <c r="OEH13" s="80"/>
      <c r="OEI13" s="80"/>
      <c r="OEJ13" s="80"/>
      <c r="OEK13" s="80"/>
      <c r="OEL13" s="80"/>
      <c r="OEM13" s="80"/>
      <c r="OEN13" s="80"/>
      <c r="OEO13" s="80"/>
      <c r="OEP13" s="80"/>
      <c r="OEQ13" s="80"/>
      <c r="OER13" s="80"/>
      <c r="OES13" s="80"/>
      <c r="OET13" s="80"/>
      <c r="OEU13" s="80"/>
      <c r="OEV13" s="80"/>
      <c r="OEW13" s="80"/>
      <c r="OEX13" s="80"/>
      <c r="OEY13" s="80"/>
      <c r="OEZ13" s="80"/>
      <c r="OFA13" s="80"/>
      <c r="OFB13" s="80"/>
      <c r="OFC13" s="80"/>
      <c r="OFD13" s="80"/>
      <c r="OFE13" s="80"/>
      <c r="OFF13" s="80"/>
      <c r="OFG13" s="80"/>
      <c r="OFH13" s="80"/>
      <c r="OFI13" s="80"/>
      <c r="OFJ13" s="80"/>
      <c r="OFK13" s="80"/>
      <c r="OFL13" s="80"/>
      <c r="OFM13" s="80"/>
      <c r="OFN13" s="80"/>
      <c r="OFO13" s="80"/>
      <c r="OFP13" s="80"/>
      <c r="OFQ13" s="80"/>
      <c r="OFR13" s="80"/>
      <c r="OFS13" s="80"/>
      <c r="OFT13" s="80"/>
      <c r="OFU13" s="80"/>
      <c r="OFV13" s="80"/>
      <c r="OFW13" s="80"/>
      <c r="OFX13" s="80"/>
      <c r="OFY13" s="80"/>
      <c r="OFZ13" s="80"/>
      <c r="OGA13" s="80"/>
      <c r="OGB13" s="80"/>
      <c r="OGC13" s="80"/>
      <c r="OGD13" s="80"/>
      <c r="OGE13" s="80"/>
      <c r="OGF13" s="80"/>
      <c r="OGG13" s="80"/>
      <c r="OGH13" s="80"/>
      <c r="OGI13" s="80"/>
      <c r="OGJ13" s="80"/>
      <c r="OGK13" s="80"/>
      <c r="OGL13" s="80"/>
      <c r="OGM13" s="80"/>
      <c r="OGN13" s="80"/>
      <c r="OGO13" s="80"/>
      <c r="OGP13" s="80"/>
      <c r="OGQ13" s="80"/>
      <c r="OGR13" s="80"/>
      <c r="OGS13" s="80"/>
      <c r="OGT13" s="80"/>
      <c r="OGU13" s="80"/>
      <c r="OGV13" s="80"/>
      <c r="OGW13" s="80"/>
      <c r="OGX13" s="80"/>
      <c r="OGY13" s="80"/>
      <c r="OGZ13" s="80"/>
      <c r="OHA13" s="80"/>
      <c r="OHB13" s="80"/>
      <c r="OHC13" s="80"/>
      <c r="OHD13" s="80"/>
      <c r="OHE13" s="80"/>
      <c r="OHF13" s="80"/>
      <c r="OHG13" s="80"/>
      <c r="OHH13" s="80"/>
      <c r="OHI13" s="80"/>
      <c r="OHJ13" s="80"/>
      <c r="OHK13" s="80"/>
      <c r="OHL13" s="80"/>
      <c r="OHM13" s="80"/>
      <c r="OHN13" s="80"/>
      <c r="OHO13" s="80"/>
      <c r="OHP13" s="80"/>
      <c r="OHQ13" s="80"/>
      <c r="OHR13" s="80"/>
      <c r="OHS13" s="80"/>
      <c r="OHT13" s="80"/>
      <c r="OHU13" s="80"/>
      <c r="OHV13" s="80"/>
      <c r="OHW13" s="80"/>
      <c r="OHX13" s="80"/>
      <c r="OHY13" s="80"/>
      <c r="OHZ13" s="80"/>
      <c r="OIA13" s="80"/>
      <c r="OIB13" s="80"/>
      <c r="OIC13" s="80"/>
      <c r="OID13" s="80"/>
      <c r="OIE13" s="80"/>
      <c r="OIF13" s="80"/>
      <c r="OIG13" s="80"/>
      <c r="OIH13" s="80"/>
      <c r="OII13" s="80"/>
      <c r="OIJ13" s="80"/>
      <c r="OIK13" s="80"/>
      <c r="OIL13" s="80"/>
      <c r="OIM13" s="80"/>
      <c r="OIN13" s="80"/>
      <c r="OIO13" s="80"/>
      <c r="OIP13" s="80"/>
      <c r="OIQ13" s="80"/>
      <c r="OIR13" s="80"/>
      <c r="OIS13" s="80"/>
      <c r="OIT13" s="80"/>
      <c r="OIU13" s="80"/>
      <c r="OIV13" s="80"/>
      <c r="OIW13" s="80"/>
      <c r="OIX13" s="80"/>
      <c r="OIY13" s="80"/>
      <c r="OIZ13" s="80"/>
      <c r="OJA13" s="80"/>
      <c r="OJB13" s="80"/>
      <c r="OJC13" s="80"/>
      <c r="OJD13" s="80"/>
      <c r="OJE13" s="80"/>
      <c r="OJF13" s="80"/>
      <c r="OJG13" s="80"/>
      <c r="OJH13" s="80"/>
      <c r="OJI13" s="80"/>
      <c r="OJJ13" s="80"/>
      <c r="OJK13" s="80"/>
      <c r="OJL13" s="80"/>
      <c r="OJM13" s="80"/>
      <c r="OJN13" s="80"/>
      <c r="OJO13" s="80"/>
      <c r="OJP13" s="80"/>
      <c r="OJQ13" s="80"/>
      <c r="OJR13" s="80"/>
      <c r="OJS13" s="80"/>
      <c r="OJT13" s="80"/>
      <c r="OJU13" s="80"/>
      <c r="OJV13" s="80"/>
      <c r="OJW13" s="80"/>
      <c r="OJX13" s="80"/>
      <c r="OJY13" s="80"/>
      <c r="OJZ13" s="80"/>
      <c r="OKA13" s="80"/>
      <c r="OKB13" s="80"/>
      <c r="OKC13" s="80"/>
      <c r="OKD13" s="80"/>
      <c r="OKE13" s="80"/>
      <c r="OKF13" s="80"/>
      <c r="OKG13" s="80"/>
      <c r="OKH13" s="80"/>
      <c r="OKI13" s="80"/>
      <c r="OKJ13" s="80"/>
      <c r="OKK13" s="80"/>
      <c r="OKL13" s="80"/>
      <c r="OKM13" s="80"/>
      <c r="OKN13" s="80"/>
      <c r="OKO13" s="80"/>
      <c r="OKP13" s="80"/>
      <c r="OKQ13" s="80"/>
      <c r="OKR13" s="80"/>
      <c r="OKS13" s="80"/>
      <c r="OKT13" s="80"/>
      <c r="OKU13" s="80"/>
      <c r="OKV13" s="80"/>
      <c r="OKW13" s="80"/>
      <c r="OKX13" s="80"/>
      <c r="OKY13" s="80"/>
      <c r="OKZ13" s="80"/>
      <c r="OLA13" s="80"/>
      <c r="OLB13" s="80"/>
      <c r="OLC13" s="80"/>
      <c r="OLD13" s="80"/>
      <c r="OLE13" s="80"/>
      <c r="OLF13" s="80"/>
      <c r="OLG13" s="80"/>
      <c r="OLH13" s="80"/>
      <c r="OLI13" s="80"/>
      <c r="OLJ13" s="80"/>
      <c r="OLK13" s="80"/>
      <c r="OLL13" s="80"/>
      <c r="OLM13" s="80"/>
      <c r="OLN13" s="80"/>
      <c r="OLO13" s="80"/>
      <c r="OLP13" s="80"/>
      <c r="OLQ13" s="80"/>
      <c r="OLR13" s="80"/>
      <c r="OLS13" s="80"/>
      <c r="OLT13" s="80"/>
      <c r="OLU13" s="80"/>
      <c r="OLV13" s="80"/>
      <c r="OLW13" s="80"/>
      <c r="OLX13" s="80"/>
      <c r="OLY13" s="80"/>
      <c r="OLZ13" s="80"/>
      <c r="OMA13" s="80"/>
      <c r="OMB13" s="80"/>
      <c r="OMC13" s="80"/>
      <c r="OMD13" s="80"/>
      <c r="OME13" s="80"/>
      <c r="OMF13" s="80"/>
      <c r="OMG13" s="80"/>
      <c r="OMH13" s="80"/>
      <c r="OMI13" s="80"/>
      <c r="OMJ13" s="80"/>
      <c r="OMK13" s="80"/>
      <c r="OML13" s="80"/>
      <c r="OMM13" s="80"/>
      <c r="OMN13" s="80"/>
      <c r="OMO13" s="80"/>
      <c r="OMP13" s="80"/>
      <c r="OMQ13" s="80"/>
      <c r="OMR13" s="80"/>
      <c r="OMS13" s="80"/>
      <c r="OMT13" s="80"/>
      <c r="OMU13" s="80"/>
      <c r="OMV13" s="80"/>
      <c r="OMW13" s="80"/>
      <c r="OMX13" s="80"/>
      <c r="OMY13" s="80"/>
      <c r="OMZ13" s="80"/>
      <c r="ONA13" s="80"/>
      <c r="ONB13" s="80"/>
      <c r="ONC13" s="80"/>
      <c r="OND13" s="80"/>
      <c r="ONE13" s="80"/>
      <c r="ONF13" s="80"/>
      <c r="ONG13" s="80"/>
      <c r="ONH13" s="80"/>
      <c r="ONI13" s="80"/>
      <c r="ONJ13" s="80"/>
      <c r="ONK13" s="80"/>
      <c r="ONL13" s="80"/>
      <c r="ONM13" s="80"/>
      <c r="ONN13" s="80"/>
      <c r="ONO13" s="80"/>
      <c r="ONP13" s="80"/>
      <c r="ONQ13" s="80"/>
      <c r="ONR13" s="80"/>
      <c r="ONS13" s="80"/>
      <c r="ONT13" s="80"/>
      <c r="ONU13" s="80"/>
      <c r="ONV13" s="80"/>
      <c r="ONW13" s="80"/>
      <c r="ONX13" s="80"/>
      <c r="ONY13" s="80"/>
      <c r="ONZ13" s="80"/>
      <c r="OOA13" s="80"/>
      <c r="OOB13" s="80"/>
      <c r="OOC13" s="80"/>
      <c r="OOD13" s="80"/>
      <c r="OOE13" s="80"/>
      <c r="OOF13" s="80"/>
      <c r="OOG13" s="80"/>
      <c r="OOH13" s="80"/>
      <c r="OOI13" s="80"/>
      <c r="OOJ13" s="80"/>
      <c r="OOK13" s="80"/>
      <c r="OOL13" s="80"/>
      <c r="OOM13" s="80"/>
      <c r="OON13" s="80"/>
      <c r="OOO13" s="80"/>
      <c r="OOP13" s="80"/>
      <c r="OOQ13" s="80"/>
      <c r="OOR13" s="80"/>
      <c r="OOS13" s="80"/>
      <c r="OOT13" s="80"/>
      <c r="OOU13" s="80"/>
      <c r="OOV13" s="80"/>
      <c r="OOW13" s="80"/>
      <c r="OOX13" s="80"/>
      <c r="OOY13" s="80"/>
      <c r="OOZ13" s="80"/>
      <c r="OPA13" s="80"/>
      <c r="OPB13" s="80"/>
      <c r="OPC13" s="80"/>
      <c r="OPD13" s="80"/>
      <c r="OPE13" s="80"/>
      <c r="OPF13" s="80"/>
      <c r="OPG13" s="80"/>
      <c r="OPH13" s="80"/>
      <c r="OPI13" s="80"/>
      <c r="OPJ13" s="80"/>
      <c r="OPK13" s="80"/>
      <c r="OPL13" s="80"/>
      <c r="OPM13" s="80"/>
      <c r="OPN13" s="80"/>
      <c r="OPO13" s="80"/>
      <c r="OPP13" s="80"/>
      <c r="OPQ13" s="80"/>
      <c r="OPR13" s="80"/>
      <c r="OPS13" s="80"/>
      <c r="OPT13" s="80"/>
      <c r="OPU13" s="80"/>
      <c r="OPV13" s="80"/>
      <c r="OPW13" s="80"/>
      <c r="OPX13" s="80"/>
      <c r="OPY13" s="80"/>
      <c r="OPZ13" s="80"/>
      <c r="OQA13" s="80"/>
      <c r="OQB13" s="80"/>
      <c r="OQC13" s="80"/>
      <c r="OQD13" s="80"/>
      <c r="OQE13" s="80"/>
      <c r="OQF13" s="80"/>
      <c r="OQG13" s="80"/>
      <c r="OQH13" s="80"/>
      <c r="OQI13" s="80"/>
      <c r="OQJ13" s="80"/>
      <c r="OQK13" s="80"/>
      <c r="OQL13" s="80"/>
      <c r="OQM13" s="80"/>
      <c r="OQN13" s="80"/>
      <c r="OQO13" s="80"/>
      <c r="OQP13" s="80"/>
      <c r="OQQ13" s="80"/>
      <c r="OQR13" s="80"/>
      <c r="OQS13" s="80"/>
      <c r="OQT13" s="80"/>
      <c r="OQU13" s="80"/>
      <c r="OQV13" s="80"/>
      <c r="OQW13" s="80"/>
      <c r="OQX13" s="80"/>
      <c r="OQY13" s="80"/>
      <c r="OQZ13" s="80"/>
      <c r="ORA13" s="80"/>
      <c r="ORB13" s="80"/>
      <c r="ORC13" s="80"/>
      <c r="ORD13" s="80"/>
      <c r="ORE13" s="80"/>
      <c r="ORF13" s="80"/>
      <c r="ORG13" s="80"/>
      <c r="ORH13" s="80"/>
      <c r="ORI13" s="80"/>
      <c r="ORJ13" s="80"/>
      <c r="ORK13" s="80"/>
      <c r="ORL13" s="80"/>
      <c r="ORM13" s="80"/>
      <c r="ORN13" s="80"/>
      <c r="ORO13" s="80"/>
      <c r="ORP13" s="80"/>
      <c r="ORQ13" s="80"/>
      <c r="ORR13" s="80"/>
      <c r="ORS13" s="80"/>
      <c r="ORT13" s="80"/>
      <c r="ORU13" s="80"/>
      <c r="ORV13" s="80"/>
      <c r="ORW13" s="80"/>
      <c r="ORX13" s="80"/>
      <c r="ORY13" s="80"/>
      <c r="ORZ13" s="80"/>
      <c r="OSA13" s="80"/>
      <c r="OSB13" s="80"/>
      <c r="OSC13" s="80"/>
      <c r="OSD13" s="80"/>
      <c r="OSE13" s="80"/>
      <c r="OSF13" s="80"/>
      <c r="OSG13" s="80"/>
      <c r="OSH13" s="80"/>
      <c r="OSI13" s="80"/>
      <c r="OSJ13" s="80"/>
      <c r="OSK13" s="80"/>
      <c r="OSL13" s="80"/>
      <c r="OSM13" s="80"/>
      <c r="OSN13" s="80"/>
      <c r="OSO13" s="80"/>
      <c r="OSP13" s="80"/>
      <c r="OSQ13" s="80"/>
      <c r="OSR13" s="80"/>
      <c r="OSS13" s="80"/>
      <c r="OST13" s="80"/>
      <c r="OSU13" s="80"/>
      <c r="OSV13" s="80"/>
      <c r="OSW13" s="80"/>
      <c r="OSX13" s="80"/>
      <c r="OSY13" s="80"/>
      <c r="OSZ13" s="80"/>
      <c r="OTA13" s="80"/>
      <c r="OTB13" s="80"/>
      <c r="OTC13" s="80"/>
      <c r="OTD13" s="80"/>
      <c r="OTE13" s="80"/>
      <c r="OTF13" s="80"/>
      <c r="OTG13" s="80"/>
      <c r="OTH13" s="80"/>
      <c r="OTI13" s="80"/>
      <c r="OTJ13" s="80"/>
      <c r="OTK13" s="80"/>
      <c r="OTL13" s="80"/>
      <c r="OTM13" s="80"/>
      <c r="OTN13" s="80"/>
      <c r="OTO13" s="80"/>
      <c r="OTP13" s="80"/>
      <c r="OTQ13" s="80"/>
      <c r="OTR13" s="80"/>
      <c r="OTS13" s="80"/>
      <c r="OTT13" s="80"/>
      <c r="OTU13" s="80"/>
      <c r="OTV13" s="80"/>
      <c r="OTW13" s="80"/>
      <c r="OTX13" s="80"/>
      <c r="OTY13" s="80"/>
      <c r="OTZ13" s="80"/>
      <c r="OUA13" s="80"/>
      <c r="OUB13" s="80"/>
      <c r="OUC13" s="80"/>
      <c r="OUD13" s="80"/>
      <c r="OUE13" s="80"/>
      <c r="OUF13" s="80"/>
      <c r="OUG13" s="80"/>
      <c r="OUH13" s="80"/>
      <c r="OUI13" s="80"/>
      <c r="OUJ13" s="80"/>
      <c r="OUK13" s="80"/>
      <c r="OUL13" s="80"/>
      <c r="OUM13" s="80"/>
      <c r="OUN13" s="80"/>
      <c r="OUO13" s="80"/>
      <c r="OUP13" s="80"/>
      <c r="OUQ13" s="80"/>
      <c r="OUR13" s="80"/>
      <c r="OUS13" s="80"/>
      <c r="OUT13" s="80"/>
      <c r="OUU13" s="80"/>
      <c r="OUV13" s="80"/>
      <c r="OUW13" s="80"/>
      <c r="OUX13" s="80"/>
      <c r="OUY13" s="80"/>
      <c r="OUZ13" s="80"/>
      <c r="OVA13" s="80"/>
      <c r="OVB13" s="80"/>
      <c r="OVC13" s="80"/>
      <c r="OVD13" s="80"/>
      <c r="OVE13" s="80"/>
      <c r="OVF13" s="80"/>
      <c r="OVG13" s="80"/>
      <c r="OVH13" s="80"/>
      <c r="OVI13" s="80"/>
      <c r="OVJ13" s="80"/>
      <c r="OVK13" s="80"/>
      <c r="OVL13" s="80"/>
      <c r="OVM13" s="80"/>
      <c r="OVN13" s="80"/>
      <c r="OVO13" s="80"/>
      <c r="OVP13" s="80"/>
      <c r="OVQ13" s="80"/>
      <c r="OVR13" s="80"/>
      <c r="OVS13" s="80"/>
      <c r="OVT13" s="80"/>
      <c r="OVU13" s="80"/>
      <c r="OVV13" s="80"/>
      <c r="OVW13" s="80"/>
      <c r="OVX13" s="80"/>
      <c r="OVY13" s="80"/>
      <c r="OVZ13" s="80"/>
      <c r="OWA13" s="80"/>
      <c r="OWB13" s="80"/>
      <c r="OWC13" s="80"/>
      <c r="OWD13" s="80"/>
      <c r="OWE13" s="80"/>
      <c r="OWF13" s="80"/>
      <c r="OWG13" s="80"/>
      <c r="OWH13" s="80"/>
      <c r="OWI13" s="80"/>
      <c r="OWJ13" s="80"/>
      <c r="OWK13" s="80"/>
      <c r="OWL13" s="80"/>
      <c r="OWM13" s="80"/>
      <c r="OWN13" s="80"/>
      <c r="OWO13" s="80"/>
      <c r="OWP13" s="80"/>
      <c r="OWQ13" s="80"/>
      <c r="OWR13" s="80"/>
      <c r="OWS13" s="80"/>
      <c r="OWT13" s="80"/>
      <c r="OWU13" s="80"/>
      <c r="OWV13" s="80"/>
      <c r="OWW13" s="80"/>
      <c r="OWX13" s="80"/>
      <c r="OWY13" s="80"/>
      <c r="OWZ13" s="80"/>
      <c r="OXA13" s="80"/>
      <c r="OXB13" s="80"/>
      <c r="OXC13" s="80"/>
      <c r="OXD13" s="80"/>
      <c r="OXE13" s="80"/>
      <c r="OXF13" s="80"/>
      <c r="OXG13" s="80"/>
      <c r="OXH13" s="80"/>
      <c r="OXI13" s="80"/>
      <c r="OXJ13" s="80"/>
      <c r="OXK13" s="80"/>
      <c r="OXL13" s="80"/>
      <c r="OXM13" s="80"/>
      <c r="OXN13" s="80"/>
      <c r="OXO13" s="80"/>
      <c r="OXP13" s="80"/>
      <c r="OXQ13" s="80"/>
      <c r="OXR13" s="80"/>
      <c r="OXS13" s="80"/>
      <c r="OXT13" s="80"/>
      <c r="OXU13" s="80"/>
      <c r="OXV13" s="80"/>
      <c r="OXW13" s="80"/>
      <c r="OXX13" s="80"/>
      <c r="OXY13" s="80"/>
      <c r="OXZ13" s="80"/>
      <c r="OYA13" s="80"/>
      <c r="OYB13" s="80"/>
      <c r="OYC13" s="80"/>
      <c r="OYD13" s="80"/>
      <c r="OYE13" s="80"/>
      <c r="OYF13" s="80"/>
      <c r="OYG13" s="80"/>
      <c r="OYH13" s="80"/>
      <c r="OYI13" s="80"/>
      <c r="OYJ13" s="80"/>
      <c r="OYK13" s="80"/>
      <c r="OYL13" s="80"/>
      <c r="OYM13" s="80"/>
      <c r="OYN13" s="80"/>
      <c r="OYO13" s="80"/>
      <c r="OYP13" s="80"/>
      <c r="OYQ13" s="80"/>
      <c r="OYR13" s="80"/>
      <c r="OYS13" s="80"/>
      <c r="OYT13" s="80"/>
      <c r="OYU13" s="80"/>
      <c r="OYV13" s="80"/>
      <c r="OYW13" s="80"/>
      <c r="OYX13" s="80"/>
      <c r="OYY13" s="80"/>
      <c r="OYZ13" s="80"/>
      <c r="OZA13" s="80"/>
      <c r="OZB13" s="80"/>
      <c r="OZC13" s="80"/>
      <c r="OZD13" s="80"/>
      <c r="OZE13" s="80"/>
      <c r="OZF13" s="80"/>
      <c r="OZG13" s="80"/>
      <c r="OZH13" s="80"/>
      <c r="OZI13" s="80"/>
      <c r="OZJ13" s="80"/>
      <c r="OZK13" s="80"/>
      <c r="OZL13" s="80"/>
      <c r="OZM13" s="80"/>
      <c r="OZN13" s="80"/>
      <c r="OZO13" s="80"/>
      <c r="OZP13" s="80"/>
      <c r="OZQ13" s="80"/>
      <c r="OZR13" s="80"/>
      <c r="OZS13" s="80"/>
      <c r="OZT13" s="80"/>
      <c r="OZU13" s="80"/>
      <c r="OZV13" s="80"/>
      <c r="OZW13" s="80"/>
      <c r="OZX13" s="80"/>
      <c r="OZY13" s="80"/>
      <c r="OZZ13" s="80"/>
      <c r="PAA13" s="80"/>
      <c r="PAB13" s="80"/>
      <c r="PAC13" s="80"/>
      <c r="PAD13" s="80"/>
      <c r="PAE13" s="80"/>
      <c r="PAF13" s="80"/>
      <c r="PAG13" s="80"/>
      <c r="PAH13" s="80"/>
      <c r="PAI13" s="80"/>
      <c r="PAJ13" s="80"/>
      <c r="PAK13" s="80"/>
      <c r="PAL13" s="80"/>
      <c r="PAM13" s="80"/>
      <c r="PAN13" s="80"/>
      <c r="PAO13" s="80"/>
      <c r="PAP13" s="80"/>
      <c r="PAQ13" s="80"/>
      <c r="PAR13" s="80"/>
      <c r="PAS13" s="80"/>
      <c r="PAT13" s="80"/>
      <c r="PAU13" s="80"/>
      <c r="PAV13" s="80"/>
      <c r="PAW13" s="80"/>
      <c r="PAX13" s="80"/>
      <c r="PAY13" s="80"/>
      <c r="PAZ13" s="80"/>
      <c r="PBA13" s="80"/>
      <c r="PBB13" s="80"/>
      <c r="PBC13" s="80"/>
      <c r="PBD13" s="80"/>
      <c r="PBE13" s="80"/>
      <c r="PBF13" s="80"/>
      <c r="PBG13" s="80"/>
      <c r="PBH13" s="80"/>
      <c r="PBI13" s="80"/>
      <c r="PBJ13" s="80"/>
      <c r="PBK13" s="80"/>
      <c r="PBL13" s="80"/>
      <c r="PBM13" s="80"/>
      <c r="PBN13" s="80"/>
      <c r="PBO13" s="80"/>
      <c r="PBP13" s="80"/>
      <c r="PBQ13" s="80"/>
      <c r="PBR13" s="80"/>
      <c r="PBS13" s="80"/>
      <c r="PBT13" s="80"/>
      <c r="PBU13" s="80"/>
      <c r="PBV13" s="80"/>
      <c r="PBW13" s="80"/>
      <c r="PBX13" s="80"/>
      <c r="PBY13" s="80"/>
      <c r="PBZ13" s="80"/>
      <c r="PCA13" s="80"/>
      <c r="PCB13" s="80"/>
      <c r="PCC13" s="80"/>
      <c r="PCD13" s="80"/>
      <c r="PCE13" s="80"/>
      <c r="PCF13" s="80"/>
      <c r="PCG13" s="80"/>
      <c r="PCH13" s="80"/>
      <c r="PCI13" s="80"/>
      <c r="PCJ13" s="80"/>
      <c r="PCK13" s="80"/>
      <c r="PCL13" s="80"/>
      <c r="PCM13" s="80"/>
      <c r="PCN13" s="80"/>
      <c r="PCO13" s="80"/>
      <c r="PCP13" s="80"/>
      <c r="PCQ13" s="80"/>
      <c r="PCR13" s="80"/>
      <c r="PCS13" s="80"/>
      <c r="PCT13" s="80"/>
      <c r="PCU13" s="80"/>
      <c r="PCV13" s="80"/>
      <c r="PCW13" s="80"/>
      <c r="PCX13" s="80"/>
      <c r="PCY13" s="80"/>
      <c r="PCZ13" s="80"/>
      <c r="PDA13" s="80"/>
      <c r="PDB13" s="80"/>
      <c r="PDC13" s="80"/>
      <c r="PDD13" s="80"/>
      <c r="PDE13" s="80"/>
      <c r="PDF13" s="80"/>
      <c r="PDG13" s="80"/>
      <c r="PDH13" s="80"/>
      <c r="PDI13" s="80"/>
      <c r="PDJ13" s="80"/>
      <c r="PDK13" s="80"/>
      <c r="PDL13" s="80"/>
      <c r="PDM13" s="80"/>
      <c r="PDN13" s="80"/>
      <c r="PDO13" s="80"/>
      <c r="PDP13" s="80"/>
      <c r="PDQ13" s="80"/>
      <c r="PDR13" s="80"/>
      <c r="PDS13" s="80"/>
      <c r="PDT13" s="80"/>
      <c r="PDU13" s="80"/>
      <c r="PDV13" s="80"/>
      <c r="PDW13" s="80"/>
      <c r="PDX13" s="80"/>
      <c r="PDY13" s="80"/>
      <c r="PDZ13" s="80"/>
      <c r="PEA13" s="80"/>
      <c r="PEB13" s="80"/>
      <c r="PEC13" s="80"/>
      <c r="PED13" s="80"/>
      <c r="PEE13" s="80"/>
      <c r="PEF13" s="80"/>
      <c r="PEG13" s="80"/>
      <c r="PEH13" s="80"/>
      <c r="PEI13" s="80"/>
      <c r="PEJ13" s="80"/>
      <c r="PEK13" s="80"/>
      <c r="PEL13" s="80"/>
      <c r="PEM13" s="80"/>
      <c r="PEN13" s="80"/>
      <c r="PEO13" s="80"/>
      <c r="PEP13" s="80"/>
      <c r="PEQ13" s="80"/>
      <c r="PER13" s="80"/>
      <c r="PES13" s="80"/>
      <c r="PET13" s="80"/>
      <c r="PEU13" s="80"/>
      <c r="PEV13" s="80"/>
      <c r="PEW13" s="80"/>
      <c r="PEX13" s="80"/>
      <c r="PEY13" s="80"/>
      <c r="PEZ13" s="80"/>
      <c r="PFA13" s="80"/>
      <c r="PFB13" s="80"/>
      <c r="PFC13" s="80"/>
      <c r="PFD13" s="80"/>
      <c r="PFE13" s="80"/>
      <c r="PFF13" s="80"/>
      <c r="PFG13" s="80"/>
      <c r="PFH13" s="80"/>
      <c r="PFI13" s="80"/>
      <c r="PFJ13" s="80"/>
      <c r="PFK13" s="80"/>
      <c r="PFL13" s="80"/>
      <c r="PFM13" s="80"/>
      <c r="PFN13" s="80"/>
      <c r="PFO13" s="80"/>
      <c r="PFP13" s="80"/>
      <c r="PFQ13" s="80"/>
      <c r="PFR13" s="80"/>
      <c r="PFS13" s="80"/>
      <c r="PFT13" s="80"/>
      <c r="PFU13" s="80"/>
      <c r="PFV13" s="80"/>
      <c r="PFW13" s="80"/>
      <c r="PFX13" s="80"/>
      <c r="PFY13" s="80"/>
      <c r="PFZ13" s="80"/>
      <c r="PGA13" s="80"/>
      <c r="PGB13" s="80"/>
      <c r="PGC13" s="80"/>
      <c r="PGD13" s="80"/>
      <c r="PGE13" s="80"/>
      <c r="PGF13" s="80"/>
      <c r="PGG13" s="80"/>
      <c r="PGH13" s="80"/>
      <c r="PGI13" s="80"/>
      <c r="PGJ13" s="80"/>
      <c r="PGK13" s="80"/>
      <c r="PGL13" s="80"/>
      <c r="PGM13" s="80"/>
      <c r="PGN13" s="80"/>
      <c r="PGO13" s="80"/>
      <c r="PGP13" s="80"/>
      <c r="PGQ13" s="80"/>
      <c r="PGR13" s="80"/>
      <c r="PGS13" s="80"/>
      <c r="PGT13" s="80"/>
      <c r="PGU13" s="80"/>
      <c r="PGV13" s="80"/>
      <c r="PGW13" s="80"/>
      <c r="PGX13" s="80"/>
      <c r="PGY13" s="80"/>
      <c r="PGZ13" s="80"/>
      <c r="PHA13" s="80"/>
      <c r="PHB13" s="80"/>
      <c r="PHC13" s="80"/>
      <c r="PHD13" s="80"/>
      <c r="PHE13" s="80"/>
      <c r="PHF13" s="80"/>
      <c r="PHG13" s="80"/>
      <c r="PHH13" s="80"/>
      <c r="PHI13" s="80"/>
      <c r="PHJ13" s="80"/>
      <c r="PHK13" s="80"/>
      <c r="PHL13" s="80"/>
      <c r="PHM13" s="80"/>
      <c r="PHN13" s="80"/>
      <c r="PHO13" s="80"/>
      <c r="PHP13" s="80"/>
      <c r="PHQ13" s="80"/>
      <c r="PHR13" s="80"/>
      <c r="PHS13" s="80"/>
      <c r="PHT13" s="80"/>
      <c r="PHU13" s="80"/>
      <c r="PHV13" s="80"/>
      <c r="PHW13" s="80"/>
      <c r="PHX13" s="80"/>
      <c r="PHY13" s="80"/>
      <c r="PHZ13" s="80"/>
      <c r="PIA13" s="80"/>
      <c r="PIB13" s="80"/>
      <c r="PIC13" s="80"/>
      <c r="PID13" s="80"/>
      <c r="PIE13" s="80"/>
      <c r="PIF13" s="80"/>
      <c r="PIG13" s="80"/>
      <c r="PIH13" s="80"/>
      <c r="PII13" s="80"/>
      <c r="PIJ13" s="80"/>
      <c r="PIK13" s="80"/>
      <c r="PIL13" s="80"/>
      <c r="PIM13" s="80"/>
      <c r="PIN13" s="80"/>
      <c r="PIO13" s="80"/>
      <c r="PIP13" s="80"/>
      <c r="PIQ13" s="80"/>
      <c r="PIR13" s="80"/>
      <c r="PIS13" s="80"/>
      <c r="PIT13" s="80"/>
      <c r="PIU13" s="80"/>
      <c r="PIV13" s="80"/>
      <c r="PIW13" s="80"/>
      <c r="PIX13" s="80"/>
      <c r="PIY13" s="80"/>
      <c r="PIZ13" s="80"/>
      <c r="PJA13" s="80"/>
      <c r="PJB13" s="80"/>
      <c r="PJC13" s="80"/>
      <c r="PJD13" s="80"/>
      <c r="PJE13" s="80"/>
      <c r="PJF13" s="80"/>
      <c r="PJG13" s="80"/>
      <c r="PJH13" s="80"/>
      <c r="PJI13" s="80"/>
      <c r="PJJ13" s="80"/>
      <c r="PJK13" s="80"/>
      <c r="PJL13" s="80"/>
      <c r="PJM13" s="80"/>
      <c r="PJN13" s="80"/>
      <c r="PJO13" s="80"/>
      <c r="PJP13" s="80"/>
      <c r="PJQ13" s="80"/>
      <c r="PJR13" s="80"/>
      <c r="PJS13" s="80"/>
      <c r="PJT13" s="80"/>
      <c r="PJU13" s="80"/>
      <c r="PJV13" s="80"/>
      <c r="PJW13" s="80"/>
      <c r="PJX13" s="80"/>
      <c r="PJY13" s="80"/>
      <c r="PJZ13" s="80"/>
      <c r="PKA13" s="80"/>
      <c r="PKB13" s="80"/>
      <c r="PKC13" s="80"/>
      <c r="PKD13" s="80"/>
      <c r="PKE13" s="80"/>
      <c r="PKF13" s="80"/>
      <c r="PKG13" s="80"/>
      <c r="PKH13" s="80"/>
      <c r="PKI13" s="80"/>
      <c r="PKJ13" s="80"/>
      <c r="PKK13" s="80"/>
      <c r="PKL13" s="80"/>
      <c r="PKM13" s="80"/>
      <c r="PKN13" s="80"/>
      <c r="PKO13" s="80"/>
      <c r="PKP13" s="80"/>
      <c r="PKQ13" s="80"/>
      <c r="PKR13" s="80"/>
      <c r="PKS13" s="80"/>
      <c r="PKT13" s="80"/>
      <c r="PKU13" s="80"/>
      <c r="PKV13" s="80"/>
      <c r="PKW13" s="80"/>
      <c r="PKX13" s="80"/>
      <c r="PKY13" s="80"/>
      <c r="PKZ13" s="80"/>
      <c r="PLA13" s="80"/>
      <c r="PLB13" s="80"/>
      <c r="PLC13" s="80"/>
      <c r="PLD13" s="80"/>
      <c r="PLE13" s="80"/>
      <c r="PLF13" s="80"/>
      <c r="PLG13" s="80"/>
      <c r="PLH13" s="80"/>
      <c r="PLI13" s="80"/>
      <c r="PLJ13" s="80"/>
      <c r="PLK13" s="80"/>
      <c r="PLL13" s="80"/>
      <c r="PLM13" s="80"/>
      <c r="PLN13" s="80"/>
      <c r="PLO13" s="80"/>
      <c r="PLP13" s="80"/>
      <c r="PLQ13" s="80"/>
      <c r="PLR13" s="80"/>
      <c r="PLS13" s="80"/>
      <c r="PLT13" s="80"/>
      <c r="PLU13" s="80"/>
      <c r="PLV13" s="80"/>
      <c r="PLW13" s="80"/>
      <c r="PLX13" s="80"/>
      <c r="PLY13" s="80"/>
      <c r="PLZ13" s="80"/>
      <c r="PMA13" s="80"/>
      <c r="PMB13" s="80"/>
      <c r="PMC13" s="80"/>
      <c r="PMD13" s="80"/>
      <c r="PME13" s="80"/>
      <c r="PMF13" s="80"/>
      <c r="PMG13" s="80"/>
      <c r="PMH13" s="80"/>
      <c r="PMI13" s="80"/>
      <c r="PMJ13" s="80"/>
      <c r="PMK13" s="80"/>
      <c r="PML13" s="80"/>
      <c r="PMM13" s="80"/>
      <c r="PMN13" s="80"/>
      <c r="PMO13" s="80"/>
      <c r="PMP13" s="80"/>
      <c r="PMQ13" s="80"/>
      <c r="PMR13" s="80"/>
      <c r="PMS13" s="80"/>
      <c r="PMT13" s="80"/>
      <c r="PMU13" s="80"/>
      <c r="PMV13" s="80"/>
      <c r="PMW13" s="80"/>
      <c r="PMX13" s="80"/>
      <c r="PMY13" s="80"/>
      <c r="PMZ13" s="80"/>
      <c r="PNA13" s="80"/>
      <c r="PNB13" s="80"/>
      <c r="PNC13" s="80"/>
      <c r="PND13" s="80"/>
      <c r="PNE13" s="80"/>
      <c r="PNF13" s="80"/>
      <c r="PNG13" s="80"/>
      <c r="PNH13" s="80"/>
      <c r="PNI13" s="80"/>
      <c r="PNJ13" s="80"/>
      <c r="PNK13" s="80"/>
      <c r="PNL13" s="80"/>
      <c r="PNM13" s="80"/>
      <c r="PNN13" s="80"/>
      <c r="PNO13" s="80"/>
      <c r="PNP13" s="80"/>
      <c r="PNQ13" s="80"/>
      <c r="PNR13" s="80"/>
      <c r="PNS13" s="80"/>
      <c r="PNT13" s="80"/>
      <c r="PNU13" s="80"/>
      <c r="PNV13" s="80"/>
      <c r="PNW13" s="80"/>
      <c r="PNX13" s="80"/>
      <c r="PNY13" s="80"/>
      <c r="PNZ13" s="80"/>
      <c r="POA13" s="80"/>
      <c r="POB13" s="80"/>
      <c r="POC13" s="80"/>
      <c r="POD13" s="80"/>
      <c r="POE13" s="80"/>
      <c r="POF13" s="80"/>
      <c r="POG13" s="80"/>
      <c r="POH13" s="80"/>
      <c r="POI13" s="80"/>
      <c r="POJ13" s="80"/>
      <c r="POK13" s="80"/>
      <c r="POL13" s="80"/>
      <c r="POM13" s="80"/>
      <c r="PON13" s="80"/>
      <c r="POO13" s="80"/>
      <c r="POP13" s="80"/>
      <c r="POQ13" s="80"/>
      <c r="POR13" s="80"/>
      <c r="POS13" s="80"/>
      <c r="POT13" s="80"/>
      <c r="POU13" s="80"/>
      <c r="POV13" s="80"/>
      <c r="POW13" s="80"/>
      <c r="POX13" s="80"/>
      <c r="POY13" s="80"/>
      <c r="POZ13" s="80"/>
      <c r="PPA13" s="80"/>
      <c r="PPB13" s="80"/>
      <c r="PPC13" s="80"/>
      <c r="PPD13" s="80"/>
      <c r="PPE13" s="80"/>
      <c r="PPF13" s="80"/>
      <c r="PPG13" s="80"/>
      <c r="PPH13" s="80"/>
      <c r="PPI13" s="80"/>
      <c r="PPJ13" s="80"/>
      <c r="PPK13" s="80"/>
      <c r="PPL13" s="80"/>
      <c r="PPM13" s="80"/>
      <c r="PPN13" s="80"/>
      <c r="PPO13" s="80"/>
      <c r="PPP13" s="80"/>
      <c r="PPQ13" s="80"/>
      <c r="PPR13" s="80"/>
      <c r="PPS13" s="80"/>
      <c r="PPT13" s="80"/>
      <c r="PPU13" s="80"/>
      <c r="PPV13" s="80"/>
      <c r="PPW13" s="80"/>
      <c r="PPX13" s="80"/>
      <c r="PPY13" s="80"/>
      <c r="PPZ13" s="80"/>
      <c r="PQA13" s="80"/>
      <c r="PQB13" s="80"/>
      <c r="PQC13" s="80"/>
      <c r="PQD13" s="80"/>
      <c r="PQE13" s="80"/>
      <c r="PQF13" s="80"/>
      <c r="PQG13" s="80"/>
      <c r="PQH13" s="80"/>
      <c r="PQI13" s="80"/>
      <c r="PQJ13" s="80"/>
      <c r="PQK13" s="80"/>
      <c r="PQL13" s="80"/>
      <c r="PQM13" s="80"/>
      <c r="PQN13" s="80"/>
      <c r="PQO13" s="80"/>
      <c r="PQP13" s="80"/>
      <c r="PQQ13" s="80"/>
      <c r="PQR13" s="80"/>
      <c r="PQS13" s="80"/>
      <c r="PQT13" s="80"/>
      <c r="PQU13" s="80"/>
      <c r="PQV13" s="80"/>
      <c r="PQW13" s="80"/>
      <c r="PQX13" s="80"/>
      <c r="PQY13" s="80"/>
      <c r="PQZ13" s="80"/>
      <c r="PRA13" s="80"/>
      <c r="PRB13" s="80"/>
      <c r="PRC13" s="80"/>
      <c r="PRD13" s="80"/>
      <c r="PRE13" s="80"/>
      <c r="PRF13" s="80"/>
      <c r="PRG13" s="80"/>
      <c r="PRH13" s="80"/>
      <c r="PRI13" s="80"/>
      <c r="PRJ13" s="80"/>
      <c r="PRK13" s="80"/>
      <c r="PRL13" s="80"/>
      <c r="PRM13" s="80"/>
      <c r="PRN13" s="80"/>
      <c r="PRO13" s="80"/>
      <c r="PRP13" s="80"/>
      <c r="PRQ13" s="80"/>
      <c r="PRR13" s="80"/>
      <c r="PRS13" s="80"/>
      <c r="PRT13" s="80"/>
      <c r="PRU13" s="80"/>
      <c r="PRV13" s="80"/>
      <c r="PRW13" s="80"/>
      <c r="PRX13" s="80"/>
      <c r="PRY13" s="80"/>
      <c r="PRZ13" s="80"/>
      <c r="PSA13" s="80"/>
      <c r="PSB13" s="80"/>
      <c r="PSC13" s="80"/>
      <c r="PSD13" s="80"/>
      <c r="PSE13" s="80"/>
      <c r="PSF13" s="80"/>
      <c r="PSG13" s="80"/>
      <c r="PSH13" s="80"/>
      <c r="PSI13" s="80"/>
      <c r="PSJ13" s="80"/>
      <c r="PSK13" s="80"/>
      <c r="PSL13" s="80"/>
      <c r="PSM13" s="80"/>
      <c r="PSN13" s="80"/>
      <c r="PSO13" s="80"/>
      <c r="PSP13" s="80"/>
      <c r="PSQ13" s="80"/>
      <c r="PSR13" s="80"/>
      <c r="PSS13" s="80"/>
      <c r="PST13" s="80"/>
      <c r="PSU13" s="80"/>
      <c r="PSV13" s="80"/>
      <c r="PSW13" s="80"/>
      <c r="PSX13" s="80"/>
      <c r="PSY13" s="80"/>
      <c r="PSZ13" s="80"/>
      <c r="PTA13" s="80"/>
      <c r="PTB13" s="80"/>
      <c r="PTC13" s="80"/>
      <c r="PTD13" s="80"/>
      <c r="PTE13" s="80"/>
      <c r="PTF13" s="80"/>
      <c r="PTG13" s="80"/>
      <c r="PTH13" s="80"/>
      <c r="PTI13" s="80"/>
      <c r="PTJ13" s="80"/>
      <c r="PTK13" s="80"/>
      <c r="PTL13" s="80"/>
      <c r="PTM13" s="80"/>
      <c r="PTN13" s="80"/>
      <c r="PTO13" s="80"/>
      <c r="PTP13" s="80"/>
      <c r="PTQ13" s="80"/>
      <c r="PTR13" s="80"/>
      <c r="PTS13" s="80"/>
      <c r="PTT13" s="80"/>
      <c r="PTU13" s="80"/>
      <c r="PTV13" s="80"/>
      <c r="PTW13" s="80"/>
      <c r="PTX13" s="80"/>
      <c r="PTY13" s="80"/>
      <c r="PTZ13" s="80"/>
      <c r="PUA13" s="80"/>
      <c r="PUB13" s="80"/>
      <c r="PUC13" s="80"/>
      <c r="PUD13" s="80"/>
      <c r="PUE13" s="80"/>
      <c r="PUF13" s="80"/>
      <c r="PUG13" s="80"/>
      <c r="PUH13" s="80"/>
      <c r="PUI13" s="80"/>
      <c r="PUJ13" s="80"/>
      <c r="PUK13" s="80"/>
      <c r="PUL13" s="80"/>
      <c r="PUM13" s="80"/>
      <c r="PUN13" s="80"/>
      <c r="PUO13" s="80"/>
      <c r="PUP13" s="80"/>
      <c r="PUQ13" s="80"/>
      <c r="PUR13" s="80"/>
      <c r="PUS13" s="80"/>
      <c r="PUT13" s="80"/>
      <c r="PUU13" s="80"/>
      <c r="PUV13" s="80"/>
      <c r="PUW13" s="80"/>
      <c r="PUX13" s="80"/>
      <c r="PUY13" s="80"/>
      <c r="PUZ13" s="80"/>
      <c r="PVA13" s="80"/>
      <c r="PVB13" s="80"/>
      <c r="PVC13" s="80"/>
      <c r="PVD13" s="80"/>
      <c r="PVE13" s="80"/>
      <c r="PVF13" s="80"/>
      <c r="PVG13" s="80"/>
      <c r="PVH13" s="80"/>
      <c r="PVI13" s="80"/>
      <c r="PVJ13" s="80"/>
      <c r="PVK13" s="80"/>
      <c r="PVL13" s="80"/>
      <c r="PVM13" s="80"/>
      <c r="PVN13" s="80"/>
      <c r="PVO13" s="80"/>
      <c r="PVP13" s="80"/>
      <c r="PVQ13" s="80"/>
      <c r="PVR13" s="80"/>
      <c r="PVS13" s="80"/>
      <c r="PVT13" s="80"/>
      <c r="PVU13" s="80"/>
      <c r="PVV13" s="80"/>
      <c r="PVW13" s="80"/>
      <c r="PVX13" s="80"/>
      <c r="PVY13" s="80"/>
      <c r="PVZ13" s="80"/>
      <c r="PWA13" s="80"/>
      <c r="PWB13" s="80"/>
      <c r="PWC13" s="80"/>
      <c r="PWD13" s="80"/>
      <c r="PWE13" s="80"/>
      <c r="PWF13" s="80"/>
      <c r="PWG13" s="80"/>
      <c r="PWH13" s="80"/>
      <c r="PWI13" s="80"/>
      <c r="PWJ13" s="80"/>
      <c r="PWK13" s="80"/>
      <c r="PWL13" s="80"/>
      <c r="PWM13" s="80"/>
      <c r="PWN13" s="80"/>
      <c r="PWO13" s="80"/>
      <c r="PWP13" s="80"/>
      <c r="PWQ13" s="80"/>
      <c r="PWR13" s="80"/>
      <c r="PWS13" s="80"/>
      <c r="PWT13" s="80"/>
      <c r="PWU13" s="80"/>
      <c r="PWV13" s="80"/>
      <c r="PWW13" s="80"/>
      <c r="PWX13" s="80"/>
      <c r="PWY13" s="80"/>
      <c r="PWZ13" s="80"/>
      <c r="PXA13" s="80"/>
      <c r="PXB13" s="80"/>
      <c r="PXC13" s="80"/>
      <c r="PXD13" s="80"/>
      <c r="PXE13" s="80"/>
      <c r="PXF13" s="80"/>
      <c r="PXG13" s="80"/>
      <c r="PXH13" s="80"/>
      <c r="PXI13" s="80"/>
      <c r="PXJ13" s="80"/>
      <c r="PXK13" s="80"/>
      <c r="PXL13" s="80"/>
      <c r="PXM13" s="80"/>
      <c r="PXN13" s="80"/>
      <c r="PXO13" s="80"/>
      <c r="PXP13" s="80"/>
      <c r="PXQ13" s="80"/>
      <c r="PXR13" s="80"/>
      <c r="PXS13" s="80"/>
      <c r="PXT13" s="80"/>
      <c r="PXU13" s="80"/>
      <c r="PXV13" s="80"/>
      <c r="PXW13" s="80"/>
      <c r="PXX13" s="80"/>
      <c r="PXY13" s="80"/>
      <c r="PXZ13" s="80"/>
      <c r="PYA13" s="80"/>
      <c r="PYB13" s="80"/>
      <c r="PYC13" s="80"/>
      <c r="PYD13" s="80"/>
      <c r="PYE13" s="80"/>
      <c r="PYF13" s="80"/>
      <c r="PYG13" s="80"/>
      <c r="PYH13" s="80"/>
      <c r="PYI13" s="80"/>
      <c r="PYJ13" s="80"/>
      <c r="PYK13" s="80"/>
      <c r="PYL13" s="80"/>
      <c r="PYM13" s="80"/>
      <c r="PYN13" s="80"/>
      <c r="PYO13" s="80"/>
      <c r="PYP13" s="80"/>
      <c r="PYQ13" s="80"/>
      <c r="PYR13" s="80"/>
      <c r="PYS13" s="80"/>
      <c r="PYT13" s="80"/>
      <c r="PYU13" s="80"/>
      <c r="PYV13" s="80"/>
      <c r="PYW13" s="80"/>
      <c r="PYX13" s="80"/>
      <c r="PYY13" s="80"/>
      <c r="PYZ13" s="80"/>
      <c r="PZA13" s="80"/>
      <c r="PZB13" s="80"/>
      <c r="PZC13" s="80"/>
      <c r="PZD13" s="80"/>
      <c r="PZE13" s="80"/>
      <c r="PZF13" s="80"/>
      <c r="PZG13" s="80"/>
      <c r="PZH13" s="80"/>
      <c r="PZI13" s="80"/>
      <c r="PZJ13" s="80"/>
      <c r="PZK13" s="80"/>
      <c r="PZL13" s="80"/>
      <c r="PZM13" s="80"/>
      <c r="PZN13" s="80"/>
      <c r="PZO13" s="80"/>
      <c r="PZP13" s="80"/>
      <c r="PZQ13" s="80"/>
      <c r="PZR13" s="80"/>
      <c r="PZS13" s="80"/>
      <c r="PZT13" s="80"/>
      <c r="PZU13" s="80"/>
      <c r="PZV13" s="80"/>
      <c r="PZW13" s="80"/>
      <c r="PZX13" s="80"/>
      <c r="PZY13" s="80"/>
      <c r="PZZ13" s="80"/>
      <c r="QAA13" s="80"/>
      <c r="QAB13" s="80"/>
      <c r="QAC13" s="80"/>
      <c r="QAD13" s="80"/>
      <c r="QAE13" s="80"/>
      <c r="QAF13" s="80"/>
      <c r="QAG13" s="80"/>
      <c r="QAH13" s="80"/>
      <c r="QAI13" s="80"/>
      <c r="QAJ13" s="80"/>
      <c r="QAK13" s="80"/>
      <c r="QAL13" s="80"/>
      <c r="QAM13" s="80"/>
      <c r="QAN13" s="80"/>
      <c r="QAO13" s="80"/>
      <c r="QAP13" s="80"/>
      <c r="QAQ13" s="80"/>
      <c r="QAR13" s="80"/>
      <c r="QAS13" s="80"/>
      <c r="QAT13" s="80"/>
      <c r="QAU13" s="80"/>
      <c r="QAV13" s="80"/>
      <c r="QAW13" s="80"/>
      <c r="QAX13" s="80"/>
      <c r="QAY13" s="80"/>
      <c r="QAZ13" s="80"/>
      <c r="QBA13" s="80"/>
      <c r="QBB13" s="80"/>
      <c r="QBC13" s="80"/>
      <c r="QBD13" s="80"/>
      <c r="QBE13" s="80"/>
      <c r="QBF13" s="80"/>
      <c r="QBG13" s="80"/>
      <c r="QBH13" s="80"/>
      <c r="QBI13" s="80"/>
      <c r="QBJ13" s="80"/>
      <c r="QBK13" s="80"/>
      <c r="QBL13" s="80"/>
      <c r="QBM13" s="80"/>
      <c r="QBN13" s="80"/>
      <c r="QBO13" s="80"/>
      <c r="QBP13" s="80"/>
      <c r="QBQ13" s="80"/>
      <c r="QBR13" s="80"/>
      <c r="QBS13" s="80"/>
      <c r="QBT13" s="80"/>
      <c r="QBU13" s="80"/>
      <c r="QBV13" s="80"/>
      <c r="QBW13" s="80"/>
      <c r="QBX13" s="80"/>
      <c r="QBY13" s="80"/>
      <c r="QBZ13" s="80"/>
      <c r="QCA13" s="80"/>
      <c r="QCB13" s="80"/>
      <c r="QCC13" s="80"/>
      <c r="QCD13" s="80"/>
      <c r="QCE13" s="80"/>
      <c r="QCF13" s="80"/>
      <c r="QCG13" s="80"/>
      <c r="QCH13" s="80"/>
      <c r="QCI13" s="80"/>
      <c r="QCJ13" s="80"/>
      <c r="QCK13" s="80"/>
      <c r="QCL13" s="80"/>
      <c r="QCM13" s="80"/>
      <c r="QCN13" s="80"/>
      <c r="QCO13" s="80"/>
      <c r="QCP13" s="80"/>
      <c r="QCQ13" s="80"/>
      <c r="QCR13" s="80"/>
      <c r="QCS13" s="80"/>
      <c r="QCT13" s="80"/>
      <c r="QCU13" s="80"/>
      <c r="QCV13" s="80"/>
      <c r="QCW13" s="80"/>
      <c r="QCX13" s="80"/>
      <c r="QCY13" s="80"/>
      <c r="QCZ13" s="80"/>
      <c r="QDA13" s="80"/>
      <c r="QDB13" s="80"/>
      <c r="QDC13" s="80"/>
      <c r="QDD13" s="80"/>
      <c r="QDE13" s="80"/>
      <c r="QDF13" s="80"/>
      <c r="QDG13" s="80"/>
      <c r="QDH13" s="80"/>
      <c r="QDI13" s="80"/>
      <c r="QDJ13" s="80"/>
      <c r="QDK13" s="80"/>
      <c r="QDL13" s="80"/>
      <c r="QDM13" s="80"/>
      <c r="QDN13" s="80"/>
      <c r="QDO13" s="80"/>
      <c r="QDP13" s="80"/>
      <c r="QDQ13" s="80"/>
      <c r="QDR13" s="80"/>
      <c r="QDS13" s="80"/>
      <c r="QDT13" s="80"/>
      <c r="QDU13" s="80"/>
      <c r="QDV13" s="80"/>
      <c r="QDW13" s="80"/>
      <c r="QDX13" s="80"/>
      <c r="QDY13" s="80"/>
      <c r="QDZ13" s="80"/>
      <c r="QEA13" s="80"/>
      <c r="QEB13" s="80"/>
      <c r="QEC13" s="80"/>
      <c r="QED13" s="80"/>
      <c r="QEE13" s="80"/>
      <c r="QEF13" s="80"/>
      <c r="QEG13" s="80"/>
      <c r="QEH13" s="80"/>
      <c r="QEI13" s="80"/>
      <c r="QEJ13" s="80"/>
      <c r="QEK13" s="80"/>
      <c r="QEL13" s="80"/>
      <c r="QEM13" s="80"/>
      <c r="QEN13" s="80"/>
      <c r="QEO13" s="80"/>
      <c r="QEP13" s="80"/>
      <c r="QEQ13" s="80"/>
      <c r="QER13" s="80"/>
      <c r="QES13" s="80"/>
      <c r="QET13" s="80"/>
      <c r="QEU13" s="80"/>
      <c r="QEV13" s="80"/>
      <c r="QEW13" s="80"/>
      <c r="QEX13" s="80"/>
      <c r="QEY13" s="80"/>
      <c r="QEZ13" s="80"/>
      <c r="QFA13" s="80"/>
      <c r="QFB13" s="80"/>
      <c r="QFC13" s="80"/>
      <c r="QFD13" s="80"/>
      <c r="QFE13" s="80"/>
      <c r="QFF13" s="80"/>
      <c r="QFG13" s="80"/>
      <c r="QFH13" s="80"/>
      <c r="QFI13" s="80"/>
      <c r="QFJ13" s="80"/>
      <c r="QFK13" s="80"/>
      <c r="QFL13" s="80"/>
      <c r="QFM13" s="80"/>
      <c r="QFN13" s="80"/>
      <c r="QFO13" s="80"/>
      <c r="QFP13" s="80"/>
      <c r="QFQ13" s="80"/>
      <c r="QFR13" s="80"/>
      <c r="QFS13" s="80"/>
      <c r="QFT13" s="80"/>
      <c r="QFU13" s="80"/>
      <c r="QFV13" s="80"/>
      <c r="QFW13" s="80"/>
      <c r="QFX13" s="80"/>
      <c r="QFY13" s="80"/>
      <c r="QFZ13" s="80"/>
      <c r="QGA13" s="80"/>
      <c r="QGB13" s="80"/>
      <c r="QGC13" s="80"/>
      <c r="QGD13" s="80"/>
      <c r="QGE13" s="80"/>
      <c r="QGF13" s="80"/>
      <c r="QGG13" s="80"/>
      <c r="QGH13" s="80"/>
      <c r="QGI13" s="80"/>
      <c r="QGJ13" s="80"/>
      <c r="QGK13" s="80"/>
      <c r="QGL13" s="80"/>
      <c r="QGM13" s="80"/>
      <c r="QGN13" s="80"/>
      <c r="QGO13" s="80"/>
      <c r="QGP13" s="80"/>
      <c r="QGQ13" s="80"/>
      <c r="QGR13" s="80"/>
      <c r="QGS13" s="80"/>
      <c r="QGT13" s="80"/>
      <c r="QGU13" s="80"/>
      <c r="QGV13" s="80"/>
      <c r="QGW13" s="80"/>
      <c r="QGX13" s="80"/>
      <c r="QGY13" s="80"/>
      <c r="QGZ13" s="80"/>
      <c r="QHA13" s="80"/>
      <c r="QHB13" s="80"/>
      <c r="QHC13" s="80"/>
      <c r="QHD13" s="80"/>
      <c r="QHE13" s="80"/>
      <c r="QHF13" s="80"/>
      <c r="QHG13" s="80"/>
      <c r="QHH13" s="80"/>
      <c r="QHI13" s="80"/>
      <c r="QHJ13" s="80"/>
      <c r="QHK13" s="80"/>
      <c r="QHL13" s="80"/>
      <c r="QHM13" s="80"/>
      <c r="QHN13" s="80"/>
      <c r="QHO13" s="80"/>
      <c r="QHP13" s="80"/>
      <c r="QHQ13" s="80"/>
      <c r="QHR13" s="80"/>
      <c r="QHS13" s="80"/>
      <c r="QHT13" s="80"/>
      <c r="QHU13" s="80"/>
      <c r="QHV13" s="80"/>
      <c r="QHW13" s="80"/>
      <c r="QHX13" s="80"/>
      <c r="QHY13" s="80"/>
      <c r="QHZ13" s="80"/>
      <c r="QIA13" s="80"/>
      <c r="QIB13" s="80"/>
      <c r="QIC13" s="80"/>
      <c r="QID13" s="80"/>
      <c r="QIE13" s="80"/>
      <c r="QIF13" s="80"/>
      <c r="QIG13" s="80"/>
      <c r="QIH13" s="80"/>
      <c r="QII13" s="80"/>
      <c r="QIJ13" s="80"/>
      <c r="QIK13" s="80"/>
      <c r="QIL13" s="80"/>
      <c r="QIM13" s="80"/>
      <c r="QIN13" s="80"/>
      <c r="QIO13" s="80"/>
      <c r="QIP13" s="80"/>
      <c r="QIQ13" s="80"/>
      <c r="QIR13" s="80"/>
      <c r="QIS13" s="80"/>
      <c r="QIT13" s="80"/>
      <c r="QIU13" s="80"/>
      <c r="QIV13" s="80"/>
      <c r="QIW13" s="80"/>
      <c r="QIX13" s="80"/>
      <c r="QIY13" s="80"/>
      <c r="QIZ13" s="80"/>
      <c r="QJA13" s="80"/>
      <c r="QJB13" s="80"/>
      <c r="QJC13" s="80"/>
      <c r="QJD13" s="80"/>
      <c r="QJE13" s="80"/>
      <c r="QJF13" s="80"/>
      <c r="QJG13" s="80"/>
      <c r="QJH13" s="80"/>
      <c r="QJI13" s="80"/>
      <c r="QJJ13" s="80"/>
      <c r="QJK13" s="80"/>
      <c r="QJL13" s="80"/>
      <c r="QJM13" s="80"/>
      <c r="QJN13" s="80"/>
      <c r="QJO13" s="80"/>
      <c r="QJP13" s="80"/>
      <c r="QJQ13" s="80"/>
      <c r="QJR13" s="80"/>
      <c r="QJS13" s="80"/>
      <c r="QJT13" s="80"/>
      <c r="QJU13" s="80"/>
      <c r="QJV13" s="80"/>
      <c r="QJW13" s="80"/>
      <c r="QJX13" s="80"/>
      <c r="QJY13" s="80"/>
      <c r="QJZ13" s="80"/>
      <c r="QKA13" s="80"/>
      <c r="QKB13" s="80"/>
      <c r="QKC13" s="80"/>
      <c r="QKD13" s="80"/>
      <c r="QKE13" s="80"/>
      <c r="QKF13" s="80"/>
      <c r="QKG13" s="80"/>
      <c r="QKH13" s="80"/>
      <c r="QKI13" s="80"/>
      <c r="QKJ13" s="80"/>
      <c r="QKK13" s="80"/>
      <c r="QKL13" s="80"/>
      <c r="QKM13" s="80"/>
      <c r="QKN13" s="80"/>
      <c r="QKO13" s="80"/>
      <c r="QKP13" s="80"/>
      <c r="QKQ13" s="80"/>
      <c r="QKR13" s="80"/>
      <c r="QKS13" s="80"/>
      <c r="QKT13" s="80"/>
      <c r="QKU13" s="80"/>
      <c r="QKV13" s="80"/>
      <c r="QKW13" s="80"/>
      <c r="QKX13" s="80"/>
      <c r="QKY13" s="80"/>
      <c r="QKZ13" s="80"/>
      <c r="QLA13" s="80"/>
      <c r="QLB13" s="80"/>
      <c r="QLC13" s="80"/>
      <c r="QLD13" s="80"/>
      <c r="QLE13" s="80"/>
      <c r="QLF13" s="80"/>
      <c r="QLG13" s="80"/>
      <c r="QLH13" s="80"/>
      <c r="QLI13" s="80"/>
      <c r="QLJ13" s="80"/>
      <c r="QLK13" s="80"/>
      <c r="QLL13" s="80"/>
      <c r="QLM13" s="80"/>
      <c r="QLN13" s="80"/>
      <c r="QLO13" s="80"/>
      <c r="QLP13" s="80"/>
      <c r="QLQ13" s="80"/>
      <c r="QLR13" s="80"/>
      <c r="QLS13" s="80"/>
      <c r="QLT13" s="80"/>
      <c r="QLU13" s="80"/>
      <c r="QLV13" s="80"/>
      <c r="QLW13" s="80"/>
      <c r="QLX13" s="80"/>
      <c r="QLY13" s="80"/>
      <c r="QLZ13" s="80"/>
      <c r="QMA13" s="80"/>
      <c r="QMB13" s="80"/>
      <c r="QMC13" s="80"/>
      <c r="QMD13" s="80"/>
      <c r="QME13" s="80"/>
      <c r="QMF13" s="80"/>
      <c r="QMG13" s="80"/>
      <c r="QMH13" s="80"/>
      <c r="QMI13" s="80"/>
      <c r="QMJ13" s="80"/>
      <c r="QMK13" s="80"/>
      <c r="QML13" s="80"/>
      <c r="QMM13" s="80"/>
      <c r="QMN13" s="80"/>
      <c r="QMO13" s="80"/>
      <c r="QMP13" s="80"/>
      <c r="QMQ13" s="80"/>
      <c r="QMR13" s="80"/>
      <c r="QMS13" s="80"/>
      <c r="QMT13" s="80"/>
      <c r="QMU13" s="80"/>
      <c r="QMV13" s="80"/>
      <c r="QMW13" s="80"/>
      <c r="QMX13" s="80"/>
      <c r="QMY13" s="80"/>
      <c r="QMZ13" s="80"/>
      <c r="QNA13" s="80"/>
      <c r="QNB13" s="80"/>
      <c r="QNC13" s="80"/>
      <c r="QND13" s="80"/>
      <c r="QNE13" s="80"/>
      <c r="QNF13" s="80"/>
      <c r="QNG13" s="80"/>
      <c r="QNH13" s="80"/>
      <c r="QNI13" s="80"/>
      <c r="QNJ13" s="80"/>
      <c r="QNK13" s="80"/>
      <c r="QNL13" s="80"/>
      <c r="QNM13" s="80"/>
      <c r="QNN13" s="80"/>
      <c r="QNO13" s="80"/>
      <c r="QNP13" s="80"/>
      <c r="QNQ13" s="80"/>
      <c r="QNR13" s="80"/>
      <c r="QNS13" s="80"/>
      <c r="QNT13" s="80"/>
      <c r="QNU13" s="80"/>
      <c r="QNV13" s="80"/>
      <c r="QNW13" s="80"/>
      <c r="QNX13" s="80"/>
      <c r="QNY13" s="80"/>
      <c r="QNZ13" s="80"/>
      <c r="QOA13" s="80"/>
      <c r="QOB13" s="80"/>
      <c r="QOC13" s="80"/>
      <c r="QOD13" s="80"/>
      <c r="QOE13" s="80"/>
      <c r="QOF13" s="80"/>
      <c r="QOG13" s="80"/>
      <c r="QOH13" s="80"/>
      <c r="QOI13" s="80"/>
      <c r="QOJ13" s="80"/>
      <c r="QOK13" s="80"/>
      <c r="QOL13" s="80"/>
      <c r="QOM13" s="80"/>
      <c r="QON13" s="80"/>
      <c r="QOO13" s="80"/>
      <c r="QOP13" s="80"/>
      <c r="QOQ13" s="80"/>
      <c r="QOR13" s="80"/>
      <c r="QOS13" s="80"/>
      <c r="QOT13" s="80"/>
      <c r="QOU13" s="80"/>
      <c r="QOV13" s="80"/>
      <c r="QOW13" s="80"/>
      <c r="QOX13" s="80"/>
      <c r="QOY13" s="80"/>
      <c r="QOZ13" s="80"/>
      <c r="QPA13" s="80"/>
      <c r="QPB13" s="80"/>
      <c r="QPC13" s="80"/>
      <c r="QPD13" s="80"/>
      <c r="QPE13" s="80"/>
      <c r="QPF13" s="80"/>
      <c r="QPG13" s="80"/>
      <c r="QPH13" s="80"/>
      <c r="QPI13" s="80"/>
      <c r="QPJ13" s="80"/>
      <c r="QPK13" s="80"/>
      <c r="QPL13" s="80"/>
      <c r="QPM13" s="80"/>
      <c r="QPN13" s="80"/>
      <c r="QPO13" s="80"/>
      <c r="QPP13" s="80"/>
      <c r="QPQ13" s="80"/>
      <c r="QPR13" s="80"/>
      <c r="QPS13" s="80"/>
      <c r="QPT13" s="80"/>
      <c r="QPU13" s="80"/>
      <c r="QPV13" s="80"/>
      <c r="QPW13" s="80"/>
      <c r="QPX13" s="80"/>
      <c r="QPY13" s="80"/>
      <c r="QPZ13" s="80"/>
      <c r="QQA13" s="80"/>
      <c r="QQB13" s="80"/>
      <c r="QQC13" s="80"/>
      <c r="QQD13" s="80"/>
      <c r="QQE13" s="80"/>
      <c r="QQF13" s="80"/>
      <c r="QQG13" s="80"/>
      <c r="QQH13" s="80"/>
      <c r="QQI13" s="80"/>
      <c r="QQJ13" s="80"/>
      <c r="QQK13" s="80"/>
      <c r="QQL13" s="80"/>
      <c r="QQM13" s="80"/>
      <c r="QQN13" s="80"/>
      <c r="QQO13" s="80"/>
      <c r="QQP13" s="80"/>
      <c r="QQQ13" s="80"/>
      <c r="QQR13" s="80"/>
      <c r="QQS13" s="80"/>
      <c r="QQT13" s="80"/>
      <c r="QQU13" s="80"/>
      <c r="QQV13" s="80"/>
      <c r="QQW13" s="80"/>
      <c r="QQX13" s="80"/>
      <c r="QQY13" s="80"/>
      <c r="QQZ13" s="80"/>
      <c r="QRA13" s="80"/>
      <c r="QRB13" s="80"/>
      <c r="QRC13" s="80"/>
      <c r="QRD13" s="80"/>
      <c r="QRE13" s="80"/>
      <c r="QRF13" s="80"/>
      <c r="QRG13" s="80"/>
      <c r="QRH13" s="80"/>
      <c r="QRI13" s="80"/>
      <c r="QRJ13" s="80"/>
      <c r="QRK13" s="80"/>
      <c r="QRL13" s="80"/>
      <c r="QRM13" s="80"/>
      <c r="QRN13" s="80"/>
      <c r="QRO13" s="80"/>
      <c r="QRP13" s="80"/>
      <c r="QRQ13" s="80"/>
      <c r="QRR13" s="80"/>
      <c r="QRS13" s="80"/>
      <c r="QRT13" s="80"/>
      <c r="QRU13" s="80"/>
      <c r="QRV13" s="80"/>
      <c r="QRW13" s="80"/>
      <c r="QRX13" s="80"/>
      <c r="QRY13" s="80"/>
      <c r="QRZ13" s="80"/>
      <c r="QSA13" s="80"/>
      <c r="QSB13" s="80"/>
      <c r="QSC13" s="80"/>
      <c r="QSD13" s="80"/>
      <c r="QSE13" s="80"/>
      <c r="QSF13" s="80"/>
      <c r="QSG13" s="80"/>
      <c r="QSH13" s="80"/>
      <c r="QSI13" s="80"/>
      <c r="QSJ13" s="80"/>
      <c r="QSK13" s="80"/>
      <c r="QSL13" s="80"/>
      <c r="QSM13" s="80"/>
      <c r="QSN13" s="80"/>
      <c r="QSO13" s="80"/>
      <c r="QSP13" s="80"/>
      <c r="QSQ13" s="80"/>
      <c r="QSR13" s="80"/>
      <c r="QSS13" s="80"/>
      <c r="QST13" s="80"/>
      <c r="QSU13" s="80"/>
      <c r="QSV13" s="80"/>
      <c r="QSW13" s="80"/>
      <c r="QSX13" s="80"/>
      <c r="QSY13" s="80"/>
      <c r="QSZ13" s="80"/>
      <c r="QTA13" s="80"/>
      <c r="QTB13" s="80"/>
      <c r="QTC13" s="80"/>
      <c r="QTD13" s="80"/>
      <c r="QTE13" s="80"/>
      <c r="QTF13" s="80"/>
      <c r="QTG13" s="80"/>
      <c r="QTH13" s="80"/>
      <c r="QTI13" s="80"/>
      <c r="QTJ13" s="80"/>
      <c r="QTK13" s="80"/>
      <c r="QTL13" s="80"/>
      <c r="QTM13" s="80"/>
      <c r="QTN13" s="80"/>
      <c r="QTO13" s="80"/>
      <c r="QTP13" s="80"/>
      <c r="QTQ13" s="80"/>
      <c r="QTR13" s="80"/>
      <c r="QTS13" s="80"/>
      <c r="QTT13" s="80"/>
      <c r="QTU13" s="80"/>
      <c r="QTV13" s="80"/>
      <c r="QTW13" s="80"/>
      <c r="QTX13" s="80"/>
      <c r="QTY13" s="80"/>
      <c r="QTZ13" s="80"/>
      <c r="QUA13" s="80"/>
      <c r="QUB13" s="80"/>
      <c r="QUC13" s="80"/>
      <c r="QUD13" s="80"/>
      <c r="QUE13" s="80"/>
      <c r="QUF13" s="80"/>
      <c r="QUG13" s="80"/>
      <c r="QUH13" s="80"/>
      <c r="QUI13" s="80"/>
      <c r="QUJ13" s="80"/>
      <c r="QUK13" s="80"/>
      <c r="QUL13" s="80"/>
      <c r="QUM13" s="80"/>
      <c r="QUN13" s="80"/>
      <c r="QUO13" s="80"/>
      <c r="QUP13" s="80"/>
      <c r="QUQ13" s="80"/>
      <c r="QUR13" s="80"/>
      <c r="QUS13" s="80"/>
      <c r="QUT13" s="80"/>
      <c r="QUU13" s="80"/>
      <c r="QUV13" s="80"/>
      <c r="QUW13" s="80"/>
      <c r="QUX13" s="80"/>
      <c r="QUY13" s="80"/>
      <c r="QUZ13" s="80"/>
      <c r="QVA13" s="80"/>
      <c r="QVB13" s="80"/>
      <c r="QVC13" s="80"/>
      <c r="QVD13" s="80"/>
      <c r="QVE13" s="80"/>
      <c r="QVF13" s="80"/>
      <c r="QVG13" s="80"/>
      <c r="QVH13" s="80"/>
      <c r="QVI13" s="80"/>
      <c r="QVJ13" s="80"/>
      <c r="QVK13" s="80"/>
      <c r="QVL13" s="80"/>
      <c r="QVM13" s="80"/>
      <c r="QVN13" s="80"/>
      <c r="QVO13" s="80"/>
      <c r="QVP13" s="80"/>
      <c r="QVQ13" s="80"/>
      <c r="QVR13" s="80"/>
      <c r="QVS13" s="80"/>
      <c r="QVT13" s="80"/>
      <c r="QVU13" s="80"/>
      <c r="QVV13" s="80"/>
      <c r="QVW13" s="80"/>
      <c r="QVX13" s="80"/>
      <c r="QVY13" s="80"/>
      <c r="QVZ13" s="80"/>
      <c r="QWA13" s="80"/>
      <c r="QWB13" s="80"/>
      <c r="QWC13" s="80"/>
      <c r="QWD13" s="80"/>
      <c r="QWE13" s="80"/>
      <c r="QWF13" s="80"/>
      <c r="QWG13" s="80"/>
      <c r="QWH13" s="80"/>
      <c r="QWI13" s="80"/>
      <c r="QWJ13" s="80"/>
      <c r="QWK13" s="80"/>
      <c r="QWL13" s="80"/>
      <c r="QWM13" s="80"/>
      <c r="QWN13" s="80"/>
      <c r="QWO13" s="80"/>
      <c r="QWP13" s="80"/>
      <c r="QWQ13" s="80"/>
      <c r="QWR13" s="80"/>
      <c r="QWS13" s="80"/>
      <c r="QWT13" s="80"/>
      <c r="QWU13" s="80"/>
      <c r="QWV13" s="80"/>
      <c r="QWW13" s="80"/>
      <c r="QWX13" s="80"/>
      <c r="QWY13" s="80"/>
      <c r="QWZ13" s="80"/>
      <c r="QXA13" s="80"/>
      <c r="QXB13" s="80"/>
      <c r="QXC13" s="80"/>
      <c r="QXD13" s="80"/>
      <c r="QXE13" s="80"/>
      <c r="QXF13" s="80"/>
      <c r="QXG13" s="80"/>
      <c r="QXH13" s="80"/>
      <c r="QXI13" s="80"/>
      <c r="QXJ13" s="80"/>
      <c r="QXK13" s="80"/>
      <c r="QXL13" s="80"/>
      <c r="QXM13" s="80"/>
      <c r="QXN13" s="80"/>
      <c r="QXO13" s="80"/>
      <c r="QXP13" s="80"/>
      <c r="QXQ13" s="80"/>
      <c r="QXR13" s="80"/>
      <c r="QXS13" s="80"/>
      <c r="QXT13" s="80"/>
      <c r="QXU13" s="80"/>
      <c r="QXV13" s="80"/>
      <c r="QXW13" s="80"/>
      <c r="QXX13" s="80"/>
      <c r="QXY13" s="80"/>
      <c r="QXZ13" s="80"/>
      <c r="QYA13" s="80"/>
      <c r="QYB13" s="80"/>
      <c r="QYC13" s="80"/>
      <c r="QYD13" s="80"/>
      <c r="QYE13" s="80"/>
      <c r="QYF13" s="80"/>
      <c r="QYG13" s="80"/>
      <c r="QYH13" s="80"/>
      <c r="QYI13" s="80"/>
      <c r="QYJ13" s="80"/>
      <c r="QYK13" s="80"/>
      <c r="QYL13" s="80"/>
      <c r="QYM13" s="80"/>
      <c r="QYN13" s="80"/>
      <c r="QYO13" s="80"/>
      <c r="QYP13" s="80"/>
      <c r="QYQ13" s="80"/>
      <c r="QYR13" s="80"/>
      <c r="QYS13" s="80"/>
      <c r="QYT13" s="80"/>
      <c r="QYU13" s="80"/>
      <c r="QYV13" s="80"/>
      <c r="QYW13" s="80"/>
      <c r="QYX13" s="80"/>
      <c r="QYY13" s="80"/>
      <c r="QYZ13" s="80"/>
      <c r="QZA13" s="80"/>
      <c r="QZB13" s="80"/>
      <c r="QZC13" s="80"/>
      <c r="QZD13" s="80"/>
      <c r="QZE13" s="80"/>
      <c r="QZF13" s="80"/>
      <c r="QZG13" s="80"/>
      <c r="QZH13" s="80"/>
      <c r="QZI13" s="80"/>
      <c r="QZJ13" s="80"/>
      <c r="QZK13" s="80"/>
      <c r="QZL13" s="80"/>
      <c r="QZM13" s="80"/>
      <c r="QZN13" s="80"/>
      <c r="QZO13" s="80"/>
      <c r="QZP13" s="80"/>
      <c r="QZQ13" s="80"/>
      <c r="QZR13" s="80"/>
      <c r="QZS13" s="80"/>
      <c r="QZT13" s="80"/>
      <c r="QZU13" s="80"/>
      <c r="QZV13" s="80"/>
      <c r="QZW13" s="80"/>
      <c r="QZX13" s="80"/>
      <c r="QZY13" s="80"/>
      <c r="QZZ13" s="80"/>
      <c r="RAA13" s="80"/>
      <c r="RAB13" s="80"/>
      <c r="RAC13" s="80"/>
      <c r="RAD13" s="80"/>
      <c r="RAE13" s="80"/>
      <c r="RAF13" s="80"/>
      <c r="RAG13" s="80"/>
      <c r="RAH13" s="80"/>
      <c r="RAI13" s="80"/>
      <c r="RAJ13" s="80"/>
      <c r="RAK13" s="80"/>
      <c r="RAL13" s="80"/>
      <c r="RAM13" s="80"/>
      <c r="RAN13" s="80"/>
      <c r="RAO13" s="80"/>
      <c r="RAP13" s="80"/>
      <c r="RAQ13" s="80"/>
      <c r="RAR13" s="80"/>
      <c r="RAS13" s="80"/>
      <c r="RAT13" s="80"/>
      <c r="RAU13" s="80"/>
      <c r="RAV13" s="80"/>
      <c r="RAW13" s="80"/>
      <c r="RAX13" s="80"/>
      <c r="RAY13" s="80"/>
      <c r="RAZ13" s="80"/>
      <c r="RBA13" s="80"/>
      <c r="RBB13" s="80"/>
      <c r="RBC13" s="80"/>
      <c r="RBD13" s="80"/>
      <c r="RBE13" s="80"/>
      <c r="RBF13" s="80"/>
      <c r="RBG13" s="80"/>
      <c r="RBH13" s="80"/>
      <c r="RBI13" s="80"/>
      <c r="RBJ13" s="80"/>
      <c r="RBK13" s="80"/>
      <c r="RBL13" s="80"/>
      <c r="RBM13" s="80"/>
      <c r="RBN13" s="80"/>
      <c r="RBO13" s="80"/>
      <c r="RBP13" s="80"/>
      <c r="RBQ13" s="80"/>
      <c r="RBR13" s="80"/>
      <c r="RBS13" s="80"/>
      <c r="RBT13" s="80"/>
      <c r="RBU13" s="80"/>
      <c r="RBV13" s="80"/>
      <c r="RBW13" s="80"/>
      <c r="RBX13" s="80"/>
      <c r="RBY13" s="80"/>
      <c r="RBZ13" s="80"/>
      <c r="RCA13" s="80"/>
      <c r="RCB13" s="80"/>
      <c r="RCC13" s="80"/>
      <c r="RCD13" s="80"/>
      <c r="RCE13" s="80"/>
      <c r="RCF13" s="80"/>
      <c r="RCG13" s="80"/>
      <c r="RCH13" s="80"/>
      <c r="RCI13" s="80"/>
      <c r="RCJ13" s="80"/>
      <c r="RCK13" s="80"/>
      <c r="RCL13" s="80"/>
      <c r="RCM13" s="80"/>
      <c r="RCN13" s="80"/>
      <c r="RCO13" s="80"/>
      <c r="RCP13" s="80"/>
      <c r="RCQ13" s="80"/>
      <c r="RCR13" s="80"/>
      <c r="RCS13" s="80"/>
      <c r="RCT13" s="80"/>
      <c r="RCU13" s="80"/>
      <c r="RCV13" s="80"/>
      <c r="RCW13" s="80"/>
      <c r="RCX13" s="80"/>
      <c r="RCY13" s="80"/>
      <c r="RCZ13" s="80"/>
      <c r="RDA13" s="80"/>
      <c r="RDB13" s="80"/>
      <c r="RDC13" s="80"/>
      <c r="RDD13" s="80"/>
      <c r="RDE13" s="80"/>
      <c r="RDF13" s="80"/>
      <c r="RDG13" s="80"/>
      <c r="RDH13" s="80"/>
      <c r="RDI13" s="80"/>
      <c r="RDJ13" s="80"/>
      <c r="RDK13" s="80"/>
      <c r="RDL13" s="80"/>
      <c r="RDM13" s="80"/>
      <c r="RDN13" s="80"/>
      <c r="RDO13" s="80"/>
      <c r="RDP13" s="80"/>
      <c r="RDQ13" s="80"/>
      <c r="RDR13" s="80"/>
      <c r="RDS13" s="80"/>
      <c r="RDT13" s="80"/>
      <c r="RDU13" s="80"/>
      <c r="RDV13" s="80"/>
      <c r="RDW13" s="80"/>
      <c r="RDX13" s="80"/>
      <c r="RDY13" s="80"/>
      <c r="RDZ13" s="80"/>
      <c r="REA13" s="80"/>
      <c r="REB13" s="80"/>
      <c r="REC13" s="80"/>
      <c r="RED13" s="80"/>
      <c r="REE13" s="80"/>
      <c r="REF13" s="80"/>
      <c r="REG13" s="80"/>
      <c r="REH13" s="80"/>
      <c r="REI13" s="80"/>
      <c r="REJ13" s="80"/>
      <c r="REK13" s="80"/>
      <c r="REL13" s="80"/>
      <c r="REM13" s="80"/>
      <c r="REN13" s="80"/>
      <c r="REO13" s="80"/>
      <c r="REP13" s="80"/>
      <c r="REQ13" s="80"/>
      <c r="RER13" s="80"/>
      <c r="RES13" s="80"/>
      <c r="RET13" s="80"/>
      <c r="REU13" s="80"/>
      <c r="REV13" s="80"/>
      <c r="REW13" s="80"/>
      <c r="REX13" s="80"/>
      <c r="REY13" s="80"/>
      <c r="REZ13" s="80"/>
      <c r="RFA13" s="80"/>
      <c r="RFB13" s="80"/>
      <c r="RFC13" s="80"/>
      <c r="RFD13" s="80"/>
      <c r="RFE13" s="80"/>
      <c r="RFF13" s="80"/>
      <c r="RFG13" s="80"/>
      <c r="RFH13" s="80"/>
      <c r="RFI13" s="80"/>
      <c r="RFJ13" s="80"/>
      <c r="RFK13" s="80"/>
      <c r="RFL13" s="80"/>
      <c r="RFM13" s="80"/>
      <c r="RFN13" s="80"/>
      <c r="RFO13" s="80"/>
      <c r="RFP13" s="80"/>
      <c r="RFQ13" s="80"/>
      <c r="RFR13" s="80"/>
      <c r="RFS13" s="80"/>
      <c r="RFT13" s="80"/>
      <c r="RFU13" s="80"/>
      <c r="RFV13" s="80"/>
      <c r="RFW13" s="80"/>
      <c r="RFX13" s="80"/>
      <c r="RFY13" s="80"/>
      <c r="RFZ13" s="80"/>
      <c r="RGA13" s="80"/>
      <c r="RGB13" s="80"/>
      <c r="RGC13" s="80"/>
      <c r="RGD13" s="80"/>
      <c r="RGE13" s="80"/>
      <c r="RGF13" s="80"/>
      <c r="RGG13" s="80"/>
      <c r="RGH13" s="80"/>
      <c r="RGI13" s="80"/>
      <c r="RGJ13" s="80"/>
      <c r="RGK13" s="80"/>
      <c r="RGL13" s="80"/>
      <c r="RGM13" s="80"/>
      <c r="RGN13" s="80"/>
      <c r="RGO13" s="80"/>
      <c r="RGP13" s="80"/>
      <c r="RGQ13" s="80"/>
      <c r="RGR13" s="80"/>
      <c r="RGS13" s="80"/>
      <c r="RGT13" s="80"/>
      <c r="RGU13" s="80"/>
      <c r="RGV13" s="80"/>
      <c r="RGW13" s="80"/>
      <c r="RGX13" s="80"/>
      <c r="RGY13" s="80"/>
      <c r="RGZ13" s="80"/>
      <c r="RHA13" s="80"/>
      <c r="RHB13" s="80"/>
      <c r="RHC13" s="80"/>
      <c r="RHD13" s="80"/>
      <c r="RHE13" s="80"/>
      <c r="RHF13" s="80"/>
      <c r="RHG13" s="80"/>
      <c r="RHH13" s="80"/>
      <c r="RHI13" s="80"/>
      <c r="RHJ13" s="80"/>
      <c r="RHK13" s="80"/>
      <c r="RHL13" s="80"/>
      <c r="RHM13" s="80"/>
      <c r="RHN13" s="80"/>
      <c r="RHO13" s="80"/>
      <c r="RHP13" s="80"/>
      <c r="RHQ13" s="80"/>
      <c r="RHR13" s="80"/>
      <c r="RHS13" s="80"/>
      <c r="RHT13" s="80"/>
      <c r="RHU13" s="80"/>
      <c r="RHV13" s="80"/>
      <c r="RHW13" s="80"/>
      <c r="RHX13" s="80"/>
      <c r="RHY13" s="80"/>
      <c r="RHZ13" s="80"/>
      <c r="RIA13" s="80"/>
      <c r="RIB13" s="80"/>
      <c r="RIC13" s="80"/>
      <c r="RID13" s="80"/>
      <c r="RIE13" s="80"/>
      <c r="RIF13" s="80"/>
      <c r="RIG13" s="80"/>
      <c r="RIH13" s="80"/>
      <c r="RII13" s="80"/>
      <c r="RIJ13" s="80"/>
      <c r="RIK13" s="80"/>
      <c r="RIL13" s="80"/>
      <c r="RIM13" s="80"/>
      <c r="RIN13" s="80"/>
      <c r="RIO13" s="80"/>
      <c r="RIP13" s="80"/>
      <c r="RIQ13" s="80"/>
      <c r="RIR13" s="80"/>
      <c r="RIS13" s="80"/>
      <c r="RIT13" s="80"/>
      <c r="RIU13" s="80"/>
      <c r="RIV13" s="80"/>
      <c r="RIW13" s="80"/>
      <c r="RIX13" s="80"/>
      <c r="RIY13" s="80"/>
      <c r="RIZ13" s="80"/>
      <c r="RJA13" s="80"/>
      <c r="RJB13" s="80"/>
      <c r="RJC13" s="80"/>
      <c r="RJD13" s="80"/>
      <c r="RJE13" s="80"/>
      <c r="RJF13" s="80"/>
      <c r="RJG13" s="80"/>
      <c r="RJH13" s="80"/>
      <c r="RJI13" s="80"/>
      <c r="RJJ13" s="80"/>
      <c r="RJK13" s="80"/>
      <c r="RJL13" s="80"/>
      <c r="RJM13" s="80"/>
      <c r="RJN13" s="80"/>
      <c r="RJO13" s="80"/>
      <c r="RJP13" s="80"/>
      <c r="RJQ13" s="80"/>
      <c r="RJR13" s="80"/>
      <c r="RJS13" s="80"/>
      <c r="RJT13" s="80"/>
      <c r="RJU13" s="80"/>
      <c r="RJV13" s="80"/>
      <c r="RJW13" s="80"/>
      <c r="RJX13" s="80"/>
      <c r="RJY13" s="80"/>
      <c r="RJZ13" s="80"/>
      <c r="RKA13" s="80"/>
      <c r="RKB13" s="80"/>
      <c r="RKC13" s="80"/>
      <c r="RKD13" s="80"/>
      <c r="RKE13" s="80"/>
      <c r="RKF13" s="80"/>
      <c r="RKG13" s="80"/>
      <c r="RKH13" s="80"/>
      <c r="RKI13" s="80"/>
      <c r="RKJ13" s="80"/>
      <c r="RKK13" s="80"/>
      <c r="RKL13" s="80"/>
      <c r="RKM13" s="80"/>
      <c r="RKN13" s="80"/>
      <c r="RKO13" s="80"/>
      <c r="RKP13" s="80"/>
      <c r="RKQ13" s="80"/>
      <c r="RKR13" s="80"/>
      <c r="RKS13" s="80"/>
      <c r="RKT13" s="80"/>
      <c r="RKU13" s="80"/>
      <c r="RKV13" s="80"/>
      <c r="RKW13" s="80"/>
      <c r="RKX13" s="80"/>
      <c r="RKY13" s="80"/>
      <c r="RKZ13" s="80"/>
      <c r="RLA13" s="80"/>
      <c r="RLB13" s="80"/>
      <c r="RLC13" s="80"/>
      <c r="RLD13" s="80"/>
      <c r="RLE13" s="80"/>
      <c r="RLF13" s="80"/>
      <c r="RLG13" s="80"/>
      <c r="RLH13" s="80"/>
      <c r="RLI13" s="80"/>
      <c r="RLJ13" s="80"/>
      <c r="RLK13" s="80"/>
      <c r="RLL13" s="80"/>
      <c r="RLM13" s="80"/>
      <c r="RLN13" s="80"/>
      <c r="RLO13" s="80"/>
      <c r="RLP13" s="80"/>
      <c r="RLQ13" s="80"/>
      <c r="RLR13" s="80"/>
      <c r="RLS13" s="80"/>
      <c r="RLT13" s="80"/>
      <c r="RLU13" s="80"/>
      <c r="RLV13" s="80"/>
      <c r="RLW13" s="80"/>
      <c r="RLX13" s="80"/>
      <c r="RLY13" s="80"/>
      <c r="RLZ13" s="80"/>
      <c r="RMA13" s="80"/>
      <c r="RMB13" s="80"/>
      <c r="RMC13" s="80"/>
      <c r="RMD13" s="80"/>
      <c r="RME13" s="80"/>
      <c r="RMF13" s="80"/>
      <c r="RMG13" s="80"/>
      <c r="RMH13" s="80"/>
      <c r="RMI13" s="80"/>
      <c r="RMJ13" s="80"/>
      <c r="RMK13" s="80"/>
      <c r="RML13" s="80"/>
      <c r="RMM13" s="80"/>
      <c r="RMN13" s="80"/>
      <c r="RMO13" s="80"/>
      <c r="RMP13" s="80"/>
      <c r="RMQ13" s="80"/>
      <c r="RMR13" s="80"/>
      <c r="RMS13" s="80"/>
      <c r="RMT13" s="80"/>
      <c r="RMU13" s="80"/>
      <c r="RMV13" s="80"/>
      <c r="RMW13" s="80"/>
      <c r="RMX13" s="80"/>
      <c r="RMY13" s="80"/>
      <c r="RMZ13" s="80"/>
      <c r="RNA13" s="80"/>
      <c r="RNB13" s="80"/>
      <c r="RNC13" s="80"/>
      <c r="RND13" s="80"/>
      <c r="RNE13" s="80"/>
      <c r="RNF13" s="80"/>
      <c r="RNG13" s="80"/>
      <c r="RNH13" s="80"/>
      <c r="RNI13" s="80"/>
      <c r="RNJ13" s="80"/>
      <c r="RNK13" s="80"/>
      <c r="RNL13" s="80"/>
      <c r="RNM13" s="80"/>
      <c r="RNN13" s="80"/>
      <c r="RNO13" s="80"/>
      <c r="RNP13" s="80"/>
      <c r="RNQ13" s="80"/>
      <c r="RNR13" s="80"/>
      <c r="RNS13" s="80"/>
      <c r="RNT13" s="80"/>
      <c r="RNU13" s="80"/>
      <c r="RNV13" s="80"/>
      <c r="RNW13" s="80"/>
      <c r="RNX13" s="80"/>
      <c r="RNY13" s="80"/>
      <c r="RNZ13" s="80"/>
      <c r="ROA13" s="80"/>
      <c r="ROB13" s="80"/>
      <c r="ROC13" s="80"/>
      <c r="ROD13" s="80"/>
      <c r="ROE13" s="80"/>
      <c r="ROF13" s="80"/>
      <c r="ROG13" s="80"/>
      <c r="ROH13" s="80"/>
      <c r="ROI13" s="80"/>
      <c r="ROJ13" s="80"/>
      <c r="ROK13" s="80"/>
      <c r="ROL13" s="80"/>
      <c r="ROM13" s="80"/>
      <c r="RON13" s="80"/>
      <c r="ROO13" s="80"/>
      <c r="ROP13" s="80"/>
      <c r="ROQ13" s="80"/>
      <c r="ROR13" s="80"/>
      <c r="ROS13" s="80"/>
      <c r="ROT13" s="80"/>
      <c r="ROU13" s="80"/>
      <c r="ROV13" s="80"/>
      <c r="ROW13" s="80"/>
      <c r="ROX13" s="80"/>
      <c r="ROY13" s="80"/>
      <c r="ROZ13" s="80"/>
      <c r="RPA13" s="80"/>
      <c r="RPB13" s="80"/>
      <c r="RPC13" s="80"/>
      <c r="RPD13" s="80"/>
      <c r="RPE13" s="80"/>
      <c r="RPF13" s="80"/>
      <c r="RPG13" s="80"/>
      <c r="RPH13" s="80"/>
      <c r="RPI13" s="80"/>
      <c r="RPJ13" s="80"/>
      <c r="RPK13" s="80"/>
      <c r="RPL13" s="80"/>
      <c r="RPM13" s="80"/>
      <c r="RPN13" s="80"/>
      <c r="RPO13" s="80"/>
      <c r="RPP13" s="80"/>
      <c r="RPQ13" s="80"/>
      <c r="RPR13" s="80"/>
      <c r="RPS13" s="80"/>
      <c r="RPT13" s="80"/>
      <c r="RPU13" s="80"/>
      <c r="RPV13" s="80"/>
      <c r="RPW13" s="80"/>
      <c r="RPX13" s="80"/>
      <c r="RPY13" s="80"/>
      <c r="RPZ13" s="80"/>
      <c r="RQA13" s="80"/>
      <c r="RQB13" s="80"/>
      <c r="RQC13" s="80"/>
      <c r="RQD13" s="80"/>
      <c r="RQE13" s="80"/>
      <c r="RQF13" s="80"/>
      <c r="RQG13" s="80"/>
      <c r="RQH13" s="80"/>
      <c r="RQI13" s="80"/>
      <c r="RQJ13" s="80"/>
      <c r="RQK13" s="80"/>
      <c r="RQL13" s="80"/>
      <c r="RQM13" s="80"/>
      <c r="RQN13" s="80"/>
      <c r="RQO13" s="80"/>
      <c r="RQP13" s="80"/>
      <c r="RQQ13" s="80"/>
      <c r="RQR13" s="80"/>
      <c r="RQS13" s="80"/>
      <c r="RQT13" s="80"/>
      <c r="RQU13" s="80"/>
      <c r="RQV13" s="80"/>
      <c r="RQW13" s="80"/>
      <c r="RQX13" s="80"/>
      <c r="RQY13" s="80"/>
      <c r="RQZ13" s="80"/>
      <c r="RRA13" s="80"/>
      <c r="RRB13" s="80"/>
      <c r="RRC13" s="80"/>
      <c r="RRD13" s="80"/>
      <c r="RRE13" s="80"/>
      <c r="RRF13" s="80"/>
      <c r="RRG13" s="80"/>
      <c r="RRH13" s="80"/>
      <c r="RRI13" s="80"/>
      <c r="RRJ13" s="80"/>
      <c r="RRK13" s="80"/>
      <c r="RRL13" s="80"/>
      <c r="RRM13" s="80"/>
      <c r="RRN13" s="80"/>
      <c r="RRO13" s="80"/>
      <c r="RRP13" s="80"/>
      <c r="RRQ13" s="80"/>
      <c r="RRR13" s="80"/>
      <c r="RRS13" s="80"/>
      <c r="RRT13" s="80"/>
      <c r="RRU13" s="80"/>
      <c r="RRV13" s="80"/>
      <c r="RRW13" s="80"/>
      <c r="RRX13" s="80"/>
      <c r="RRY13" s="80"/>
      <c r="RRZ13" s="80"/>
      <c r="RSA13" s="80"/>
      <c r="RSB13" s="80"/>
      <c r="RSC13" s="80"/>
      <c r="RSD13" s="80"/>
      <c r="RSE13" s="80"/>
      <c r="RSF13" s="80"/>
      <c r="RSG13" s="80"/>
      <c r="RSH13" s="80"/>
      <c r="RSI13" s="80"/>
      <c r="RSJ13" s="80"/>
      <c r="RSK13" s="80"/>
      <c r="RSL13" s="80"/>
      <c r="RSM13" s="80"/>
      <c r="RSN13" s="80"/>
      <c r="RSO13" s="80"/>
      <c r="RSP13" s="80"/>
      <c r="RSQ13" s="80"/>
      <c r="RSR13" s="80"/>
      <c r="RSS13" s="80"/>
      <c r="RST13" s="80"/>
      <c r="RSU13" s="80"/>
      <c r="RSV13" s="80"/>
      <c r="RSW13" s="80"/>
      <c r="RSX13" s="80"/>
      <c r="RSY13" s="80"/>
      <c r="RSZ13" s="80"/>
      <c r="RTA13" s="80"/>
      <c r="RTB13" s="80"/>
      <c r="RTC13" s="80"/>
      <c r="RTD13" s="80"/>
      <c r="RTE13" s="80"/>
      <c r="RTF13" s="80"/>
      <c r="RTG13" s="80"/>
      <c r="RTH13" s="80"/>
      <c r="RTI13" s="80"/>
      <c r="RTJ13" s="80"/>
      <c r="RTK13" s="80"/>
      <c r="RTL13" s="80"/>
      <c r="RTM13" s="80"/>
      <c r="RTN13" s="80"/>
      <c r="RTO13" s="80"/>
      <c r="RTP13" s="80"/>
      <c r="RTQ13" s="80"/>
      <c r="RTR13" s="80"/>
      <c r="RTS13" s="80"/>
      <c r="RTT13" s="80"/>
      <c r="RTU13" s="80"/>
      <c r="RTV13" s="80"/>
      <c r="RTW13" s="80"/>
      <c r="RTX13" s="80"/>
      <c r="RTY13" s="80"/>
      <c r="RTZ13" s="80"/>
      <c r="RUA13" s="80"/>
      <c r="RUB13" s="80"/>
      <c r="RUC13" s="80"/>
      <c r="RUD13" s="80"/>
      <c r="RUE13" s="80"/>
      <c r="RUF13" s="80"/>
      <c r="RUG13" s="80"/>
      <c r="RUH13" s="80"/>
      <c r="RUI13" s="80"/>
      <c r="RUJ13" s="80"/>
      <c r="RUK13" s="80"/>
      <c r="RUL13" s="80"/>
      <c r="RUM13" s="80"/>
      <c r="RUN13" s="80"/>
      <c r="RUO13" s="80"/>
      <c r="RUP13" s="80"/>
      <c r="RUQ13" s="80"/>
      <c r="RUR13" s="80"/>
      <c r="RUS13" s="80"/>
      <c r="RUT13" s="80"/>
      <c r="RUU13" s="80"/>
      <c r="RUV13" s="80"/>
      <c r="RUW13" s="80"/>
      <c r="RUX13" s="80"/>
      <c r="RUY13" s="80"/>
      <c r="RUZ13" s="80"/>
      <c r="RVA13" s="80"/>
      <c r="RVB13" s="80"/>
      <c r="RVC13" s="80"/>
      <c r="RVD13" s="80"/>
      <c r="RVE13" s="80"/>
      <c r="RVF13" s="80"/>
      <c r="RVG13" s="80"/>
      <c r="RVH13" s="80"/>
      <c r="RVI13" s="80"/>
      <c r="RVJ13" s="80"/>
      <c r="RVK13" s="80"/>
      <c r="RVL13" s="80"/>
      <c r="RVM13" s="80"/>
      <c r="RVN13" s="80"/>
      <c r="RVO13" s="80"/>
      <c r="RVP13" s="80"/>
      <c r="RVQ13" s="80"/>
      <c r="RVR13" s="80"/>
      <c r="RVS13" s="80"/>
      <c r="RVT13" s="80"/>
      <c r="RVU13" s="80"/>
      <c r="RVV13" s="80"/>
      <c r="RVW13" s="80"/>
      <c r="RVX13" s="80"/>
      <c r="RVY13" s="80"/>
      <c r="RVZ13" s="80"/>
      <c r="RWA13" s="80"/>
      <c r="RWB13" s="80"/>
      <c r="RWC13" s="80"/>
      <c r="RWD13" s="80"/>
      <c r="RWE13" s="80"/>
      <c r="RWF13" s="80"/>
      <c r="RWG13" s="80"/>
      <c r="RWH13" s="80"/>
      <c r="RWI13" s="80"/>
      <c r="RWJ13" s="80"/>
      <c r="RWK13" s="80"/>
      <c r="RWL13" s="80"/>
      <c r="RWM13" s="80"/>
      <c r="RWN13" s="80"/>
      <c r="RWO13" s="80"/>
      <c r="RWP13" s="80"/>
      <c r="RWQ13" s="80"/>
      <c r="RWR13" s="80"/>
      <c r="RWS13" s="80"/>
      <c r="RWT13" s="80"/>
      <c r="RWU13" s="80"/>
      <c r="RWV13" s="80"/>
      <c r="RWW13" s="80"/>
      <c r="RWX13" s="80"/>
      <c r="RWY13" s="80"/>
      <c r="RWZ13" s="80"/>
      <c r="RXA13" s="80"/>
      <c r="RXB13" s="80"/>
      <c r="RXC13" s="80"/>
      <c r="RXD13" s="80"/>
      <c r="RXE13" s="80"/>
      <c r="RXF13" s="80"/>
      <c r="RXG13" s="80"/>
      <c r="RXH13" s="80"/>
      <c r="RXI13" s="80"/>
      <c r="RXJ13" s="80"/>
      <c r="RXK13" s="80"/>
      <c r="RXL13" s="80"/>
      <c r="RXM13" s="80"/>
      <c r="RXN13" s="80"/>
      <c r="RXO13" s="80"/>
      <c r="RXP13" s="80"/>
      <c r="RXQ13" s="80"/>
      <c r="RXR13" s="80"/>
      <c r="RXS13" s="80"/>
      <c r="RXT13" s="80"/>
      <c r="RXU13" s="80"/>
      <c r="RXV13" s="80"/>
      <c r="RXW13" s="80"/>
      <c r="RXX13" s="80"/>
      <c r="RXY13" s="80"/>
      <c r="RXZ13" s="80"/>
      <c r="RYA13" s="80"/>
      <c r="RYB13" s="80"/>
      <c r="RYC13" s="80"/>
      <c r="RYD13" s="80"/>
      <c r="RYE13" s="80"/>
      <c r="RYF13" s="80"/>
      <c r="RYG13" s="80"/>
      <c r="RYH13" s="80"/>
      <c r="RYI13" s="80"/>
      <c r="RYJ13" s="80"/>
      <c r="RYK13" s="80"/>
      <c r="RYL13" s="80"/>
      <c r="RYM13" s="80"/>
      <c r="RYN13" s="80"/>
      <c r="RYO13" s="80"/>
      <c r="RYP13" s="80"/>
      <c r="RYQ13" s="80"/>
      <c r="RYR13" s="80"/>
      <c r="RYS13" s="80"/>
      <c r="RYT13" s="80"/>
      <c r="RYU13" s="80"/>
      <c r="RYV13" s="80"/>
      <c r="RYW13" s="80"/>
      <c r="RYX13" s="80"/>
      <c r="RYY13" s="80"/>
      <c r="RYZ13" s="80"/>
      <c r="RZA13" s="80"/>
      <c r="RZB13" s="80"/>
      <c r="RZC13" s="80"/>
      <c r="RZD13" s="80"/>
      <c r="RZE13" s="80"/>
      <c r="RZF13" s="80"/>
      <c r="RZG13" s="80"/>
      <c r="RZH13" s="80"/>
      <c r="RZI13" s="80"/>
      <c r="RZJ13" s="80"/>
      <c r="RZK13" s="80"/>
      <c r="RZL13" s="80"/>
      <c r="RZM13" s="80"/>
      <c r="RZN13" s="80"/>
      <c r="RZO13" s="80"/>
      <c r="RZP13" s="80"/>
      <c r="RZQ13" s="80"/>
      <c r="RZR13" s="80"/>
      <c r="RZS13" s="80"/>
      <c r="RZT13" s="80"/>
      <c r="RZU13" s="80"/>
      <c r="RZV13" s="80"/>
      <c r="RZW13" s="80"/>
      <c r="RZX13" s="80"/>
      <c r="RZY13" s="80"/>
      <c r="RZZ13" s="80"/>
      <c r="SAA13" s="80"/>
      <c r="SAB13" s="80"/>
      <c r="SAC13" s="80"/>
      <c r="SAD13" s="80"/>
      <c r="SAE13" s="80"/>
      <c r="SAF13" s="80"/>
      <c r="SAG13" s="80"/>
      <c r="SAH13" s="80"/>
      <c r="SAI13" s="80"/>
      <c r="SAJ13" s="80"/>
      <c r="SAK13" s="80"/>
      <c r="SAL13" s="80"/>
      <c r="SAM13" s="80"/>
      <c r="SAN13" s="80"/>
      <c r="SAO13" s="80"/>
      <c r="SAP13" s="80"/>
      <c r="SAQ13" s="80"/>
      <c r="SAR13" s="80"/>
      <c r="SAS13" s="80"/>
      <c r="SAT13" s="80"/>
      <c r="SAU13" s="80"/>
      <c r="SAV13" s="80"/>
      <c r="SAW13" s="80"/>
      <c r="SAX13" s="80"/>
      <c r="SAY13" s="80"/>
      <c r="SAZ13" s="80"/>
      <c r="SBA13" s="80"/>
      <c r="SBB13" s="80"/>
      <c r="SBC13" s="80"/>
      <c r="SBD13" s="80"/>
      <c r="SBE13" s="80"/>
      <c r="SBF13" s="80"/>
      <c r="SBG13" s="80"/>
      <c r="SBH13" s="80"/>
      <c r="SBI13" s="80"/>
      <c r="SBJ13" s="80"/>
      <c r="SBK13" s="80"/>
      <c r="SBL13" s="80"/>
      <c r="SBM13" s="80"/>
      <c r="SBN13" s="80"/>
      <c r="SBO13" s="80"/>
      <c r="SBP13" s="80"/>
      <c r="SBQ13" s="80"/>
      <c r="SBR13" s="80"/>
      <c r="SBS13" s="80"/>
      <c r="SBT13" s="80"/>
      <c r="SBU13" s="80"/>
      <c r="SBV13" s="80"/>
      <c r="SBW13" s="80"/>
      <c r="SBX13" s="80"/>
      <c r="SBY13" s="80"/>
      <c r="SBZ13" s="80"/>
      <c r="SCA13" s="80"/>
      <c r="SCB13" s="80"/>
      <c r="SCC13" s="80"/>
      <c r="SCD13" s="80"/>
      <c r="SCE13" s="80"/>
      <c r="SCF13" s="80"/>
      <c r="SCG13" s="80"/>
      <c r="SCH13" s="80"/>
      <c r="SCI13" s="80"/>
      <c r="SCJ13" s="80"/>
      <c r="SCK13" s="80"/>
      <c r="SCL13" s="80"/>
      <c r="SCM13" s="80"/>
      <c r="SCN13" s="80"/>
      <c r="SCO13" s="80"/>
      <c r="SCP13" s="80"/>
      <c r="SCQ13" s="80"/>
      <c r="SCR13" s="80"/>
      <c r="SCS13" s="80"/>
      <c r="SCT13" s="80"/>
      <c r="SCU13" s="80"/>
      <c r="SCV13" s="80"/>
      <c r="SCW13" s="80"/>
      <c r="SCX13" s="80"/>
      <c r="SCY13" s="80"/>
      <c r="SCZ13" s="80"/>
      <c r="SDA13" s="80"/>
      <c r="SDB13" s="80"/>
      <c r="SDC13" s="80"/>
      <c r="SDD13" s="80"/>
      <c r="SDE13" s="80"/>
      <c r="SDF13" s="80"/>
      <c r="SDG13" s="80"/>
      <c r="SDH13" s="80"/>
      <c r="SDI13" s="80"/>
      <c r="SDJ13" s="80"/>
      <c r="SDK13" s="80"/>
      <c r="SDL13" s="80"/>
      <c r="SDM13" s="80"/>
      <c r="SDN13" s="80"/>
      <c r="SDO13" s="80"/>
      <c r="SDP13" s="80"/>
      <c r="SDQ13" s="80"/>
      <c r="SDR13" s="80"/>
      <c r="SDS13" s="80"/>
      <c r="SDT13" s="80"/>
      <c r="SDU13" s="80"/>
      <c r="SDV13" s="80"/>
      <c r="SDW13" s="80"/>
      <c r="SDX13" s="80"/>
      <c r="SDY13" s="80"/>
      <c r="SDZ13" s="80"/>
      <c r="SEA13" s="80"/>
      <c r="SEB13" s="80"/>
      <c r="SEC13" s="80"/>
      <c r="SED13" s="80"/>
      <c r="SEE13" s="80"/>
      <c r="SEF13" s="80"/>
      <c r="SEG13" s="80"/>
      <c r="SEH13" s="80"/>
      <c r="SEI13" s="80"/>
      <c r="SEJ13" s="80"/>
      <c r="SEK13" s="80"/>
      <c r="SEL13" s="80"/>
      <c r="SEM13" s="80"/>
      <c r="SEN13" s="80"/>
      <c r="SEO13" s="80"/>
      <c r="SEP13" s="80"/>
      <c r="SEQ13" s="80"/>
      <c r="SER13" s="80"/>
      <c r="SES13" s="80"/>
      <c r="SET13" s="80"/>
      <c r="SEU13" s="80"/>
      <c r="SEV13" s="80"/>
      <c r="SEW13" s="80"/>
      <c r="SEX13" s="80"/>
      <c r="SEY13" s="80"/>
      <c r="SEZ13" s="80"/>
      <c r="SFA13" s="80"/>
      <c r="SFB13" s="80"/>
      <c r="SFC13" s="80"/>
      <c r="SFD13" s="80"/>
      <c r="SFE13" s="80"/>
      <c r="SFF13" s="80"/>
      <c r="SFG13" s="80"/>
      <c r="SFH13" s="80"/>
      <c r="SFI13" s="80"/>
      <c r="SFJ13" s="80"/>
      <c r="SFK13" s="80"/>
      <c r="SFL13" s="80"/>
      <c r="SFM13" s="80"/>
      <c r="SFN13" s="80"/>
      <c r="SFO13" s="80"/>
      <c r="SFP13" s="80"/>
      <c r="SFQ13" s="80"/>
      <c r="SFR13" s="80"/>
      <c r="SFS13" s="80"/>
      <c r="SFT13" s="80"/>
      <c r="SFU13" s="80"/>
      <c r="SFV13" s="80"/>
      <c r="SFW13" s="80"/>
      <c r="SFX13" s="80"/>
      <c r="SFY13" s="80"/>
      <c r="SFZ13" s="80"/>
      <c r="SGA13" s="80"/>
      <c r="SGB13" s="80"/>
      <c r="SGC13" s="80"/>
      <c r="SGD13" s="80"/>
      <c r="SGE13" s="80"/>
      <c r="SGF13" s="80"/>
      <c r="SGG13" s="80"/>
      <c r="SGH13" s="80"/>
      <c r="SGI13" s="80"/>
      <c r="SGJ13" s="80"/>
      <c r="SGK13" s="80"/>
      <c r="SGL13" s="80"/>
      <c r="SGM13" s="80"/>
      <c r="SGN13" s="80"/>
      <c r="SGO13" s="80"/>
      <c r="SGP13" s="80"/>
      <c r="SGQ13" s="80"/>
      <c r="SGR13" s="80"/>
      <c r="SGS13" s="80"/>
      <c r="SGT13" s="80"/>
      <c r="SGU13" s="80"/>
      <c r="SGV13" s="80"/>
      <c r="SGW13" s="80"/>
      <c r="SGX13" s="80"/>
      <c r="SGY13" s="80"/>
      <c r="SGZ13" s="80"/>
      <c r="SHA13" s="80"/>
      <c r="SHB13" s="80"/>
      <c r="SHC13" s="80"/>
      <c r="SHD13" s="80"/>
      <c r="SHE13" s="80"/>
      <c r="SHF13" s="80"/>
      <c r="SHG13" s="80"/>
      <c r="SHH13" s="80"/>
      <c r="SHI13" s="80"/>
      <c r="SHJ13" s="80"/>
      <c r="SHK13" s="80"/>
      <c r="SHL13" s="80"/>
      <c r="SHM13" s="80"/>
      <c r="SHN13" s="80"/>
      <c r="SHO13" s="80"/>
      <c r="SHP13" s="80"/>
      <c r="SHQ13" s="80"/>
      <c r="SHR13" s="80"/>
      <c r="SHS13" s="80"/>
      <c r="SHT13" s="80"/>
      <c r="SHU13" s="80"/>
      <c r="SHV13" s="80"/>
      <c r="SHW13" s="80"/>
      <c r="SHX13" s="80"/>
      <c r="SHY13" s="80"/>
      <c r="SHZ13" s="80"/>
      <c r="SIA13" s="80"/>
      <c r="SIB13" s="80"/>
      <c r="SIC13" s="80"/>
      <c r="SID13" s="80"/>
      <c r="SIE13" s="80"/>
      <c r="SIF13" s="80"/>
      <c r="SIG13" s="80"/>
      <c r="SIH13" s="80"/>
      <c r="SII13" s="80"/>
      <c r="SIJ13" s="80"/>
      <c r="SIK13" s="80"/>
      <c r="SIL13" s="80"/>
      <c r="SIM13" s="80"/>
      <c r="SIN13" s="80"/>
      <c r="SIO13" s="80"/>
      <c r="SIP13" s="80"/>
      <c r="SIQ13" s="80"/>
      <c r="SIR13" s="80"/>
      <c r="SIS13" s="80"/>
      <c r="SIT13" s="80"/>
      <c r="SIU13" s="80"/>
      <c r="SIV13" s="80"/>
      <c r="SIW13" s="80"/>
      <c r="SIX13" s="80"/>
      <c r="SIY13" s="80"/>
      <c r="SIZ13" s="80"/>
      <c r="SJA13" s="80"/>
      <c r="SJB13" s="80"/>
      <c r="SJC13" s="80"/>
      <c r="SJD13" s="80"/>
      <c r="SJE13" s="80"/>
      <c r="SJF13" s="80"/>
      <c r="SJG13" s="80"/>
      <c r="SJH13" s="80"/>
      <c r="SJI13" s="80"/>
      <c r="SJJ13" s="80"/>
      <c r="SJK13" s="80"/>
      <c r="SJL13" s="80"/>
      <c r="SJM13" s="80"/>
      <c r="SJN13" s="80"/>
      <c r="SJO13" s="80"/>
      <c r="SJP13" s="80"/>
      <c r="SJQ13" s="80"/>
      <c r="SJR13" s="80"/>
      <c r="SJS13" s="80"/>
      <c r="SJT13" s="80"/>
      <c r="SJU13" s="80"/>
      <c r="SJV13" s="80"/>
      <c r="SJW13" s="80"/>
      <c r="SJX13" s="80"/>
      <c r="SJY13" s="80"/>
      <c r="SJZ13" s="80"/>
      <c r="SKA13" s="80"/>
      <c r="SKB13" s="80"/>
      <c r="SKC13" s="80"/>
      <c r="SKD13" s="80"/>
      <c r="SKE13" s="80"/>
      <c r="SKF13" s="80"/>
      <c r="SKG13" s="80"/>
      <c r="SKH13" s="80"/>
      <c r="SKI13" s="80"/>
      <c r="SKJ13" s="80"/>
      <c r="SKK13" s="80"/>
      <c r="SKL13" s="80"/>
      <c r="SKM13" s="80"/>
      <c r="SKN13" s="80"/>
      <c r="SKO13" s="80"/>
      <c r="SKP13" s="80"/>
      <c r="SKQ13" s="80"/>
      <c r="SKR13" s="80"/>
      <c r="SKS13" s="80"/>
      <c r="SKT13" s="80"/>
      <c r="SKU13" s="80"/>
      <c r="SKV13" s="80"/>
      <c r="SKW13" s="80"/>
      <c r="SKX13" s="80"/>
      <c r="SKY13" s="80"/>
      <c r="SKZ13" s="80"/>
      <c r="SLA13" s="80"/>
      <c r="SLB13" s="80"/>
      <c r="SLC13" s="80"/>
      <c r="SLD13" s="80"/>
      <c r="SLE13" s="80"/>
      <c r="SLF13" s="80"/>
      <c r="SLG13" s="80"/>
      <c r="SLH13" s="80"/>
      <c r="SLI13" s="80"/>
      <c r="SLJ13" s="80"/>
      <c r="SLK13" s="80"/>
      <c r="SLL13" s="80"/>
      <c r="SLM13" s="80"/>
      <c r="SLN13" s="80"/>
      <c r="SLO13" s="80"/>
      <c r="SLP13" s="80"/>
      <c r="SLQ13" s="80"/>
      <c r="SLR13" s="80"/>
      <c r="SLS13" s="80"/>
      <c r="SLT13" s="80"/>
      <c r="SLU13" s="80"/>
      <c r="SLV13" s="80"/>
      <c r="SLW13" s="80"/>
      <c r="SLX13" s="80"/>
      <c r="SLY13" s="80"/>
      <c r="SLZ13" s="80"/>
      <c r="SMA13" s="80"/>
      <c r="SMB13" s="80"/>
      <c r="SMC13" s="80"/>
      <c r="SMD13" s="80"/>
      <c r="SME13" s="80"/>
      <c r="SMF13" s="80"/>
      <c r="SMG13" s="80"/>
      <c r="SMH13" s="80"/>
      <c r="SMI13" s="80"/>
      <c r="SMJ13" s="80"/>
      <c r="SMK13" s="80"/>
      <c r="SML13" s="80"/>
      <c r="SMM13" s="80"/>
      <c r="SMN13" s="80"/>
      <c r="SMO13" s="80"/>
      <c r="SMP13" s="80"/>
      <c r="SMQ13" s="80"/>
      <c r="SMR13" s="80"/>
      <c r="SMS13" s="80"/>
      <c r="SMT13" s="80"/>
      <c r="SMU13" s="80"/>
      <c r="SMV13" s="80"/>
      <c r="SMW13" s="80"/>
      <c r="SMX13" s="80"/>
      <c r="SMY13" s="80"/>
      <c r="SMZ13" s="80"/>
      <c r="SNA13" s="80"/>
      <c r="SNB13" s="80"/>
      <c r="SNC13" s="80"/>
      <c r="SND13" s="80"/>
      <c r="SNE13" s="80"/>
      <c r="SNF13" s="80"/>
      <c r="SNG13" s="80"/>
      <c r="SNH13" s="80"/>
      <c r="SNI13" s="80"/>
      <c r="SNJ13" s="80"/>
      <c r="SNK13" s="80"/>
      <c r="SNL13" s="80"/>
      <c r="SNM13" s="80"/>
      <c r="SNN13" s="80"/>
      <c r="SNO13" s="80"/>
      <c r="SNP13" s="80"/>
      <c r="SNQ13" s="80"/>
      <c r="SNR13" s="80"/>
      <c r="SNS13" s="80"/>
      <c r="SNT13" s="80"/>
      <c r="SNU13" s="80"/>
      <c r="SNV13" s="80"/>
      <c r="SNW13" s="80"/>
      <c r="SNX13" s="80"/>
      <c r="SNY13" s="80"/>
      <c r="SNZ13" s="80"/>
      <c r="SOA13" s="80"/>
      <c r="SOB13" s="80"/>
      <c r="SOC13" s="80"/>
      <c r="SOD13" s="80"/>
      <c r="SOE13" s="80"/>
      <c r="SOF13" s="80"/>
      <c r="SOG13" s="80"/>
      <c r="SOH13" s="80"/>
      <c r="SOI13" s="80"/>
      <c r="SOJ13" s="80"/>
      <c r="SOK13" s="80"/>
      <c r="SOL13" s="80"/>
      <c r="SOM13" s="80"/>
      <c r="SON13" s="80"/>
      <c r="SOO13" s="80"/>
      <c r="SOP13" s="80"/>
      <c r="SOQ13" s="80"/>
      <c r="SOR13" s="80"/>
      <c r="SOS13" s="80"/>
      <c r="SOT13" s="80"/>
      <c r="SOU13" s="80"/>
      <c r="SOV13" s="80"/>
      <c r="SOW13" s="80"/>
      <c r="SOX13" s="80"/>
      <c r="SOY13" s="80"/>
      <c r="SOZ13" s="80"/>
      <c r="SPA13" s="80"/>
      <c r="SPB13" s="80"/>
      <c r="SPC13" s="80"/>
      <c r="SPD13" s="80"/>
      <c r="SPE13" s="80"/>
      <c r="SPF13" s="80"/>
      <c r="SPG13" s="80"/>
      <c r="SPH13" s="80"/>
      <c r="SPI13" s="80"/>
      <c r="SPJ13" s="80"/>
      <c r="SPK13" s="80"/>
      <c r="SPL13" s="80"/>
      <c r="SPM13" s="80"/>
      <c r="SPN13" s="80"/>
      <c r="SPO13" s="80"/>
      <c r="SPP13" s="80"/>
      <c r="SPQ13" s="80"/>
      <c r="SPR13" s="80"/>
      <c r="SPS13" s="80"/>
      <c r="SPT13" s="80"/>
      <c r="SPU13" s="80"/>
      <c r="SPV13" s="80"/>
      <c r="SPW13" s="80"/>
      <c r="SPX13" s="80"/>
      <c r="SPY13" s="80"/>
      <c r="SPZ13" s="80"/>
      <c r="SQA13" s="80"/>
      <c r="SQB13" s="80"/>
      <c r="SQC13" s="80"/>
      <c r="SQD13" s="80"/>
      <c r="SQE13" s="80"/>
      <c r="SQF13" s="80"/>
      <c r="SQG13" s="80"/>
      <c r="SQH13" s="80"/>
      <c r="SQI13" s="80"/>
      <c r="SQJ13" s="80"/>
      <c r="SQK13" s="80"/>
      <c r="SQL13" s="80"/>
      <c r="SQM13" s="80"/>
      <c r="SQN13" s="80"/>
      <c r="SQO13" s="80"/>
      <c r="SQP13" s="80"/>
      <c r="SQQ13" s="80"/>
      <c r="SQR13" s="80"/>
      <c r="SQS13" s="80"/>
      <c r="SQT13" s="80"/>
      <c r="SQU13" s="80"/>
      <c r="SQV13" s="80"/>
      <c r="SQW13" s="80"/>
      <c r="SQX13" s="80"/>
      <c r="SQY13" s="80"/>
      <c r="SQZ13" s="80"/>
      <c r="SRA13" s="80"/>
      <c r="SRB13" s="80"/>
      <c r="SRC13" s="80"/>
      <c r="SRD13" s="80"/>
      <c r="SRE13" s="80"/>
      <c r="SRF13" s="80"/>
      <c r="SRG13" s="80"/>
      <c r="SRH13" s="80"/>
      <c r="SRI13" s="80"/>
      <c r="SRJ13" s="80"/>
      <c r="SRK13" s="80"/>
      <c r="SRL13" s="80"/>
      <c r="SRM13" s="80"/>
      <c r="SRN13" s="80"/>
      <c r="SRO13" s="80"/>
      <c r="SRP13" s="80"/>
      <c r="SRQ13" s="80"/>
      <c r="SRR13" s="80"/>
      <c r="SRS13" s="80"/>
      <c r="SRT13" s="80"/>
      <c r="SRU13" s="80"/>
      <c r="SRV13" s="80"/>
      <c r="SRW13" s="80"/>
      <c r="SRX13" s="80"/>
      <c r="SRY13" s="80"/>
      <c r="SRZ13" s="80"/>
      <c r="SSA13" s="80"/>
      <c r="SSB13" s="80"/>
      <c r="SSC13" s="80"/>
      <c r="SSD13" s="80"/>
      <c r="SSE13" s="80"/>
      <c r="SSF13" s="80"/>
      <c r="SSG13" s="80"/>
      <c r="SSH13" s="80"/>
      <c r="SSI13" s="80"/>
      <c r="SSJ13" s="80"/>
      <c r="SSK13" s="80"/>
      <c r="SSL13" s="80"/>
      <c r="SSM13" s="80"/>
      <c r="SSN13" s="80"/>
      <c r="SSO13" s="80"/>
      <c r="SSP13" s="80"/>
      <c r="SSQ13" s="80"/>
      <c r="SSR13" s="80"/>
      <c r="SSS13" s="80"/>
      <c r="SST13" s="80"/>
      <c r="SSU13" s="80"/>
      <c r="SSV13" s="80"/>
      <c r="SSW13" s="80"/>
      <c r="SSX13" s="80"/>
      <c r="SSY13" s="80"/>
      <c r="SSZ13" s="80"/>
      <c r="STA13" s="80"/>
      <c r="STB13" s="80"/>
      <c r="STC13" s="80"/>
      <c r="STD13" s="80"/>
      <c r="STE13" s="80"/>
      <c r="STF13" s="80"/>
      <c r="STG13" s="80"/>
      <c r="STH13" s="80"/>
      <c r="STI13" s="80"/>
      <c r="STJ13" s="80"/>
      <c r="STK13" s="80"/>
      <c r="STL13" s="80"/>
      <c r="STM13" s="80"/>
      <c r="STN13" s="80"/>
      <c r="STO13" s="80"/>
      <c r="STP13" s="80"/>
      <c r="STQ13" s="80"/>
      <c r="STR13" s="80"/>
      <c r="STS13" s="80"/>
      <c r="STT13" s="80"/>
      <c r="STU13" s="80"/>
      <c r="STV13" s="80"/>
      <c r="STW13" s="80"/>
      <c r="STX13" s="80"/>
      <c r="STY13" s="80"/>
      <c r="STZ13" s="80"/>
      <c r="SUA13" s="80"/>
      <c r="SUB13" s="80"/>
      <c r="SUC13" s="80"/>
      <c r="SUD13" s="80"/>
      <c r="SUE13" s="80"/>
      <c r="SUF13" s="80"/>
      <c r="SUG13" s="80"/>
      <c r="SUH13" s="80"/>
      <c r="SUI13" s="80"/>
      <c r="SUJ13" s="80"/>
      <c r="SUK13" s="80"/>
      <c r="SUL13" s="80"/>
      <c r="SUM13" s="80"/>
      <c r="SUN13" s="80"/>
      <c r="SUO13" s="80"/>
      <c r="SUP13" s="80"/>
      <c r="SUQ13" s="80"/>
      <c r="SUR13" s="80"/>
      <c r="SUS13" s="80"/>
      <c r="SUT13" s="80"/>
      <c r="SUU13" s="80"/>
      <c r="SUV13" s="80"/>
      <c r="SUW13" s="80"/>
      <c r="SUX13" s="80"/>
      <c r="SUY13" s="80"/>
      <c r="SUZ13" s="80"/>
      <c r="SVA13" s="80"/>
      <c r="SVB13" s="80"/>
      <c r="SVC13" s="80"/>
      <c r="SVD13" s="80"/>
      <c r="SVE13" s="80"/>
      <c r="SVF13" s="80"/>
      <c r="SVG13" s="80"/>
      <c r="SVH13" s="80"/>
      <c r="SVI13" s="80"/>
      <c r="SVJ13" s="80"/>
      <c r="SVK13" s="80"/>
      <c r="SVL13" s="80"/>
      <c r="SVM13" s="80"/>
      <c r="SVN13" s="80"/>
      <c r="SVO13" s="80"/>
      <c r="SVP13" s="80"/>
      <c r="SVQ13" s="80"/>
      <c r="SVR13" s="80"/>
      <c r="SVS13" s="80"/>
      <c r="SVT13" s="80"/>
      <c r="SVU13" s="80"/>
      <c r="SVV13" s="80"/>
      <c r="SVW13" s="80"/>
      <c r="SVX13" s="80"/>
      <c r="SVY13" s="80"/>
      <c r="SVZ13" s="80"/>
      <c r="SWA13" s="80"/>
      <c r="SWB13" s="80"/>
      <c r="SWC13" s="80"/>
      <c r="SWD13" s="80"/>
      <c r="SWE13" s="80"/>
      <c r="SWF13" s="80"/>
      <c r="SWG13" s="80"/>
      <c r="SWH13" s="80"/>
      <c r="SWI13" s="80"/>
      <c r="SWJ13" s="80"/>
      <c r="SWK13" s="80"/>
      <c r="SWL13" s="80"/>
      <c r="SWM13" s="80"/>
      <c r="SWN13" s="80"/>
      <c r="SWO13" s="80"/>
      <c r="SWP13" s="80"/>
      <c r="SWQ13" s="80"/>
      <c r="SWR13" s="80"/>
      <c r="SWS13" s="80"/>
      <c r="SWT13" s="80"/>
      <c r="SWU13" s="80"/>
      <c r="SWV13" s="80"/>
      <c r="SWW13" s="80"/>
      <c r="SWX13" s="80"/>
      <c r="SWY13" s="80"/>
      <c r="SWZ13" s="80"/>
      <c r="SXA13" s="80"/>
      <c r="SXB13" s="80"/>
      <c r="SXC13" s="80"/>
      <c r="SXD13" s="80"/>
      <c r="SXE13" s="80"/>
      <c r="SXF13" s="80"/>
      <c r="SXG13" s="80"/>
      <c r="SXH13" s="80"/>
      <c r="SXI13" s="80"/>
      <c r="SXJ13" s="80"/>
      <c r="SXK13" s="80"/>
      <c r="SXL13" s="80"/>
      <c r="SXM13" s="80"/>
      <c r="SXN13" s="80"/>
      <c r="SXO13" s="80"/>
      <c r="SXP13" s="80"/>
      <c r="SXQ13" s="80"/>
      <c r="SXR13" s="80"/>
      <c r="SXS13" s="80"/>
      <c r="SXT13" s="80"/>
      <c r="SXU13" s="80"/>
      <c r="SXV13" s="80"/>
      <c r="SXW13" s="80"/>
      <c r="SXX13" s="80"/>
      <c r="SXY13" s="80"/>
      <c r="SXZ13" s="80"/>
      <c r="SYA13" s="80"/>
      <c r="SYB13" s="80"/>
      <c r="SYC13" s="80"/>
      <c r="SYD13" s="80"/>
      <c r="SYE13" s="80"/>
      <c r="SYF13" s="80"/>
      <c r="SYG13" s="80"/>
      <c r="SYH13" s="80"/>
      <c r="SYI13" s="80"/>
      <c r="SYJ13" s="80"/>
      <c r="SYK13" s="80"/>
      <c r="SYL13" s="80"/>
      <c r="SYM13" s="80"/>
      <c r="SYN13" s="80"/>
      <c r="SYO13" s="80"/>
      <c r="SYP13" s="80"/>
      <c r="SYQ13" s="80"/>
      <c r="SYR13" s="80"/>
      <c r="SYS13" s="80"/>
      <c r="SYT13" s="80"/>
      <c r="SYU13" s="80"/>
      <c r="SYV13" s="80"/>
      <c r="SYW13" s="80"/>
      <c r="SYX13" s="80"/>
      <c r="SYY13" s="80"/>
      <c r="SYZ13" s="80"/>
      <c r="SZA13" s="80"/>
      <c r="SZB13" s="80"/>
      <c r="SZC13" s="80"/>
      <c r="SZD13" s="80"/>
      <c r="SZE13" s="80"/>
      <c r="SZF13" s="80"/>
      <c r="SZG13" s="80"/>
      <c r="SZH13" s="80"/>
      <c r="SZI13" s="80"/>
      <c r="SZJ13" s="80"/>
      <c r="SZK13" s="80"/>
      <c r="SZL13" s="80"/>
      <c r="SZM13" s="80"/>
      <c r="SZN13" s="80"/>
      <c r="SZO13" s="80"/>
      <c r="SZP13" s="80"/>
      <c r="SZQ13" s="80"/>
      <c r="SZR13" s="80"/>
      <c r="SZS13" s="80"/>
      <c r="SZT13" s="80"/>
      <c r="SZU13" s="80"/>
      <c r="SZV13" s="80"/>
      <c r="SZW13" s="80"/>
      <c r="SZX13" s="80"/>
      <c r="SZY13" s="80"/>
      <c r="SZZ13" s="80"/>
      <c r="TAA13" s="80"/>
      <c r="TAB13" s="80"/>
      <c r="TAC13" s="80"/>
      <c r="TAD13" s="80"/>
      <c r="TAE13" s="80"/>
      <c r="TAF13" s="80"/>
      <c r="TAG13" s="80"/>
      <c r="TAH13" s="80"/>
      <c r="TAI13" s="80"/>
      <c r="TAJ13" s="80"/>
      <c r="TAK13" s="80"/>
      <c r="TAL13" s="80"/>
      <c r="TAM13" s="80"/>
      <c r="TAN13" s="80"/>
      <c r="TAO13" s="80"/>
      <c r="TAP13" s="80"/>
      <c r="TAQ13" s="80"/>
      <c r="TAR13" s="80"/>
      <c r="TAS13" s="80"/>
      <c r="TAT13" s="80"/>
      <c r="TAU13" s="80"/>
      <c r="TAV13" s="80"/>
      <c r="TAW13" s="80"/>
      <c r="TAX13" s="80"/>
      <c r="TAY13" s="80"/>
      <c r="TAZ13" s="80"/>
      <c r="TBA13" s="80"/>
      <c r="TBB13" s="80"/>
      <c r="TBC13" s="80"/>
      <c r="TBD13" s="80"/>
      <c r="TBE13" s="80"/>
      <c r="TBF13" s="80"/>
      <c r="TBG13" s="80"/>
      <c r="TBH13" s="80"/>
      <c r="TBI13" s="80"/>
      <c r="TBJ13" s="80"/>
      <c r="TBK13" s="80"/>
      <c r="TBL13" s="80"/>
      <c r="TBM13" s="80"/>
      <c r="TBN13" s="80"/>
      <c r="TBO13" s="80"/>
      <c r="TBP13" s="80"/>
      <c r="TBQ13" s="80"/>
      <c r="TBR13" s="80"/>
      <c r="TBS13" s="80"/>
      <c r="TBT13" s="80"/>
      <c r="TBU13" s="80"/>
      <c r="TBV13" s="80"/>
      <c r="TBW13" s="80"/>
      <c r="TBX13" s="80"/>
      <c r="TBY13" s="80"/>
      <c r="TBZ13" s="80"/>
      <c r="TCA13" s="80"/>
      <c r="TCB13" s="80"/>
      <c r="TCC13" s="80"/>
      <c r="TCD13" s="80"/>
      <c r="TCE13" s="80"/>
      <c r="TCF13" s="80"/>
      <c r="TCG13" s="80"/>
      <c r="TCH13" s="80"/>
      <c r="TCI13" s="80"/>
      <c r="TCJ13" s="80"/>
      <c r="TCK13" s="80"/>
      <c r="TCL13" s="80"/>
      <c r="TCM13" s="80"/>
      <c r="TCN13" s="80"/>
      <c r="TCO13" s="80"/>
      <c r="TCP13" s="80"/>
      <c r="TCQ13" s="80"/>
      <c r="TCR13" s="80"/>
      <c r="TCS13" s="80"/>
      <c r="TCT13" s="80"/>
      <c r="TCU13" s="80"/>
      <c r="TCV13" s="80"/>
      <c r="TCW13" s="80"/>
      <c r="TCX13" s="80"/>
      <c r="TCY13" s="80"/>
      <c r="TCZ13" s="80"/>
      <c r="TDA13" s="80"/>
      <c r="TDB13" s="80"/>
      <c r="TDC13" s="80"/>
      <c r="TDD13" s="80"/>
      <c r="TDE13" s="80"/>
      <c r="TDF13" s="80"/>
      <c r="TDG13" s="80"/>
      <c r="TDH13" s="80"/>
      <c r="TDI13" s="80"/>
      <c r="TDJ13" s="80"/>
      <c r="TDK13" s="80"/>
      <c r="TDL13" s="80"/>
      <c r="TDM13" s="80"/>
      <c r="TDN13" s="80"/>
      <c r="TDO13" s="80"/>
      <c r="TDP13" s="80"/>
      <c r="TDQ13" s="80"/>
      <c r="TDR13" s="80"/>
      <c r="TDS13" s="80"/>
      <c r="TDT13" s="80"/>
      <c r="TDU13" s="80"/>
      <c r="TDV13" s="80"/>
      <c r="TDW13" s="80"/>
      <c r="TDX13" s="80"/>
      <c r="TDY13" s="80"/>
      <c r="TDZ13" s="80"/>
      <c r="TEA13" s="80"/>
      <c r="TEB13" s="80"/>
      <c r="TEC13" s="80"/>
      <c r="TED13" s="80"/>
      <c r="TEE13" s="80"/>
      <c r="TEF13" s="80"/>
      <c r="TEG13" s="80"/>
      <c r="TEH13" s="80"/>
      <c r="TEI13" s="80"/>
      <c r="TEJ13" s="80"/>
      <c r="TEK13" s="80"/>
      <c r="TEL13" s="80"/>
      <c r="TEM13" s="80"/>
      <c r="TEN13" s="80"/>
      <c r="TEO13" s="80"/>
      <c r="TEP13" s="80"/>
      <c r="TEQ13" s="80"/>
      <c r="TER13" s="80"/>
      <c r="TES13" s="80"/>
      <c r="TET13" s="80"/>
      <c r="TEU13" s="80"/>
      <c r="TEV13" s="80"/>
      <c r="TEW13" s="80"/>
      <c r="TEX13" s="80"/>
      <c r="TEY13" s="80"/>
      <c r="TEZ13" s="80"/>
      <c r="TFA13" s="80"/>
      <c r="TFB13" s="80"/>
      <c r="TFC13" s="80"/>
      <c r="TFD13" s="80"/>
      <c r="TFE13" s="80"/>
      <c r="TFF13" s="80"/>
      <c r="TFG13" s="80"/>
      <c r="TFH13" s="80"/>
      <c r="TFI13" s="80"/>
      <c r="TFJ13" s="80"/>
      <c r="TFK13" s="80"/>
      <c r="TFL13" s="80"/>
      <c r="TFM13" s="80"/>
      <c r="TFN13" s="80"/>
      <c r="TFO13" s="80"/>
      <c r="TFP13" s="80"/>
      <c r="TFQ13" s="80"/>
      <c r="TFR13" s="80"/>
      <c r="TFS13" s="80"/>
      <c r="TFT13" s="80"/>
      <c r="TFU13" s="80"/>
      <c r="TFV13" s="80"/>
      <c r="TFW13" s="80"/>
      <c r="TFX13" s="80"/>
      <c r="TFY13" s="80"/>
      <c r="TFZ13" s="80"/>
      <c r="TGA13" s="80"/>
      <c r="TGB13" s="80"/>
      <c r="TGC13" s="80"/>
      <c r="TGD13" s="80"/>
      <c r="TGE13" s="80"/>
      <c r="TGF13" s="80"/>
      <c r="TGG13" s="80"/>
      <c r="TGH13" s="80"/>
      <c r="TGI13" s="80"/>
      <c r="TGJ13" s="80"/>
      <c r="TGK13" s="80"/>
      <c r="TGL13" s="80"/>
      <c r="TGM13" s="80"/>
      <c r="TGN13" s="80"/>
      <c r="TGO13" s="80"/>
      <c r="TGP13" s="80"/>
      <c r="TGQ13" s="80"/>
      <c r="TGR13" s="80"/>
      <c r="TGS13" s="80"/>
      <c r="TGT13" s="80"/>
      <c r="TGU13" s="80"/>
      <c r="TGV13" s="80"/>
      <c r="TGW13" s="80"/>
      <c r="TGX13" s="80"/>
      <c r="TGY13" s="80"/>
      <c r="TGZ13" s="80"/>
      <c r="THA13" s="80"/>
      <c r="THB13" s="80"/>
      <c r="THC13" s="80"/>
      <c r="THD13" s="80"/>
      <c r="THE13" s="80"/>
      <c r="THF13" s="80"/>
      <c r="THG13" s="80"/>
      <c r="THH13" s="80"/>
      <c r="THI13" s="80"/>
      <c r="THJ13" s="80"/>
      <c r="THK13" s="80"/>
      <c r="THL13" s="80"/>
      <c r="THM13" s="80"/>
      <c r="THN13" s="80"/>
      <c r="THO13" s="80"/>
      <c r="THP13" s="80"/>
      <c r="THQ13" s="80"/>
      <c r="THR13" s="80"/>
      <c r="THS13" s="80"/>
      <c r="THT13" s="80"/>
      <c r="THU13" s="80"/>
      <c r="THV13" s="80"/>
      <c r="THW13" s="80"/>
      <c r="THX13" s="80"/>
      <c r="THY13" s="80"/>
      <c r="THZ13" s="80"/>
      <c r="TIA13" s="80"/>
      <c r="TIB13" s="80"/>
      <c r="TIC13" s="80"/>
      <c r="TID13" s="80"/>
      <c r="TIE13" s="80"/>
      <c r="TIF13" s="80"/>
      <c r="TIG13" s="80"/>
      <c r="TIH13" s="80"/>
      <c r="TII13" s="80"/>
      <c r="TIJ13" s="80"/>
      <c r="TIK13" s="80"/>
      <c r="TIL13" s="80"/>
      <c r="TIM13" s="80"/>
      <c r="TIN13" s="80"/>
      <c r="TIO13" s="80"/>
      <c r="TIP13" s="80"/>
      <c r="TIQ13" s="80"/>
      <c r="TIR13" s="80"/>
      <c r="TIS13" s="80"/>
      <c r="TIT13" s="80"/>
      <c r="TIU13" s="80"/>
      <c r="TIV13" s="80"/>
      <c r="TIW13" s="80"/>
      <c r="TIX13" s="80"/>
      <c r="TIY13" s="80"/>
      <c r="TIZ13" s="80"/>
      <c r="TJA13" s="80"/>
      <c r="TJB13" s="80"/>
      <c r="TJC13" s="80"/>
      <c r="TJD13" s="80"/>
      <c r="TJE13" s="80"/>
      <c r="TJF13" s="80"/>
      <c r="TJG13" s="80"/>
      <c r="TJH13" s="80"/>
      <c r="TJI13" s="80"/>
      <c r="TJJ13" s="80"/>
      <c r="TJK13" s="80"/>
      <c r="TJL13" s="80"/>
      <c r="TJM13" s="80"/>
      <c r="TJN13" s="80"/>
      <c r="TJO13" s="80"/>
      <c r="TJP13" s="80"/>
      <c r="TJQ13" s="80"/>
      <c r="TJR13" s="80"/>
      <c r="TJS13" s="80"/>
      <c r="TJT13" s="80"/>
      <c r="TJU13" s="80"/>
      <c r="TJV13" s="80"/>
      <c r="TJW13" s="80"/>
      <c r="TJX13" s="80"/>
      <c r="TJY13" s="80"/>
      <c r="TJZ13" s="80"/>
      <c r="TKA13" s="80"/>
      <c r="TKB13" s="80"/>
      <c r="TKC13" s="80"/>
      <c r="TKD13" s="80"/>
      <c r="TKE13" s="80"/>
      <c r="TKF13" s="80"/>
      <c r="TKG13" s="80"/>
      <c r="TKH13" s="80"/>
      <c r="TKI13" s="80"/>
      <c r="TKJ13" s="80"/>
      <c r="TKK13" s="80"/>
      <c r="TKL13" s="80"/>
      <c r="TKM13" s="80"/>
      <c r="TKN13" s="80"/>
      <c r="TKO13" s="80"/>
      <c r="TKP13" s="80"/>
      <c r="TKQ13" s="80"/>
      <c r="TKR13" s="80"/>
      <c r="TKS13" s="80"/>
      <c r="TKT13" s="80"/>
      <c r="TKU13" s="80"/>
      <c r="TKV13" s="80"/>
      <c r="TKW13" s="80"/>
      <c r="TKX13" s="80"/>
      <c r="TKY13" s="80"/>
      <c r="TKZ13" s="80"/>
      <c r="TLA13" s="80"/>
      <c r="TLB13" s="80"/>
      <c r="TLC13" s="80"/>
      <c r="TLD13" s="80"/>
      <c r="TLE13" s="80"/>
      <c r="TLF13" s="80"/>
      <c r="TLG13" s="80"/>
      <c r="TLH13" s="80"/>
      <c r="TLI13" s="80"/>
      <c r="TLJ13" s="80"/>
      <c r="TLK13" s="80"/>
      <c r="TLL13" s="80"/>
      <c r="TLM13" s="80"/>
      <c r="TLN13" s="80"/>
      <c r="TLO13" s="80"/>
      <c r="TLP13" s="80"/>
      <c r="TLQ13" s="80"/>
      <c r="TLR13" s="80"/>
      <c r="TLS13" s="80"/>
      <c r="TLT13" s="80"/>
      <c r="TLU13" s="80"/>
      <c r="TLV13" s="80"/>
      <c r="TLW13" s="80"/>
      <c r="TLX13" s="80"/>
      <c r="TLY13" s="80"/>
      <c r="TLZ13" s="80"/>
      <c r="TMA13" s="80"/>
      <c r="TMB13" s="80"/>
      <c r="TMC13" s="80"/>
      <c r="TMD13" s="80"/>
      <c r="TME13" s="80"/>
      <c r="TMF13" s="80"/>
      <c r="TMG13" s="80"/>
      <c r="TMH13" s="80"/>
      <c r="TMI13" s="80"/>
      <c r="TMJ13" s="80"/>
      <c r="TMK13" s="80"/>
      <c r="TML13" s="80"/>
      <c r="TMM13" s="80"/>
      <c r="TMN13" s="80"/>
      <c r="TMO13" s="80"/>
      <c r="TMP13" s="80"/>
      <c r="TMQ13" s="80"/>
      <c r="TMR13" s="80"/>
      <c r="TMS13" s="80"/>
      <c r="TMT13" s="80"/>
      <c r="TMU13" s="80"/>
      <c r="TMV13" s="80"/>
      <c r="TMW13" s="80"/>
      <c r="TMX13" s="80"/>
      <c r="TMY13" s="80"/>
      <c r="TMZ13" s="80"/>
      <c r="TNA13" s="80"/>
      <c r="TNB13" s="80"/>
      <c r="TNC13" s="80"/>
      <c r="TND13" s="80"/>
      <c r="TNE13" s="80"/>
      <c r="TNF13" s="80"/>
      <c r="TNG13" s="80"/>
      <c r="TNH13" s="80"/>
      <c r="TNI13" s="80"/>
      <c r="TNJ13" s="80"/>
      <c r="TNK13" s="80"/>
      <c r="TNL13" s="80"/>
      <c r="TNM13" s="80"/>
      <c r="TNN13" s="80"/>
      <c r="TNO13" s="80"/>
      <c r="TNP13" s="80"/>
      <c r="TNQ13" s="80"/>
      <c r="TNR13" s="80"/>
      <c r="TNS13" s="80"/>
      <c r="TNT13" s="80"/>
      <c r="TNU13" s="80"/>
      <c r="TNV13" s="80"/>
      <c r="TNW13" s="80"/>
      <c r="TNX13" s="80"/>
      <c r="TNY13" s="80"/>
      <c r="TNZ13" s="80"/>
      <c r="TOA13" s="80"/>
      <c r="TOB13" s="80"/>
      <c r="TOC13" s="80"/>
      <c r="TOD13" s="80"/>
      <c r="TOE13" s="80"/>
      <c r="TOF13" s="80"/>
      <c r="TOG13" s="80"/>
      <c r="TOH13" s="80"/>
      <c r="TOI13" s="80"/>
      <c r="TOJ13" s="80"/>
      <c r="TOK13" s="80"/>
      <c r="TOL13" s="80"/>
      <c r="TOM13" s="80"/>
      <c r="TON13" s="80"/>
      <c r="TOO13" s="80"/>
      <c r="TOP13" s="80"/>
      <c r="TOQ13" s="80"/>
      <c r="TOR13" s="80"/>
      <c r="TOS13" s="80"/>
      <c r="TOT13" s="80"/>
      <c r="TOU13" s="80"/>
      <c r="TOV13" s="80"/>
      <c r="TOW13" s="80"/>
      <c r="TOX13" s="80"/>
      <c r="TOY13" s="80"/>
      <c r="TOZ13" s="80"/>
      <c r="TPA13" s="80"/>
      <c r="TPB13" s="80"/>
      <c r="TPC13" s="80"/>
      <c r="TPD13" s="80"/>
      <c r="TPE13" s="80"/>
      <c r="TPF13" s="80"/>
      <c r="TPG13" s="80"/>
      <c r="TPH13" s="80"/>
      <c r="TPI13" s="80"/>
      <c r="TPJ13" s="80"/>
      <c r="TPK13" s="80"/>
      <c r="TPL13" s="80"/>
      <c r="TPM13" s="80"/>
      <c r="TPN13" s="80"/>
      <c r="TPO13" s="80"/>
      <c r="TPP13" s="80"/>
      <c r="TPQ13" s="80"/>
      <c r="TPR13" s="80"/>
      <c r="TPS13" s="80"/>
      <c r="TPT13" s="80"/>
      <c r="TPU13" s="80"/>
      <c r="TPV13" s="80"/>
      <c r="TPW13" s="80"/>
      <c r="TPX13" s="80"/>
      <c r="TPY13" s="80"/>
      <c r="TPZ13" s="80"/>
      <c r="TQA13" s="80"/>
      <c r="TQB13" s="80"/>
      <c r="TQC13" s="80"/>
      <c r="TQD13" s="80"/>
      <c r="TQE13" s="80"/>
      <c r="TQF13" s="80"/>
      <c r="TQG13" s="80"/>
      <c r="TQH13" s="80"/>
      <c r="TQI13" s="80"/>
      <c r="TQJ13" s="80"/>
      <c r="TQK13" s="80"/>
      <c r="TQL13" s="80"/>
      <c r="TQM13" s="80"/>
      <c r="TQN13" s="80"/>
      <c r="TQO13" s="80"/>
      <c r="TQP13" s="80"/>
      <c r="TQQ13" s="80"/>
      <c r="TQR13" s="80"/>
      <c r="TQS13" s="80"/>
      <c r="TQT13" s="80"/>
      <c r="TQU13" s="80"/>
      <c r="TQV13" s="80"/>
      <c r="TQW13" s="80"/>
      <c r="TQX13" s="80"/>
      <c r="TQY13" s="80"/>
      <c r="TQZ13" s="80"/>
      <c r="TRA13" s="80"/>
      <c r="TRB13" s="80"/>
      <c r="TRC13" s="80"/>
      <c r="TRD13" s="80"/>
      <c r="TRE13" s="80"/>
      <c r="TRF13" s="80"/>
      <c r="TRG13" s="80"/>
      <c r="TRH13" s="80"/>
      <c r="TRI13" s="80"/>
      <c r="TRJ13" s="80"/>
      <c r="TRK13" s="80"/>
      <c r="TRL13" s="80"/>
      <c r="TRM13" s="80"/>
      <c r="TRN13" s="80"/>
      <c r="TRO13" s="80"/>
      <c r="TRP13" s="80"/>
      <c r="TRQ13" s="80"/>
      <c r="TRR13" s="80"/>
      <c r="TRS13" s="80"/>
      <c r="TRT13" s="80"/>
      <c r="TRU13" s="80"/>
      <c r="TRV13" s="80"/>
      <c r="TRW13" s="80"/>
      <c r="TRX13" s="80"/>
      <c r="TRY13" s="80"/>
      <c r="TRZ13" s="80"/>
      <c r="TSA13" s="80"/>
      <c r="TSB13" s="80"/>
      <c r="TSC13" s="80"/>
      <c r="TSD13" s="80"/>
      <c r="TSE13" s="80"/>
      <c r="TSF13" s="80"/>
      <c r="TSG13" s="80"/>
      <c r="TSH13" s="80"/>
      <c r="TSI13" s="80"/>
      <c r="TSJ13" s="80"/>
      <c r="TSK13" s="80"/>
      <c r="TSL13" s="80"/>
      <c r="TSM13" s="80"/>
      <c r="TSN13" s="80"/>
      <c r="TSO13" s="80"/>
      <c r="TSP13" s="80"/>
      <c r="TSQ13" s="80"/>
      <c r="TSR13" s="80"/>
      <c r="TSS13" s="80"/>
      <c r="TST13" s="80"/>
      <c r="TSU13" s="80"/>
      <c r="TSV13" s="80"/>
      <c r="TSW13" s="80"/>
      <c r="TSX13" s="80"/>
      <c r="TSY13" s="80"/>
      <c r="TSZ13" s="80"/>
      <c r="TTA13" s="80"/>
      <c r="TTB13" s="80"/>
      <c r="TTC13" s="80"/>
      <c r="TTD13" s="80"/>
      <c r="TTE13" s="80"/>
      <c r="TTF13" s="80"/>
      <c r="TTG13" s="80"/>
      <c r="TTH13" s="80"/>
      <c r="TTI13" s="80"/>
      <c r="TTJ13" s="80"/>
      <c r="TTK13" s="80"/>
      <c r="TTL13" s="80"/>
      <c r="TTM13" s="80"/>
      <c r="TTN13" s="80"/>
      <c r="TTO13" s="80"/>
      <c r="TTP13" s="80"/>
      <c r="TTQ13" s="80"/>
      <c r="TTR13" s="80"/>
      <c r="TTS13" s="80"/>
      <c r="TTT13" s="80"/>
      <c r="TTU13" s="80"/>
      <c r="TTV13" s="80"/>
      <c r="TTW13" s="80"/>
      <c r="TTX13" s="80"/>
      <c r="TTY13" s="80"/>
      <c r="TTZ13" s="80"/>
      <c r="TUA13" s="80"/>
      <c r="TUB13" s="80"/>
      <c r="TUC13" s="80"/>
      <c r="TUD13" s="80"/>
      <c r="TUE13" s="80"/>
      <c r="TUF13" s="80"/>
      <c r="TUG13" s="80"/>
      <c r="TUH13" s="80"/>
      <c r="TUI13" s="80"/>
      <c r="TUJ13" s="80"/>
      <c r="TUK13" s="80"/>
      <c r="TUL13" s="80"/>
      <c r="TUM13" s="80"/>
      <c r="TUN13" s="80"/>
      <c r="TUO13" s="80"/>
      <c r="TUP13" s="80"/>
      <c r="TUQ13" s="80"/>
      <c r="TUR13" s="80"/>
      <c r="TUS13" s="80"/>
      <c r="TUT13" s="80"/>
      <c r="TUU13" s="80"/>
      <c r="TUV13" s="80"/>
      <c r="TUW13" s="80"/>
      <c r="TUX13" s="80"/>
      <c r="TUY13" s="80"/>
      <c r="TUZ13" s="80"/>
      <c r="TVA13" s="80"/>
      <c r="TVB13" s="80"/>
      <c r="TVC13" s="80"/>
      <c r="TVD13" s="80"/>
      <c r="TVE13" s="80"/>
      <c r="TVF13" s="80"/>
      <c r="TVG13" s="80"/>
      <c r="TVH13" s="80"/>
      <c r="TVI13" s="80"/>
      <c r="TVJ13" s="80"/>
      <c r="TVK13" s="80"/>
      <c r="TVL13" s="80"/>
      <c r="TVM13" s="80"/>
      <c r="TVN13" s="80"/>
      <c r="TVO13" s="80"/>
      <c r="TVP13" s="80"/>
      <c r="TVQ13" s="80"/>
      <c r="TVR13" s="80"/>
      <c r="TVS13" s="80"/>
      <c r="TVT13" s="80"/>
      <c r="TVU13" s="80"/>
      <c r="TVV13" s="80"/>
      <c r="TVW13" s="80"/>
      <c r="TVX13" s="80"/>
      <c r="TVY13" s="80"/>
      <c r="TVZ13" s="80"/>
      <c r="TWA13" s="80"/>
      <c r="TWB13" s="80"/>
      <c r="TWC13" s="80"/>
      <c r="TWD13" s="80"/>
      <c r="TWE13" s="80"/>
      <c r="TWF13" s="80"/>
      <c r="TWG13" s="80"/>
      <c r="TWH13" s="80"/>
      <c r="TWI13" s="80"/>
      <c r="TWJ13" s="80"/>
      <c r="TWK13" s="80"/>
      <c r="TWL13" s="80"/>
      <c r="TWM13" s="80"/>
      <c r="TWN13" s="80"/>
      <c r="TWO13" s="80"/>
      <c r="TWP13" s="80"/>
      <c r="TWQ13" s="80"/>
      <c r="TWR13" s="80"/>
      <c r="TWS13" s="80"/>
      <c r="TWT13" s="80"/>
      <c r="TWU13" s="80"/>
      <c r="TWV13" s="80"/>
      <c r="TWW13" s="80"/>
      <c r="TWX13" s="80"/>
      <c r="TWY13" s="80"/>
      <c r="TWZ13" s="80"/>
      <c r="TXA13" s="80"/>
      <c r="TXB13" s="80"/>
      <c r="TXC13" s="80"/>
      <c r="TXD13" s="80"/>
      <c r="TXE13" s="80"/>
      <c r="TXF13" s="80"/>
      <c r="TXG13" s="80"/>
      <c r="TXH13" s="80"/>
      <c r="TXI13" s="80"/>
      <c r="TXJ13" s="80"/>
      <c r="TXK13" s="80"/>
      <c r="TXL13" s="80"/>
      <c r="TXM13" s="80"/>
      <c r="TXN13" s="80"/>
      <c r="TXO13" s="80"/>
      <c r="TXP13" s="80"/>
      <c r="TXQ13" s="80"/>
      <c r="TXR13" s="80"/>
      <c r="TXS13" s="80"/>
      <c r="TXT13" s="80"/>
      <c r="TXU13" s="80"/>
      <c r="TXV13" s="80"/>
      <c r="TXW13" s="80"/>
      <c r="TXX13" s="80"/>
      <c r="TXY13" s="80"/>
      <c r="TXZ13" s="80"/>
      <c r="TYA13" s="80"/>
      <c r="TYB13" s="80"/>
      <c r="TYC13" s="80"/>
      <c r="TYD13" s="80"/>
      <c r="TYE13" s="80"/>
      <c r="TYF13" s="80"/>
      <c r="TYG13" s="80"/>
      <c r="TYH13" s="80"/>
      <c r="TYI13" s="80"/>
      <c r="TYJ13" s="80"/>
      <c r="TYK13" s="80"/>
      <c r="TYL13" s="80"/>
      <c r="TYM13" s="80"/>
      <c r="TYN13" s="80"/>
      <c r="TYO13" s="80"/>
      <c r="TYP13" s="80"/>
      <c r="TYQ13" s="80"/>
      <c r="TYR13" s="80"/>
      <c r="TYS13" s="80"/>
      <c r="TYT13" s="80"/>
      <c r="TYU13" s="80"/>
      <c r="TYV13" s="80"/>
      <c r="TYW13" s="80"/>
      <c r="TYX13" s="80"/>
      <c r="TYY13" s="80"/>
      <c r="TYZ13" s="80"/>
      <c r="TZA13" s="80"/>
      <c r="TZB13" s="80"/>
      <c r="TZC13" s="80"/>
      <c r="TZD13" s="80"/>
      <c r="TZE13" s="80"/>
      <c r="TZF13" s="80"/>
      <c r="TZG13" s="80"/>
      <c r="TZH13" s="80"/>
      <c r="TZI13" s="80"/>
      <c r="TZJ13" s="80"/>
      <c r="TZK13" s="80"/>
      <c r="TZL13" s="80"/>
      <c r="TZM13" s="80"/>
      <c r="TZN13" s="80"/>
      <c r="TZO13" s="80"/>
      <c r="TZP13" s="80"/>
      <c r="TZQ13" s="80"/>
      <c r="TZR13" s="80"/>
      <c r="TZS13" s="80"/>
      <c r="TZT13" s="80"/>
      <c r="TZU13" s="80"/>
      <c r="TZV13" s="80"/>
      <c r="TZW13" s="80"/>
      <c r="TZX13" s="80"/>
      <c r="TZY13" s="80"/>
      <c r="TZZ13" s="80"/>
      <c r="UAA13" s="80"/>
      <c r="UAB13" s="80"/>
      <c r="UAC13" s="80"/>
      <c r="UAD13" s="80"/>
      <c r="UAE13" s="80"/>
      <c r="UAF13" s="80"/>
      <c r="UAG13" s="80"/>
      <c r="UAH13" s="80"/>
      <c r="UAI13" s="80"/>
      <c r="UAJ13" s="80"/>
      <c r="UAK13" s="80"/>
      <c r="UAL13" s="80"/>
      <c r="UAM13" s="80"/>
      <c r="UAN13" s="80"/>
      <c r="UAO13" s="80"/>
      <c r="UAP13" s="80"/>
      <c r="UAQ13" s="80"/>
      <c r="UAR13" s="80"/>
      <c r="UAS13" s="80"/>
      <c r="UAT13" s="80"/>
      <c r="UAU13" s="80"/>
      <c r="UAV13" s="80"/>
      <c r="UAW13" s="80"/>
      <c r="UAX13" s="80"/>
      <c r="UAY13" s="80"/>
      <c r="UAZ13" s="80"/>
      <c r="UBA13" s="80"/>
      <c r="UBB13" s="80"/>
      <c r="UBC13" s="80"/>
      <c r="UBD13" s="80"/>
      <c r="UBE13" s="80"/>
      <c r="UBF13" s="80"/>
      <c r="UBG13" s="80"/>
      <c r="UBH13" s="80"/>
      <c r="UBI13" s="80"/>
      <c r="UBJ13" s="80"/>
      <c r="UBK13" s="80"/>
      <c r="UBL13" s="80"/>
      <c r="UBM13" s="80"/>
      <c r="UBN13" s="80"/>
      <c r="UBO13" s="80"/>
      <c r="UBP13" s="80"/>
      <c r="UBQ13" s="80"/>
      <c r="UBR13" s="80"/>
      <c r="UBS13" s="80"/>
      <c r="UBT13" s="80"/>
      <c r="UBU13" s="80"/>
      <c r="UBV13" s="80"/>
      <c r="UBW13" s="80"/>
      <c r="UBX13" s="80"/>
      <c r="UBY13" s="80"/>
      <c r="UBZ13" s="80"/>
      <c r="UCA13" s="80"/>
      <c r="UCB13" s="80"/>
      <c r="UCC13" s="80"/>
      <c r="UCD13" s="80"/>
      <c r="UCE13" s="80"/>
      <c r="UCF13" s="80"/>
      <c r="UCG13" s="80"/>
      <c r="UCH13" s="80"/>
      <c r="UCI13" s="80"/>
      <c r="UCJ13" s="80"/>
      <c r="UCK13" s="80"/>
      <c r="UCL13" s="80"/>
      <c r="UCM13" s="80"/>
      <c r="UCN13" s="80"/>
      <c r="UCO13" s="80"/>
      <c r="UCP13" s="80"/>
      <c r="UCQ13" s="80"/>
      <c r="UCR13" s="80"/>
      <c r="UCS13" s="80"/>
      <c r="UCT13" s="80"/>
      <c r="UCU13" s="80"/>
      <c r="UCV13" s="80"/>
      <c r="UCW13" s="80"/>
      <c r="UCX13" s="80"/>
      <c r="UCY13" s="80"/>
      <c r="UCZ13" s="80"/>
      <c r="UDA13" s="80"/>
      <c r="UDB13" s="80"/>
      <c r="UDC13" s="80"/>
      <c r="UDD13" s="80"/>
      <c r="UDE13" s="80"/>
      <c r="UDF13" s="80"/>
      <c r="UDG13" s="80"/>
      <c r="UDH13" s="80"/>
      <c r="UDI13" s="80"/>
      <c r="UDJ13" s="80"/>
      <c r="UDK13" s="80"/>
      <c r="UDL13" s="80"/>
      <c r="UDM13" s="80"/>
      <c r="UDN13" s="80"/>
      <c r="UDO13" s="80"/>
      <c r="UDP13" s="80"/>
      <c r="UDQ13" s="80"/>
      <c r="UDR13" s="80"/>
      <c r="UDS13" s="80"/>
      <c r="UDT13" s="80"/>
      <c r="UDU13" s="80"/>
      <c r="UDV13" s="80"/>
      <c r="UDW13" s="80"/>
      <c r="UDX13" s="80"/>
      <c r="UDY13" s="80"/>
      <c r="UDZ13" s="80"/>
      <c r="UEA13" s="80"/>
      <c r="UEB13" s="80"/>
      <c r="UEC13" s="80"/>
      <c r="UED13" s="80"/>
      <c r="UEE13" s="80"/>
      <c r="UEF13" s="80"/>
      <c r="UEG13" s="80"/>
      <c r="UEH13" s="80"/>
      <c r="UEI13" s="80"/>
      <c r="UEJ13" s="80"/>
      <c r="UEK13" s="80"/>
      <c r="UEL13" s="80"/>
      <c r="UEM13" s="80"/>
      <c r="UEN13" s="80"/>
      <c r="UEO13" s="80"/>
      <c r="UEP13" s="80"/>
      <c r="UEQ13" s="80"/>
      <c r="UER13" s="80"/>
      <c r="UES13" s="80"/>
      <c r="UET13" s="80"/>
      <c r="UEU13" s="80"/>
      <c r="UEV13" s="80"/>
      <c r="UEW13" s="80"/>
      <c r="UEX13" s="80"/>
      <c r="UEY13" s="80"/>
      <c r="UEZ13" s="80"/>
      <c r="UFA13" s="80"/>
      <c r="UFB13" s="80"/>
      <c r="UFC13" s="80"/>
      <c r="UFD13" s="80"/>
      <c r="UFE13" s="80"/>
      <c r="UFF13" s="80"/>
      <c r="UFG13" s="80"/>
      <c r="UFH13" s="80"/>
      <c r="UFI13" s="80"/>
      <c r="UFJ13" s="80"/>
      <c r="UFK13" s="80"/>
      <c r="UFL13" s="80"/>
      <c r="UFM13" s="80"/>
      <c r="UFN13" s="80"/>
      <c r="UFO13" s="80"/>
      <c r="UFP13" s="80"/>
      <c r="UFQ13" s="80"/>
      <c r="UFR13" s="80"/>
      <c r="UFS13" s="80"/>
      <c r="UFT13" s="80"/>
      <c r="UFU13" s="80"/>
      <c r="UFV13" s="80"/>
      <c r="UFW13" s="80"/>
      <c r="UFX13" s="80"/>
      <c r="UFY13" s="80"/>
      <c r="UFZ13" s="80"/>
      <c r="UGA13" s="80"/>
      <c r="UGB13" s="80"/>
      <c r="UGC13" s="80"/>
      <c r="UGD13" s="80"/>
      <c r="UGE13" s="80"/>
      <c r="UGF13" s="80"/>
      <c r="UGG13" s="80"/>
      <c r="UGH13" s="80"/>
      <c r="UGI13" s="80"/>
      <c r="UGJ13" s="80"/>
      <c r="UGK13" s="80"/>
      <c r="UGL13" s="80"/>
      <c r="UGM13" s="80"/>
      <c r="UGN13" s="80"/>
      <c r="UGO13" s="80"/>
      <c r="UGP13" s="80"/>
      <c r="UGQ13" s="80"/>
      <c r="UGR13" s="80"/>
      <c r="UGS13" s="80"/>
      <c r="UGT13" s="80"/>
      <c r="UGU13" s="80"/>
      <c r="UGV13" s="80"/>
      <c r="UGW13" s="80"/>
      <c r="UGX13" s="80"/>
      <c r="UGY13" s="80"/>
      <c r="UGZ13" s="80"/>
      <c r="UHA13" s="80"/>
      <c r="UHB13" s="80"/>
      <c r="UHC13" s="80"/>
      <c r="UHD13" s="80"/>
      <c r="UHE13" s="80"/>
      <c r="UHF13" s="80"/>
      <c r="UHG13" s="80"/>
      <c r="UHH13" s="80"/>
      <c r="UHI13" s="80"/>
      <c r="UHJ13" s="80"/>
      <c r="UHK13" s="80"/>
      <c r="UHL13" s="80"/>
      <c r="UHM13" s="80"/>
      <c r="UHN13" s="80"/>
      <c r="UHO13" s="80"/>
      <c r="UHP13" s="80"/>
      <c r="UHQ13" s="80"/>
      <c r="UHR13" s="80"/>
      <c r="UHS13" s="80"/>
      <c r="UHT13" s="80"/>
      <c r="UHU13" s="80"/>
      <c r="UHV13" s="80"/>
      <c r="UHW13" s="80"/>
      <c r="UHX13" s="80"/>
      <c r="UHY13" s="80"/>
      <c r="UHZ13" s="80"/>
      <c r="UIA13" s="80"/>
      <c r="UIB13" s="80"/>
      <c r="UIC13" s="80"/>
      <c r="UID13" s="80"/>
      <c r="UIE13" s="80"/>
      <c r="UIF13" s="80"/>
      <c r="UIG13" s="80"/>
      <c r="UIH13" s="80"/>
      <c r="UII13" s="80"/>
      <c r="UIJ13" s="80"/>
      <c r="UIK13" s="80"/>
      <c r="UIL13" s="80"/>
      <c r="UIM13" s="80"/>
      <c r="UIN13" s="80"/>
      <c r="UIO13" s="80"/>
      <c r="UIP13" s="80"/>
      <c r="UIQ13" s="80"/>
      <c r="UIR13" s="80"/>
      <c r="UIS13" s="80"/>
      <c r="UIT13" s="80"/>
      <c r="UIU13" s="80"/>
      <c r="UIV13" s="80"/>
      <c r="UIW13" s="80"/>
      <c r="UIX13" s="80"/>
      <c r="UIY13" s="80"/>
      <c r="UIZ13" s="80"/>
      <c r="UJA13" s="80"/>
      <c r="UJB13" s="80"/>
      <c r="UJC13" s="80"/>
      <c r="UJD13" s="80"/>
      <c r="UJE13" s="80"/>
      <c r="UJF13" s="80"/>
      <c r="UJG13" s="80"/>
      <c r="UJH13" s="80"/>
      <c r="UJI13" s="80"/>
      <c r="UJJ13" s="80"/>
      <c r="UJK13" s="80"/>
      <c r="UJL13" s="80"/>
      <c r="UJM13" s="80"/>
      <c r="UJN13" s="80"/>
      <c r="UJO13" s="80"/>
      <c r="UJP13" s="80"/>
      <c r="UJQ13" s="80"/>
      <c r="UJR13" s="80"/>
      <c r="UJS13" s="80"/>
      <c r="UJT13" s="80"/>
      <c r="UJU13" s="80"/>
      <c r="UJV13" s="80"/>
      <c r="UJW13" s="80"/>
      <c r="UJX13" s="80"/>
      <c r="UJY13" s="80"/>
      <c r="UJZ13" s="80"/>
      <c r="UKA13" s="80"/>
      <c r="UKB13" s="80"/>
      <c r="UKC13" s="80"/>
      <c r="UKD13" s="80"/>
      <c r="UKE13" s="80"/>
      <c r="UKF13" s="80"/>
      <c r="UKG13" s="80"/>
      <c r="UKH13" s="80"/>
      <c r="UKI13" s="80"/>
      <c r="UKJ13" s="80"/>
      <c r="UKK13" s="80"/>
      <c r="UKL13" s="80"/>
      <c r="UKM13" s="80"/>
      <c r="UKN13" s="80"/>
      <c r="UKO13" s="80"/>
      <c r="UKP13" s="80"/>
      <c r="UKQ13" s="80"/>
      <c r="UKR13" s="80"/>
      <c r="UKS13" s="80"/>
      <c r="UKT13" s="80"/>
      <c r="UKU13" s="80"/>
      <c r="UKV13" s="80"/>
      <c r="UKW13" s="80"/>
      <c r="UKX13" s="80"/>
      <c r="UKY13" s="80"/>
      <c r="UKZ13" s="80"/>
      <c r="ULA13" s="80"/>
      <c r="ULB13" s="80"/>
      <c r="ULC13" s="80"/>
      <c r="ULD13" s="80"/>
      <c r="ULE13" s="80"/>
      <c r="ULF13" s="80"/>
      <c r="ULG13" s="80"/>
      <c r="ULH13" s="80"/>
      <c r="ULI13" s="80"/>
      <c r="ULJ13" s="80"/>
      <c r="ULK13" s="80"/>
      <c r="ULL13" s="80"/>
      <c r="ULM13" s="80"/>
      <c r="ULN13" s="80"/>
      <c r="ULO13" s="80"/>
      <c r="ULP13" s="80"/>
      <c r="ULQ13" s="80"/>
      <c r="ULR13" s="80"/>
      <c r="ULS13" s="80"/>
      <c r="ULT13" s="80"/>
      <c r="ULU13" s="80"/>
      <c r="ULV13" s="80"/>
      <c r="ULW13" s="80"/>
      <c r="ULX13" s="80"/>
      <c r="ULY13" s="80"/>
      <c r="ULZ13" s="80"/>
      <c r="UMA13" s="80"/>
      <c r="UMB13" s="80"/>
      <c r="UMC13" s="80"/>
      <c r="UMD13" s="80"/>
      <c r="UME13" s="80"/>
      <c r="UMF13" s="80"/>
      <c r="UMG13" s="80"/>
      <c r="UMH13" s="80"/>
      <c r="UMI13" s="80"/>
      <c r="UMJ13" s="80"/>
      <c r="UMK13" s="80"/>
      <c r="UML13" s="80"/>
      <c r="UMM13" s="80"/>
      <c r="UMN13" s="80"/>
      <c r="UMO13" s="80"/>
      <c r="UMP13" s="80"/>
      <c r="UMQ13" s="80"/>
      <c r="UMR13" s="80"/>
      <c r="UMS13" s="80"/>
      <c r="UMT13" s="80"/>
      <c r="UMU13" s="80"/>
      <c r="UMV13" s="80"/>
      <c r="UMW13" s="80"/>
      <c r="UMX13" s="80"/>
      <c r="UMY13" s="80"/>
      <c r="UMZ13" s="80"/>
      <c r="UNA13" s="80"/>
      <c r="UNB13" s="80"/>
      <c r="UNC13" s="80"/>
      <c r="UND13" s="80"/>
      <c r="UNE13" s="80"/>
      <c r="UNF13" s="80"/>
      <c r="UNG13" s="80"/>
      <c r="UNH13" s="80"/>
      <c r="UNI13" s="80"/>
      <c r="UNJ13" s="80"/>
      <c r="UNK13" s="80"/>
      <c r="UNL13" s="80"/>
      <c r="UNM13" s="80"/>
      <c r="UNN13" s="80"/>
      <c r="UNO13" s="80"/>
      <c r="UNP13" s="80"/>
      <c r="UNQ13" s="80"/>
      <c r="UNR13" s="80"/>
      <c r="UNS13" s="80"/>
      <c r="UNT13" s="80"/>
      <c r="UNU13" s="80"/>
      <c r="UNV13" s="80"/>
      <c r="UNW13" s="80"/>
      <c r="UNX13" s="80"/>
      <c r="UNY13" s="80"/>
      <c r="UNZ13" s="80"/>
      <c r="UOA13" s="80"/>
      <c r="UOB13" s="80"/>
      <c r="UOC13" s="80"/>
      <c r="UOD13" s="80"/>
      <c r="UOE13" s="80"/>
      <c r="UOF13" s="80"/>
      <c r="UOG13" s="80"/>
      <c r="UOH13" s="80"/>
      <c r="UOI13" s="80"/>
      <c r="UOJ13" s="80"/>
      <c r="UOK13" s="80"/>
      <c r="UOL13" s="80"/>
      <c r="UOM13" s="80"/>
      <c r="UON13" s="80"/>
      <c r="UOO13" s="80"/>
      <c r="UOP13" s="80"/>
      <c r="UOQ13" s="80"/>
      <c r="UOR13" s="80"/>
      <c r="UOS13" s="80"/>
      <c r="UOT13" s="80"/>
      <c r="UOU13" s="80"/>
      <c r="UOV13" s="80"/>
      <c r="UOW13" s="80"/>
      <c r="UOX13" s="80"/>
      <c r="UOY13" s="80"/>
      <c r="UOZ13" s="80"/>
      <c r="UPA13" s="80"/>
      <c r="UPB13" s="80"/>
      <c r="UPC13" s="80"/>
      <c r="UPD13" s="80"/>
      <c r="UPE13" s="80"/>
      <c r="UPF13" s="80"/>
      <c r="UPG13" s="80"/>
      <c r="UPH13" s="80"/>
      <c r="UPI13" s="80"/>
      <c r="UPJ13" s="80"/>
      <c r="UPK13" s="80"/>
      <c r="UPL13" s="80"/>
      <c r="UPM13" s="80"/>
      <c r="UPN13" s="80"/>
      <c r="UPO13" s="80"/>
      <c r="UPP13" s="80"/>
      <c r="UPQ13" s="80"/>
      <c r="UPR13" s="80"/>
      <c r="UPS13" s="80"/>
      <c r="UPT13" s="80"/>
      <c r="UPU13" s="80"/>
      <c r="UPV13" s="80"/>
      <c r="UPW13" s="80"/>
      <c r="UPX13" s="80"/>
      <c r="UPY13" s="80"/>
      <c r="UPZ13" s="80"/>
      <c r="UQA13" s="80"/>
      <c r="UQB13" s="80"/>
      <c r="UQC13" s="80"/>
      <c r="UQD13" s="80"/>
      <c r="UQE13" s="80"/>
      <c r="UQF13" s="80"/>
      <c r="UQG13" s="80"/>
      <c r="UQH13" s="80"/>
      <c r="UQI13" s="80"/>
      <c r="UQJ13" s="80"/>
      <c r="UQK13" s="80"/>
      <c r="UQL13" s="80"/>
      <c r="UQM13" s="80"/>
      <c r="UQN13" s="80"/>
      <c r="UQO13" s="80"/>
      <c r="UQP13" s="80"/>
      <c r="UQQ13" s="80"/>
      <c r="UQR13" s="80"/>
      <c r="UQS13" s="80"/>
      <c r="UQT13" s="80"/>
      <c r="UQU13" s="80"/>
      <c r="UQV13" s="80"/>
      <c r="UQW13" s="80"/>
      <c r="UQX13" s="80"/>
      <c r="UQY13" s="80"/>
      <c r="UQZ13" s="80"/>
      <c r="URA13" s="80"/>
      <c r="URB13" s="80"/>
      <c r="URC13" s="80"/>
      <c r="URD13" s="80"/>
      <c r="URE13" s="80"/>
      <c r="URF13" s="80"/>
      <c r="URG13" s="80"/>
      <c r="URH13" s="80"/>
      <c r="URI13" s="80"/>
      <c r="URJ13" s="80"/>
      <c r="URK13" s="80"/>
      <c r="URL13" s="80"/>
      <c r="URM13" s="80"/>
      <c r="URN13" s="80"/>
      <c r="URO13" s="80"/>
      <c r="URP13" s="80"/>
      <c r="URQ13" s="80"/>
      <c r="URR13" s="80"/>
      <c r="URS13" s="80"/>
      <c r="URT13" s="80"/>
      <c r="URU13" s="80"/>
      <c r="URV13" s="80"/>
      <c r="URW13" s="80"/>
      <c r="URX13" s="80"/>
      <c r="URY13" s="80"/>
      <c r="URZ13" s="80"/>
      <c r="USA13" s="80"/>
      <c r="USB13" s="80"/>
      <c r="USC13" s="80"/>
      <c r="USD13" s="80"/>
      <c r="USE13" s="80"/>
      <c r="USF13" s="80"/>
      <c r="USG13" s="80"/>
      <c r="USH13" s="80"/>
      <c r="USI13" s="80"/>
      <c r="USJ13" s="80"/>
      <c r="USK13" s="80"/>
      <c r="USL13" s="80"/>
      <c r="USM13" s="80"/>
      <c r="USN13" s="80"/>
      <c r="USO13" s="80"/>
      <c r="USP13" s="80"/>
      <c r="USQ13" s="80"/>
      <c r="USR13" s="80"/>
      <c r="USS13" s="80"/>
      <c r="UST13" s="80"/>
      <c r="USU13" s="80"/>
      <c r="USV13" s="80"/>
      <c r="USW13" s="80"/>
      <c r="USX13" s="80"/>
      <c r="USY13" s="80"/>
      <c r="USZ13" s="80"/>
      <c r="UTA13" s="80"/>
      <c r="UTB13" s="80"/>
      <c r="UTC13" s="80"/>
      <c r="UTD13" s="80"/>
      <c r="UTE13" s="80"/>
      <c r="UTF13" s="80"/>
      <c r="UTG13" s="80"/>
      <c r="UTH13" s="80"/>
      <c r="UTI13" s="80"/>
      <c r="UTJ13" s="80"/>
      <c r="UTK13" s="80"/>
      <c r="UTL13" s="80"/>
      <c r="UTM13" s="80"/>
      <c r="UTN13" s="80"/>
      <c r="UTO13" s="80"/>
      <c r="UTP13" s="80"/>
      <c r="UTQ13" s="80"/>
      <c r="UTR13" s="80"/>
      <c r="UTS13" s="80"/>
      <c r="UTT13" s="80"/>
      <c r="UTU13" s="80"/>
      <c r="UTV13" s="80"/>
      <c r="UTW13" s="80"/>
      <c r="UTX13" s="80"/>
      <c r="UTY13" s="80"/>
      <c r="UTZ13" s="80"/>
      <c r="UUA13" s="80"/>
      <c r="UUB13" s="80"/>
      <c r="UUC13" s="80"/>
      <c r="UUD13" s="80"/>
      <c r="UUE13" s="80"/>
      <c r="UUF13" s="80"/>
      <c r="UUG13" s="80"/>
      <c r="UUH13" s="80"/>
      <c r="UUI13" s="80"/>
      <c r="UUJ13" s="80"/>
      <c r="UUK13" s="80"/>
      <c r="UUL13" s="80"/>
      <c r="UUM13" s="80"/>
      <c r="UUN13" s="80"/>
      <c r="UUO13" s="80"/>
      <c r="UUP13" s="80"/>
      <c r="UUQ13" s="80"/>
      <c r="UUR13" s="80"/>
      <c r="UUS13" s="80"/>
      <c r="UUT13" s="80"/>
      <c r="UUU13" s="80"/>
      <c r="UUV13" s="80"/>
      <c r="UUW13" s="80"/>
      <c r="UUX13" s="80"/>
      <c r="UUY13" s="80"/>
      <c r="UUZ13" s="80"/>
      <c r="UVA13" s="80"/>
      <c r="UVB13" s="80"/>
      <c r="UVC13" s="80"/>
      <c r="UVD13" s="80"/>
      <c r="UVE13" s="80"/>
      <c r="UVF13" s="80"/>
      <c r="UVG13" s="80"/>
      <c r="UVH13" s="80"/>
      <c r="UVI13" s="80"/>
      <c r="UVJ13" s="80"/>
      <c r="UVK13" s="80"/>
      <c r="UVL13" s="80"/>
      <c r="UVM13" s="80"/>
      <c r="UVN13" s="80"/>
      <c r="UVO13" s="80"/>
      <c r="UVP13" s="80"/>
      <c r="UVQ13" s="80"/>
      <c r="UVR13" s="80"/>
      <c r="UVS13" s="80"/>
      <c r="UVT13" s="80"/>
      <c r="UVU13" s="80"/>
      <c r="UVV13" s="80"/>
      <c r="UVW13" s="80"/>
      <c r="UVX13" s="80"/>
      <c r="UVY13" s="80"/>
      <c r="UVZ13" s="80"/>
      <c r="UWA13" s="80"/>
      <c r="UWB13" s="80"/>
      <c r="UWC13" s="80"/>
      <c r="UWD13" s="80"/>
      <c r="UWE13" s="80"/>
      <c r="UWF13" s="80"/>
      <c r="UWG13" s="80"/>
      <c r="UWH13" s="80"/>
      <c r="UWI13" s="80"/>
      <c r="UWJ13" s="80"/>
      <c r="UWK13" s="80"/>
      <c r="UWL13" s="80"/>
      <c r="UWM13" s="80"/>
      <c r="UWN13" s="80"/>
      <c r="UWO13" s="80"/>
      <c r="UWP13" s="80"/>
      <c r="UWQ13" s="80"/>
      <c r="UWR13" s="80"/>
      <c r="UWS13" s="80"/>
      <c r="UWT13" s="80"/>
      <c r="UWU13" s="80"/>
      <c r="UWV13" s="80"/>
      <c r="UWW13" s="80"/>
      <c r="UWX13" s="80"/>
      <c r="UWY13" s="80"/>
      <c r="UWZ13" s="80"/>
      <c r="UXA13" s="80"/>
      <c r="UXB13" s="80"/>
      <c r="UXC13" s="80"/>
      <c r="UXD13" s="80"/>
      <c r="UXE13" s="80"/>
      <c r="UXF13" s="80"/>
      <c r="UXG13" s="80"/>
      <c r="UXH13" s="80"/>
      <c r="UXI13" s="80"/>
      <c r="UXJ13" s="80"/>
      <c r="UXK13" s="80"/>
      <c r="UXL13" s="80"/>
      <c r="UXM13" s="80"/>
      <c r="UXN13" s="80"/>
      <c r="UXO13" s="80"/>
      <c r="UXP13" s="80"/>
      <c r="UXQ13" s="80"/>
      <c r="UXR13" s="80"/>
      <c r="UXS13" s="80"/>
      <c r="UXT13" s="80"/>
      <c r="UXU13" s="80"/>
      <c r="UXV13" s="80"/>
      <c r="UXW13" s="80"/>
      <c r="UXX13" s="80"/>
      <c r="UXY13" s="80"/>
      <c r="UXZ13" s="80"/>
      <c r="UYA13" s="80"/>
      <c r="UYB13" s="80"/>
      <c r="UYC13" s="80"/>
      <c r="UYD13" s="80"/>
      <c r="UYE13" s="80"/>
      <c r="UYF13" s="80"/>
      <c r="UYG13" s="80"/>
      <c r="UYH13" s="80"/>
      <c r="UYI13" s="80"/>
      <c r="UYJ13" s="80"/>
      <c r="UYK13" s="80"/>
      <c r="UYL13" s="80"/>
      <c r="UYM13" s="80"/>
      <c r="UYN13" s="80"/>
      <c r="UYO13" s="80"/>
      <c r="UYP13" s="80"/>
      <c r="UYQ13" s="80"/>
      <c r="UYR13" s="80"/>
      <c r="UYS13" s="80"/>
      <c r="UYT13" s="80"/>
      <c r="UYU13" s="80"/>
      <c r="UYV13" s="80"/>
      <c r="UYW13" s="80"/>
      <c r="UYX13" s="80"/>
      <c r="UYY13" s="80"/>
      <c r="UYZ13" s="80"/>
      <c r="UZA13" s="80"/>
      <c r="UZB13" s="80"/>
      <c r="UZC13" s="80"/>
      <c r="UZD13" s="80"/>
      <c r="UZE13" s="80"/>
      <c r="UZF13" s="80"/>
      <c r="UZG13" s="80"/>
      <c r="UZH13" s="80"/>
      <c r="UZI13" s="80"/>
      <c r="UZJ13" s="80"/>
      <c r="UZK13" s="80"/>
      <c r="UZL13" s="80"/>
      <c r="UZM13" s="80"/>
      <c r="UZN13" s="80"/>
      <c r="UZO13" s="80"/>
      <c r="UZP13" s="80"/>
      <c r="UZQ13" s="80"/>
      <c r="UZR13" s="80"/>
      <c r="UZS13" s="80"/>
      <c r="UZT13" s="80"/>
      <c r="UZU13" s="80"/>
      <c r="UZV13" s="80"/>
      <c r="UZW13" s="80"/>
      <c r="UZX13" s="80"/>
      <c r="UZY13" s="80"/>
      <c r="UZZ13" s="80"/>
      <c r="VAA13" s="80"/>
      <c r="VAB13" s="80"/>
      <c r="VAC13" s="80"/>
      <c r="VAD13" s="80"/>
      <c r="VAE13" s="80"/>
      <c r="VAF13" s="80"/>
      <c r="VAG13" s="80"/>
      <c r="VAH13" s="80"/>
      <c r="VAI13" s="80"/>
      <c r="VAJ13" s="80"/>
      <c r="VAK13" s="80"/>
      <c r="VAL13" s="80"/>
      <c r="VAM13" s="80"/>
      <c r="VAN13" s="80"/>
      <c r="VAO13" s="80"/>
      <c r="VAP13" s="80"/>
      <c r="VAQ13" s="80"/>
      <c r="VAR13" s="80"/>
      <c r="VAS13" s="80"/>
      <c r="VAT13" s="80"/>
      <c r="VAU13" s="80"/>
      <c r="VAV13" s="80"/>
      <c r="VAW13" s="80"/>
      <c r="VAX13" s="80"/>
      <c r="VAY13" s="80"/>
      <c r="VAZ13" s="80"/>
      <c r="VBA13" s="80"/>
      <c r="VBB13" s="80"/>
      <c r="VBC13" s="80"/>
      <c r="VBD13" s="80"/>
      <c r="VBE13" s="80"/>
      <c r="VBF13" s="80"/>
      <c r="VBG13" s="80"/>
      <c r="VBH13" s="80"/>
      <c r="VBI13" s="80"/>
      <c r="VBJ13" s="80"/>
      <c r="VBK13" s="80"/>
      <c r="VBL13" s="80"/>
      <c r="VBM13" s="80"/>
      <c r="VBN13" s="80"/>
      <c r="VBO13" s="80"/>
      <c r="VBP13" s="80"/>
      <c r="VBQ13" s="80"/>
      <c r="VBR13" s="80"/>
      <c r="VBS13" s="80"/>
      <c r="VBT13" s="80"/>
      <c r="VBU13" s="80"/>
      <c r="VBV13" s="80"/>
      <c r="VBW13" s="80"/>
      <c r="VBX13" s="80"/>
      <c r="VBY13" s="80"/>
      <c r="VBZ13" s="80"/>
      <c r="VCA13" s="80"/>
      <c r="VCB13" s="80"/>
      <c r="VCC13" s="80"/>
      <c r="VCD13" s="80"/>
      <c r="VCE13" s="80"/>
      <c r="VCF13" s="80"/>
      <c r="VCG13" s="80"/>
      <c r="VCH13" s="80"/>
      <c r="VCI13" s="80"/>
      <c r="VCJ13" s="80"/>
      <c r="VCK13" s="80"/>
      <c r="VCL13" s="80"/>
      <c r="VCM13" s="80"/>
      <c r="VCN13" s="80"/>
      <c r="VCO13" s="80"/>
      <c r="VCP13" s="80"/>
      <c r="VCQ13" s="80"/>
      <c r="VCR13" s="80"/>
      <c r="VCS13" s="80"/>
      <c r="VCT13" s="80"/>
      <c r="VCU13" s="80"/>
      <c r="VCV13" s="80"/>
      <c r="VCW13" s="80"/>
      <c r="VCX13" s="80"/>
      <c r="VCY13" s="80"/>
      <c r="VCZ13" s="80"/>
      <c r="VDA13" s="80"/>
      <c r="VDB13" s="80"/>
      <c r="VDC13" s="80"/>
      <c r="VDD13" s="80"/>
      <c r="VDE13" s="80"/>
      <c r="VDF13" s="80"/>
      <c r="VDG13" s="80"/>
      <c r="VDH13" s="80"/>
      <c r="VDI13" s="80"/>
      <c r="VDJ13" s="80"/>
      <c r="VDK13" s="80"/>
      <c r="VDL13" s="80"/>
      <c r="VDM13" s="80"/>
      <c r="VDN13" s="80"/>
      <c r="VDO13" s="80"/>
      <c r="VDP13" s="80"/>
      <c r="VDQ13" s="80"/>
      <c r="VDR13" s="80"/>
      <c r="VDS13" s="80"/>
      <c r="VDT13" s="80"/>
      <c r="VDU13" s="80"/>
      <c r="VDV13" s="80"/>
      <c r="VDW13" s="80"/>
      <c r="VDX13" s="80"/>
      <c r="VDY13" s="80"/>
      <c r="VDZ13" s="80"/>
      <c r="VEA13" s="80"/>
      <c r="VEB13" s="80"/>
      <c r="VEC13" s="80"/>
      <c r="VED13" s="80"/>
      <c r="VEE13" s="80"/>
      <c r="VEF13" s="80"/>
      <c r="VEG13" s="80"/>
      <c r="VEH13" s="80"/>
      <c r="VEI13" s="80"/>
      <c r="VEJ13" s="80"/>
      <c r="VEK13" s="80"/>
      <c r="VEL13" s="80"/>
      <c r="VEM13" s="80"/>
      <c r="VEN13" s="80"/>
      <c r="VEO13" s="80"/>
      <c r="VEP13" s="80"/>
      <c r="VEQ13" s="80"/>
      <c r="VER13" s="80"/>
      <c r="VES13" s="80"/>
      <c r="VET13" s="80"/>
      <c r="VEU13" s="80"/>
      <c r="VEV13" s="80"/>
      <c r="VEW13" s="80"/>
      <c r="VEX13" s="80"/>
      <c r="VEY13" s="80"/>
      <c r="VEZ13" s="80"/>
      <c r="VFA13" s="80"/>
      <c r="VFB13" s="80"/>
      <c r="VFC13" s="80"/>
      <c r="VFD13" s="80"/>
      <c r="VFE13" s="80"/>
      <c r="VFF13" s="80"/>
      <c r="VFG13" s="80"/>
      <c r="VFH13" s="80"/>
      <c r="VFI13" s="80"/>
      <c r="VFJ13" s="80"/>
      <c r="VFK13" s="80"/>
      <c r="VFL13" s="80"/>
      <c r="VFM13" s="80"/>
      <c r="VFN13" s="80"/>
      <c r="VFO13" s="80"/>
      <c r="VFP13" s="80"/>
      <c r="VFQ13" s="80"/>
      <c r="VFR13" s="80"/>
      <c r="VFS13" s="80"/>
      <c r="VFT13" s="80"/>
      <c r="VFU13" s="80"/>
      <c r="VFV13" s="80"/>
      <c r="VFW13" s="80"/>
      <c r="VFX13" s="80"/>
      <c r="VFY13" s="80"/>
      <c r="VFZ13" s="80"/>
      <c r="VGA13" s="80"/>
      <c r="VGB13" s="80"/>
      <c r="VGC13" s="80"/>
      <c r="VGD13" s="80"/>
      <c r="VGE13" s="80"/>
      <c r="VGF13" s="80"/>
      <c r="VGG13" s="80"/>
      <c r="VGH13" s="80"/>
      <c r="VGI13" s="80"/>
      <c r="VGJ13" s="80"/>
      <c r="VGK13" s="80"/>
      <c r="VGL13" s="80"/>
      <c r="VGM13" s="80"/>
      <c r="VGN13" s="80"/>
      <c r="VGO13" s="80"/>
      <c r="VGP13" s="80"/>
      <c r="VGQ13" s="80"/>
      <c r="VGR13" s="80"/>
      <c r="VGS13" s="80"/>
      <c r="VGT13" s="80"/>
      <c r="VGU13" s="80"/>
      <c r="VGV13" s="80"/>
      <c r="VGW13" s="80"/>
      <c r="VGX13" s="80"/>
      <c r="VGY13" s="80"/>
      <c r="VGZ13" s="80"/>
      <c r="VHA13" s="80"/>
      <c r="VHB13" s="80"/>
      <c r="VHC13" s="80"/>
      <c r="VHD13" s="80"/>
      <c r="VHE13" s="80"/>
      <c r="VHF13" s="80"/>
      <c r="VHG13" s="80"/>
      <c r="VHH13" s="80"/>
      <c r="VHI13" s="80"/>
      <c r="VHJ13" s="80"/>
      <c r="VHK13" s="80"/>
      <c r="VHL13" s="80"/>
      <c r="VHM13" s="80"/>
      <c r="VHN13" s="80"/>
      <c r="VHO13" s="80"/>
      <c r="VHP13" s="80"/>
      <c r="VHQ13" s="80"/>
      <c r="VHR13" s="80"/>
      <c r="VHS13" s="80"/>
      <c r="VHT13" s="80"/>
      <c r="VHU13" s="80"/>
      <c r="VHV13" s="80"/>
      <c r="VHW13" s="80"/>
      <c r="VHX13" s="80"/>
      <c r="VHY13" s="80"/>
      <c r="VHZ13" s="80"/>
      <c r="VIA13" s="80"/>
      <c r="VIB13" s="80"/>
      <c r="VIC13" s="80"/>
      <c r="VID13" s="80"/>
      <c r="VIE13" s="80"/>
      <c r="VIF13" s="80"/>
      <c r="VIG13" s="80"/>
      <c r="VIH13" s="80"/>
      <c r="VII13" s="80"/>
      <c r="VIJ13" s="80"/>
      <c r="VIK13" s="80"/>
      <c r="VIL13" s="80"/>
      <c r="VIM13" s="80"/>
      <c r="VIN13" s="80"/>
      <c r="VIO13" s="80"/>
      <c r="VIP13" s="80"/>
      <c r="VIQ13" s="80"/>
      <c r="VIR13" s="80"/>
      <c r="VIS13" s="80"/>
      <c r="VIT13" s="80"/>
      <c r="VIU13" s="80"/>
      <c r="VIV13" s="80"/>
      <c r="VIW13" s="80"/>
      <c r="VIX13" s="80"/>
      <c r="VIY13" s="80"/>
      <c r="VIZ13" s="80"/>
      <c r="VJA13" s="80"/>
      <c r="VJB13" s="80"/>
      <c r="VJC13" s="80"/>
      <c r="VJD13" s="80"/>
      <c r="VJE13" s="80"/>
      <c r="VJF13" s="80"/>
      <c r="VJG13" s="80"/>
      <c r="VJH13" s="80"/>
      <c r="VJI13" s="80"/>
      <c r="VJJ13" s="80"/>
      <c r="VJK13" s="80"/>
      <c r="VJL13" s="80"/>
      <c r="VJM13" s="80"/>
      <c r="VJN13" s="80"/>
      <c r="VJO13" s="80"/>
      <c r="VJP13" s="80"/>
      <c r="VJQ13" s="80"/>
      <c r="VJR13" s="80"/>
      <c r="VJS13" s="80"/>
      <c r="VJT13" s="80"/>
      <c r="VJU13" s="80"/>
      <c r="VJV13" s="80"/>
      <c r="VJW13" s="80"/>
      <c r="VJX13" s="80"/>
      <c r="VJY13" s="80"/>
      <c r="VJZ13" s="80"/>
      <c r="VKA13" s="80"/>
      <c r="VKB13" s="80"/>
      <c r="VKC13" s="80"/>
      <c r="VKD13" s="80"/>
      <c r="VKE13" s="80"/>
      <c r="VKF13" s="80"/>
      <c r="VKG13" s="80"/>
      <c r="VKH13" s="80"/>
      <c r="VKI13" s="80"/>
      <c r="VKJ13" s="80"/>
      <c r="VKK13" s="80"/>
      <c r="VKL13" s="80"/>
      <c r="VKM13" s="80"/>
      <c r="VKN13" s="80"/>
      <c r="VKO13" s="80"/>
      <c r="VKP13" s="80"/>
      <c r="VKQ13" s="80"/>
      <c r="VKR13" s="80"/>
      <c r="VKS13" s="80"/>
      <c r="VKT13" s="80"/>
      <c r="VKU13" s="80"/>
      <c r="VKV13" s="80"/>
      <c r="VKW13" s="80"/>
      <c r="VKX13" s="80"/>
      <c r="VKY13" s="80"/>
      <c r="VKZ13" s="80"/>
      <c r="VLA13" s="80"/>
      <c r="VLB13" s="80"/>
      <c r="VLC13" s="80"/>
      <c r="VLD13" s="80"/>
      <c r="VLE13" s="80"/>
      <c r="VLF13" s="80"/>
      <c r="VLG13" s="80"/>
      <c r="VLH13" s="80"/>
      <c r="VLI13" s="80"/>
      <c r="VLJ13" s="80"/>
      <c r="VLK13" s="80"/>
      <c r="VLL13" s="80"/>
      <c r="VLM13" s="80"/>
      <c r="VLN13" s="80"/>
      <c r="VLO13" s="80"/>
      <c r="VLP13" s="80"/>
      <c r="VLQ13" s="80"/>
      <c r="VLR13" s="80"/>
      <c r="VLS13" s="80"/>
      <c r="VLT13" s="80"/>
      <c r="VLU13" s="80"/>
      <c r="VLV13" s="80"/>
      <c r="VLW13" s="80"/>
      <c r="VLX13" s="80"/>
      <c r="VLY13" s="80"/>
      <c r="VLZ13" s="80"/>
      <c r="VMA13" s="80"/>
      <c r="VMB13" s="80"/>
      <c r="VMC13" s="80"/>
      <c r="VMD13" s="80"/>
      <c r="VME13" s="80"/>
      <c r="VMF13" s="80"/>
      <c r="VMG13" s="80"/>
      <c r="VMH13" s="80"/>
      <c r="VMI13" s="80"/>
      <c r="VMJ13" s="80"/>
      <c r="VMK13" s="80"/>
      <c r="VML13" s="80"/>
      <c r="VMM13" s="80"/>
      <c r="VMN13" s="80"/>
      <c r="VMO13" s="80"/>
      <c r="VMP13" s="80"/>
      <c r="VMQ13" s="80"/>
      <c r="VMR13" s="80"/>
      <c r="VMS13" s="80"/>
      <c r="VMT13" s="80"/>
      <c r="VMU13" s="80"/>
      <c r="VMV13" s="80"/>
      <c r="VMW13" s="80"/>
      <c r="VMX13" s="80"/>
      <c r="VMY13" s="80"/>
      <c r="VMZ13" s="80"/>
      <c r="VNA13" s="80"/>
      <c r="VNB13" s="80"/>
      <c r="VNC13" s="80"/>
      <c r="VND13" s="80"/>
      <c r="VNE13" s="80"/>
      <c r="VNF13" s="80"/>
      <c r="VNG13" s="80"/>
      <c r="VNH13" s="80"/>
      <c r="VNI13" s="80"/>
      <c r="VNJ13" s="80"/>
      <c r="VNK13" s="80"/>
      <c r="VNL13" s="80"/>
      <c r="VNM13" s="80"/>
      <c r="VNN13" s="80"/>
      <c r="VNO13" s="80"/>
      <c r="VNP13" s="80"/>
      <c r="VNQ13" s="80"/>
      <c r="VNR13" s="80"/>
      <c r="VNS13" s="80"/>
      <c r="VNT13" s="80"/>
      <c r="VNU13" s="80"/>
      <c r="VNV13" s="80"/>
      <c r="VNW13" s="80"/>
      <c r="VNX13" s="80"/>
      <c r="VNY13" s="80"/>
      <c r="VNZ13" s="80"/>
      <c r="VOA13" s="80"/>
      <c r="VOB13" s="80"/>
      <c r="VOC13" s="80"/>
      <c r="VOD13" s="80"/>
      <c r="VOE13" s="80"/>
      <c r="VOF13" s="80"/>
      <c r="VOG13" s="80"/>
      <c r="VOH13" s="80"/>
      <c r="VOI13" s="80"/>
      <c r="VOJ13" s="80"/>
      <c r="VOK13" s="80"/>
      <c r="VOL13" s="80"/>
      <c r="VOM13" s="80"/>
      <c r="VON13" s="80"/>
      <c r="VOO13" s="80"/>
      <c r="VOP13" s="80"/>
      <c r="VOQ13" s="80"/>
      <c r="VOR13" s="80"/>
      <c r="VOS13" s="80"/>
      <c r="VOT13" s="80"/>
      <c r="VOU13" s="80"/>
      <c r="VOV13" s="80"/>
      <c r="VOW13" s="80"/>
      <c r="VOX13" s="80"/>
      <c r="VOY13" s="80"/>
      <c r="VOZ13" s="80"/>
      <c r="VPA13" s="80"/>
      <c r="VPB13" s="80"/>
      <c r="VPC13" s="80"/>
      <c r="VPD13" s="80"/>
      <c r="VPE13" s="80"/>
      <c r="VPF13" s="80"/>
      <c r="VPG13" s="80"/>
      <c r="VPH13" s="80"/>
      <c r="VPI13" s="80"/>
      <c r="VPJ13" s="80"/>
      <c r="VPK13" s="80"/>
      <c r="VPL13" s="80"/>
      <c r="VPM13" s="80"/>
      <c r="VPN13" s="80"/>
      <c r="VPO13" s="80"/>
      <c r="VPP13" s="80"/>
      <c r="VPQ13" s="80"/>
      <c r="VPR13" s="80"/>
      <c r="VPS13" s="80"/>
      <c r="VPT13" s="80"/>
      <c r="VPU13" s="80"/>
      <c r="VPV13" s="80"/>
      <c r="VPW13" s="80"/>
      <c r="VPX13" s="80"/>
      <c r="VPY13" s="80"/>
      <c r="VPZ13" s="80"/>
      <c r="VQA13" s="80"/>
      <c r="VQB13" s="80"/>
      <c r="VQC13" s="80"/>
      <c r="VQD13" s="80"/>
      <c r="VQE13" s="80"/>
      <c r="VQF13" s="80"/>
      <c r="VQG13" s="80"/>
      <c r="VQH13" s="80"/>
      <c r="VQI13" s="80"/>
      <c r="VQJ13" s="80"/>
      <c r="VQK13" s="80"/>
      <c r="VQL13" s="80"/>
      <c r="VQM13" s="80"/>
      <c r="VQN13" s="80"/>
      <c r="VQO13" s="80"/>
      <c r="VQP13" s="80"/>
      <c r="VQQ13" s="80"/>
      <c r="VQR13" s="80"/>
      <c r="VQS13" s="80"/>
      <c r="VQT13" s="80"/>
      <c r="VQU13" s="80"/>
      <c r="VQV13" s="80"/>
      <c r="VQW13" s="80"/>
      <c r="VQX13" s="80"/>
      <c r="VQY13" s="80"/>
      <c r="VQZ13" s="80"/>
      <c r="VRA13" s="80"/>
      <c r="VRB13" s="80"/>
      <c r="VRC13" s="80"/>
      <c r="VRD13" s="80"/>
      <c r="VRE13" s="80"/>
      <c r="VRF13" s="80"/>
      <c r="VRG13" s="80"/>
      <c r="VRH13" s="80"/>
      <c r="VRI13" s="80"/>
      <c r="VRJ13" s="80"/>
      <c r="VRK13" s="80"/>
      <c r="VRL13" s="80"/>
      <c r="VRM13" s="80"/>
      <c r="VRN13" s="80"/>
      <c r="VRO13" s="80"/>
      <c r="VRP13" s="80"/>
      <c r="VRQ13" s="80"/>
      <c r="VRR13" s="80"/>
      <c r="VRS13" s="80"/>
      <c r="VRT13" s="80"/>
      <c r="VRU13" s="80"/>
      <c r="VRV13" s="80"/>
      <c r="VRW13" s="80"/>
      <c r="VRX13" s="80"/>
      <c r="VRY13" s="80"/>
      <c r="VRZ13" s="80"/>
      <c r="VSA13" s="80"/>
      <c r="VSB13" s="80"/>
      <c r="VSC13" s="80"/>
      <c r="VSD13" s="80"/>
      <c r="VSE13" s="80"/>
      <c r="VSF13" s="80"/>
      <c r="VSG13" s="80"/>
      <c r="VSH13" s="80"/>
      <c r="VSI13" s="80"/>
      <c r="VSJ13" s="80"/>
      <c r="VSK13" s="80"/>
      <c r="VSL13" s="80"/>
      <c r="VSM13" s="80"/>
      <c r="VSN13" s="80"/>
      <c r="VSO13" s="80"/>
      <c r="VSP13" s="80"/>
      <c r="VSQ13" s="80"/>
      <c r="VSR13" s="80"/>
      <c r="VSS13" s="80"/>
      <c r="VST13" s="80"/>
      <c r="VSU13" s="80"/>
      <c r="VSV13" s="80"/>
      <c r="VSW13" s="80"/>
      <c r="VSX13" s="80"/>
      <c r="VSY13" s="80"/>
      <c r="VSZ13" s="80"/>
      <c r="VTA13" s="80"/>
      <c r="VTB13" s="80"/>
      <c r="VTC13" s="80"/>
      <c r="VTD13" s="80"/>
      <c r="VTE13" s="80"/>
      <c r="VTF13" s="80"/>
      <c r="VTG13" s="80"/>
      <c r="VTH13" s="80"/>
      <c r="VTI13" s="80"/>
      <c r="VTJ13" s="80"/>
      <c r="VTK13" s="80"/>
      <c r="VTL13" s="80"/>
      <c r="VTM13" s="80"/>
      <c r="VTN13" s="80"/>
      <c r="VTO13" s="80"/>
      <c r="VTP13" s="80"/>
      <c r="VTQ13" s="80"/>
      <c r="VTR13" s="80"/>
      <c r="VTS13" s="80"/>
      <c r="VTT13" s="80"/>
      <c r="VTU13" s="80"/>
      <c r="VTV13" s="80"/>
      <c r="VTW13" s="80"/>
      <c r="VTX13" s="80"/>
      <c r="VTY13" s="80"/>
      <c r="VTZ13" s="80"/>
      <c r="VUA13" s="80"/>
      <c r="VUB13" s="80"/>
      <c r="VUC13" s="80"/>
      <c r="VUD13" s="80"/>
      <c r="VUE13" s="80"/>
      <c r="VUF13" s="80"/>
      <c r="VUG13" s="80"/>
      <c r="VUH13" s="80"/>
      <c r="VUI13" s="80"/>
      <c r="VUJ13" s="80"/>
      <c r="VUK13" s="80"/>
      <c r="VUL13" s="80"/>
      <c r="VUM13" s="80"/>
      <c r="VUN13" s="80"/>
      <c r="VUO13" s="80"/>
      <c r="VUP13" s="80"/>
      <c r="VUQ13" s="80"/>
      <c r="VUR13" s="80"/>
      <c r="VUS13" s="80"/>
      <c r="VUT13" s="80"/>
      <c r="VUU13" s="80"/>
      <c r="VUV13" s="80"/>
      <c r="VUW13" s="80"/>
      <c r="VUX13" s="80"/>
      <c r="VUY13" s="80"/>
      <c r="VUZ13" s="80"/>
      <c r="VVA13" s="80"/>
      <c r="VVB13" s="80"/>
      <c r="VVC13" s="80"/>
      <c r="VVD13" s="80"/>
      <c r="VVE13" s="80"/>
      <c r="VVF13" s="80"/>
      <c r="VVG13" s="80"/>
      <c r="VVH13" s="80"/>
      <c r="VVI13" s="80"/>
      <c r="VVJ13" s="80"/>
      <c r="VVK13" s="80"/>
      <c r="VVL13" s="80"/>
      <c r="VVM13" s="80"/>
      <c r="VVN13" s="80"/>
      <c r="VVO13" s="80"/>
      <c r="VVP13" s="80"/>
      <c r="VVQ13" s="80"/>
      <c r="VVR13" s="80"/>
      <c r="VVS13" s="80"/>
      <c r="VVT13" s="80"/>
      <c r="VVU13" s="80"/>
      <c r="VVV13" s="80"/>
      <c r="VVW13" s="80"/>
      <c r="VVX13" s="80"/>
      <c r="VVY13" s="80"/>
      <c r="VVZ13" s="80"/>
      <c r="VWA13" s="80"/>
      <c r="VWB13" s="80"/>
      <c r="VWC13" s="80"/>
      <c r="VWD13" s="80"/>
      <c r="VWE13" s="80"/>
      <c r="VWF13" s="80"/>
      <c r="VWG13" s="80"/>
      <c r="VWH13" s="80"/>
      <c r="VWI13" s="80"/>
      <c r="VWJ13" s="80"/>
      <c r="VWK13" s="80"/>
      <c r="VWL13" s="80"/>
      <c r="VWM13" s="80"/>
      <c r="VWN13" s="80"/>
      <c r="VWO13" s="80"/>
      <c r="VWP13" s="80"/>
      <c r="VWQ13" s="80"/>
      <c r="VWR13" s="80"/>
      <c r="VWS13" s="80"/>
      <c r="VWT13" s="80"/>
      <c r="VWU13" s="80"/>
      <c r="VWV13" s="80"/>
      <c r="VWW13" s="80"/>
      <c r="VWX13" s="80"/>
      <c r="VWY13" s="80"/>
      <c r="VWZ13" s="80"/>
      <c r="VXA13" s="80"/>
      <c r="VXB13" s="80"/>
      <c r="VXC13" s="80"/>
      <c r="VXD13" s="80"/>
      <c r="VXE13" s="80"/>
      <c r="VXF13" s="80"/>
      <c r="VXG13" s="80"/>
      <c r="VXH13" s="80"/>
      <c r="VXI13" s="80"/>
      <c r="VXJ13" s="80"/>
      <c r="VXK13" s="80"/>
      <c r="VXL13" s="80"/>
      <c r="VXM13" s="80"/>
      <c r="VXN13" s="80"/>
      <c r="VXO13" s="80"/>
      <c r="VXP13" s="80"/>
      <c r="VXQ13" s="80"/>
      <c r="VXR13" s="80"/>
      <c r="VXS13" s="80"/>
      <c r="VXT13" s="80"/>
      <c r="VXU13" s="80"/>
      <c r="VXV13" s="80"/>
      <c r="VXW13" s="80"/>
      <c r="VXX13" s="80"/>
      <c r="VXY13" s="80"/>
      <c r="VXZ13" s="80"/>
      <c r="VYA13" s="80"/>
      <c r="VYB13" s="80"/>
      <c r="VYC13" s="80"/>
      <c r="VYD13" s="80"/>
      <c r="VYE13" s="80"/>
      <c r="VYF13" s="80"/>
      <c r="VYG13" s="80"/>
      <c r="VYH13" s="80"/>
      <c r="VYI13" s="80"/>
      <c r="VYJ13" s="80"/>
      <c r="VYK13" s="80"/>
      <c r="VYL13" s="80"/>
      <c r="VYM13" s="80"/>
      <c r="VYN13" s="80"/>
      <c r="VYO13" s="80"/>
      <c r="VYP13" s="80"/>
      <c r="VYQ13" s="80"/>
      <c r="VYR13" s="80"/>
      <c r="VYS13" s="80"/>
      <c r="VYT13" s="80"/>
      <c r="VYU13" s="80"/>
      <c r="VYV13" s="80"/>
      <c r="VYW13" s="80"/>
      <c r="VYX13" s="80"/>
      <c r="VYY13" s="80"/>
      <c r="VYZ13" s="80"/>
      <c r="VZA13" s="80"/>
      <c r="VZB13" s="80"/>
      <c r="VZC13" s="80"/>
      <c r="VZD13" s="80"/>
      <c r="VZE13" s="80"/>
      <c r="VZF13" s="80"/>
      <c r="VZG13" s="80"/>
      <c r="VZH13" s="80"/>
      <c r="VZI13" s="80"/>
      <c r="VZJ13" s="80"/>
      <c r="VZK13" s="80"/>
      <c r="VZL13" s="80"/>
      <c r="VZM13" s="80"/>
      <c r="VZN13" s="80"/>
      <c r="VZO13" s="80"/>
      <c r="VZP13" s="80"/>
      <c r="VZQ13" s="80"/>
      <c r="VZR13" s="80"/>
      <c r="VZS13" s="80"/>
      <c r="VZT13" s="80"/>
      <c r="VZU13" s="80"/>
      <c r="VZV13" s="80"/>
      <c r="VZW13" s="80"/>
      <c r="VZX13" s="80"/>
      <c r="VZY13" s="80"/>
      <c r="VZZ13" s="80"/>
      <c r="WAA13" s="80"/>
      <c r="WAB13" s="80"/>
      <c r="WAC13" s="80"/>
      <c r="WAD13" s="80"/>
      <c r="WAE13" s="80"/>
      <c r="WAF13" s="80"/>
      <c r="WAG13" s="80"/>
      <c r="WAH13" s="80"/>
      <c r="WAI13" s="80"/>
      <c r="WAJ13" s="80"/>
      <c r="WAK13" s="80"/>
      <c r="WAL13" s="80"/>
      <c r="WAM13" s="80"/>
      <c r="WAN13" s="80"/>
      <c r="WAO13" s="80"/>
      <c r="WAP13" s="80"/>
      <c r="WAQ13" s="80"/>
      <c r="WAR13" s="80"/>
      <c r="WAS13" s="80"/>
      <c r="WAT13" s="80"/>
      <c r="WAU13" s="80"/>
      <c r="WAV13" s="80"/>
      <c r="WAW13" s="80"/>
      <c r="WAX13" s="80"/>
      <c r="WAY13" s="80"/>
      <c r="WAZ13" s="80"/>
      <c r="WBA13" s="80"/>
      <c r="WBB13" s="80"/>
      <c r="WBC13" s="80"/>
      <c r="WBD13" s="80"/>
      <c r="WBE13" s="80"/>
      <c r="WBF13" s="80"/>
      <c r="WBG13" s="80"/>
      <c r="WBH13" s="80"/>
      <c r="WBI13" s="80"/>
      <c r="WBJ13" s="80"/>
      <c r="WBK13" s="80"/>
      <c r="WBL13" s="80"/>
      <c r="WBM13" s="80"/>
      <c r="WBN13" s="80"/>
      <c r="WBO13" s="80"/>
      <c r="WBP13" s="80"/>
      <c r="WBQ13" s="80"/>
      <c r="WBR13" s="80"/>
      <c r="WBS13" s="80"/>
      <c r="WBT13" s="80"/>
      <c r="WBU13" s="80"/>
      <c r="WBV13" s="80"/>
      <c r="WBW13" s="80"/>
      <c r="WBX13" s="80"/>
      <c r="WBY13" s="80"/>
      <c r="WBZ13" s="80"/>
      <c r="WCA13" s="80"/>
      <c r="WCB13" s="80"/>
      <c r="WCC13" s="80"/>
      <c r="WCD13" s="80"/>
      <c r="WCE13" s="80"/>
      <c r="WCF13" s="80"/>
      <c r="WCG13" s="80"/>
      <c r="WCH13" s="80"/>
      <c r="WCI13" s="80"/>
      <c r="WCJ13" s="80"/>
      <c r="WCK13" s="80"/>
      <c r="WCL13" s="80"/>
      <c r="WCM13" s="80"/>
      <c r="WCN13" s="80"/>
      <c r="WCO13" s="80"/>
      <c r="WCP13" s="80"/>
      <c r="WCQ13" s="80"/>
      <c r="WCR13" s="80"/>
      <c r="WCS13" s="80"/>
      <c r="WCT13" s="80"/>
      <c r="WCU13" s="80"/>
      <c r="WCV13" s="80"/>
      <c r="WCW13" s="80"/>
      <c r="WCX13" s="80"/>
      <c r="WCY13" s="80"/>
      <c r="WCZ13" s="80"/>
      <c r="WDA13" s="80"/>
      <c r="WDB13" s="80"/>
      <c r="WDC13" s="80"/>
      <c r="WDD13" s="80"/>
      <c r="WDE13" s="80"/>
      <c r="WDF13" s="80"/>
      <c r="WDG13" s="80"/>
      <c r="WDH13" s="80"/>
      <c r="WDI13" s="80"/>
      <c r="WDJ13" s="80"/>
      <c r="WDK13" s="80"/>
      <c r="WDL13" s="80"/>
      <c r="WDM13" s="80"/>
      <c r="WDN13" s="80"/>
      <c r="WDO13" s="80"/>
      <c r="WDP13" s="80"/>
      <c r="WDQ13" s="80"/>
      <c r="WDR13" s="80"/>
      <c r="WDS13" s="80"/>
      <c r="WDT13" s="80"/>
      <c r="WDU13" s="80"/>
      <c r="WDV13" s="80"/>
      <c r="WDW13" s="80"/>
      <c r="WDX13" s="80"/>
      <c r="WDY13" s="80"/>
      <c r="WDZ13" s="80"/>
      <c r="WEA13" s="80"/>
      <c r="WEB13" s="80"/>
      <c r="WEC13" s="80"/>
      <c r="WED13" s="80"/>
      <c r="WEE13" s="80"/>
      <c r="WEF13" s="80"/>
      <c r="WEG13" s="80"/>
      <c r="WEH13" s="80"/>
      <c r="WEI13" s="80"/>
      <c r="WEJ13" s="80"/>
      <c r="WEK13" s="80"/>
      <c r="WEL13" s="80"/>
      <c r="WEM13" s="80"/>
      <c r="WEN13" s="80"/>
      <c r="WEO13" s="80"/>
      <c r="WEP13" s="80"/>
      <c r="WEQ13" s="80"/>
      <c r="WER13" s="80"/>
      <c r="WES13" s="80"/>
      <c r="WET13" s="80"/>
      <c r="WEU13" s="80"/>
      <c r="WEV13" s="80"/>
      <c r="WEW13" s="80"/>
      <c r="WEX13" s="80"/>
      <c r="WEY13" s="80"/>
      <c r="WEZ13" s="80"/>
      <c r="WFA13" s="80"/>
      <c r="WFB13" s="80"/>
      <c r="WFC13" s="80"/>
      <c r="WFD13" s="80"/>
      <c r="WFE13" s="80"/>
      <c r="WFF13" s="80"/>
      <c r="WFG13" s="80"/>
      <c r="WFH13" s="80"/>
      <c r="WFI13" s="80"/>
      <c r="WFJ13" s="80"/>
      <c r="WFK13" s="80"/>
      <c r="WFL13" s="80"/>
      <c r="WFM13" s="80"/>
      <c r="WFN13" s="80"/>
      <c r="WFO13" s="80"/>
      <c r="WFP13" s="80"/>
      <c r="WFQ13" s="80"/>
      <c r="WFR13" s="80"/>
      <c r="WFS13" s="80"/>
      <c r="WFT13" s="80"/>
      <c r="WFU13" s="80"/>
      <c r="WFV13" s="80"/>
      <c r="WFW13" s="80"/>
      <c r="WFX13" s="80"/>
      <c r="WFY13" s="80"/>
      <c r="WFZ13" s="80"/>
      <c r="WGA13" s="80"/>
      <c r="WGB13" s="80"/>
      <c r="WGC13" s="80"/>
      <c r="WGD13" s="80"/>
      <c r="WGE13" s="80"/>
      <c r="WGF13" s="80"/>
      <c r="WGG13" s="80"/>
      <c r="WGH13" s="80"/>
      <c r="WGI13" s="80"/>
      <c r="WGJ13" s="80"/>
      <c r="WGK13" s="80"/>
      <c r="WGL13" s="80"/>
      <c r="WGM13" s="80"/>
      <c r="WGN13" s="80"/>
      <c r="WGO13" s="80"/>
      <c r="WGP13" s="80"/>
      <c r="WGQ13" s="80"/>
      <c r="WGR13" s="80"/>
      <c r="WGS13" s="80"/>
      <c r="WGT13" s="80"/>
      <c r="WGU13" s="80"/>
      <c r="WGV13" s="80"/>
      <c r="WGW13" s="80"/>
      <c r="WGX13" s="80"/>
      <c r="WGY13" s="80"/>
      <c r="WGZ13" s="80"/>
      <c r="WHA13" s="80"/>
      <c r="WHB13" s="80"/>
      <c r="WHC13" s="80"/>
      <c r="WHD13" s="80"/>
      <c r="WHE13" s="80"/>
      <c r="WHF13" s="80"/>
      <c r="WHG13" s="80"/>
      <c r="WHH13" s="80"/>
      <c r="WHI13" s="80"/>
      <c r="WHJ13" s="80"/>
      <c r="WHK13" s="80"/>
      <c r="WHL13" s="80"/>
      <c r="WHM13" s="80"/>
      <c r="WHN13" s="80"/>
      <c r="WHO13" s="80"/>
      <c r="WHP13" s="80"/>
      <c r="WHQ13" s="80"/>
      <c r="WHR13" s="80"/>
      <c r="WHS13" s="80"/>
      <c r="WHT13" s="80"/>
      <c r="WHU13" s="80"/>
      <c r="WHV13" s="80"/>
      <c r="WHW13" s="80"/>
      <c r="WHX13" s="80"/>
      <c r="WHY13" s="80"/>
      <c r="WHZ13" s="80"/>
      <c r="WIA13" s="80"/>
      <c r="WIB13" s="80"/>
      <c r="WIC13" s="80"/>
      <c r="WID13" s="80"/>
      <c r="WIE13" s="80"/>
      <c r="WIF13" s="80"/>
      <c r="WIG13" s="80"/>
      <c r="WIH13" s="80"/>
      <c r="WII13" s="80"/>
      <c r="WIJ13" s="80"/>
      <c r="WIK13" s="80"/>
      <c r="WIL13" s="80"/>
      <c r="WIM13" s="80"/>
      <c r="WIN13" s="80"/>
      <c r="WIO13" s="80"/>
      <c r="WIP13" s="80"/>
      <c r="WIQ13" s="80"/>
      <c r="WIR13" s="80"/>
      <c r="WIS13" s="80"/>
      <c r="WIT13" s="80"/>
      <c r="WIU13" s="80"/>
      <c r="WIV13" s="80"/>
      <c r="WIW13" s="80"/>
      <c r="WIX13" s="80"/>
      <c r="WIY13" s="80"/>
      <c r="WIZ13" s="80"/>
      <c r="WJA13" s="80"/>
      <c r="WJB13" s="80"/>
      <c r="WJC13" s="80"/>
      <c r="WJD13" s="80"/>
      <c r="WJE13" s="80"/>
      <c r="WJF13" s="80"/>
      <c r="WJG13" s="80"/>
      <c r="WJH13" s="80"/>
      <c r="WJI13" s="80"/>
      <c r="WJJ13" s="80"/>
      <c r="WJK13" s="80"/>
      <c r="WJL13" s="80"/>
      <c r="WJM13" s="80"/>
      <c r="WJN13" s="80"/>
      <c r="WJO13" s="80"/>
      <c r="WJP13" s="80"/>
      <c r="WJQ13" s="80"/>
      <c r="WJR13" s="80"/>
      <c r="WJS13" s="80"/>
      <c r="WJT13" s="80"/>
      <c r="WJU13" s="80"/>
      <c r="WJV13" s="80"/>
      <c r="WJW13" s="80"/>
      <c r="WJX13" s="80"/>
      <c r="WJY13" s="80"/>
      <c r="WJZ13" s="80"/>
      <c r="WKA13" s="80"/>
      <c r="WKB13" s="80"/>
      <c r="WKC13" s="80"/>
      <c r="WKD13" s="80"/>
      <c r="WKE13" s="80"/>
      <c r="WKF13" s="80"/>
      <c r="WKG13" s="80"/>
      <c r="WKH13" s="80"/>
      <c r="WKI13" s="80"/>
      <c r="WKJ13" s="80"/>
      <c r="WKK13" s="80"/>
      <c r="WKL13" s="80"/>
      <c r="WKM13" s="80"/>
      <c r="WKN13" s="80"/>
      <c r="WKO13" s="80"/>
      <c r="WKP13" s="80"/>
      <c r="WKQ13" s="80"/>
      <c r="WKR13" s="80"/>
      <c r="WKS13" s="80"/>
      <c r="WKT13" s="80"/>
      <c r="WKU13" s="80"/>
      <c r="WKV13" s="80"/>
      <c r="WKW13" s="80"/>
      <c r="WKX13" s="80"/>
      <c r="WKY13" s="80"/>
      <c r="WKZ13" s="80"/>
      <c r="WLA13" s="80"/>
      <c r="WLB13" s="80"/>
      <c r="WLC13" s="80"/>
      <c r="WLD13" s="80"/>
      <c r="WLE13" s="80"/>
      <c r="WLF13" s="80"/>
      <c r="WLG13" s="80"/>
      <c r="WLH13" s="80"/>
      <c r="WLI13" s="80"/>
      <c r="WLJ13" s="80"/>
      <c r="WLK13" s="80"/>
      <c r="WLL13" s="80"/>
      <c r="WLM13" s="80"/>
      <c r="WLN13" s="80"/>
      <c r="WLO13" s="80"/>
      <c r="WLP13" s="80"/>
      <c r="WLQ13" s="80"/>
      <c r="WLR13" s="80"/>
      <c r="WLS13" s="80"/>
      <c r="WLT13" s="80"/>
      <c r="WLU13" s="80"/>
      <c r="WLV13" s="80"/>
      <c r="WLW13" s="80"/>
      <c r="WLX13" s="80"/>
      <c r="WLY13" s="80"/>
      <c r="WLZ13" s="80"/>
      <c r="WMA13" s="80"/>
      <c r="WMB13" s="80"/>
      <c r="WMC13" s="80"/>
      <c r="WMD13" s="80"/>
      <c r="WME13" s="80"/>
      <c r="WMF13" s="80"/>
      <c r="WMG13" s="80"/>
      <c r="WMH13" s="80"/>
      <c r="WMI13" s="80"/>
      <c r="WMJ13" s="80"/>
      <c r="WMK13" s="80"/>
      <c r="WML13" s="80"/>
      <c r="WMM13" s="80"/>
      <c r="WMN13" s="80"/>
      <c r="WMO13" s="80"/>
      <c r="WMP13" s="80"/>
      <c r="WMQ13" s="80"/>
      <c r="WMR13" s="80"/>
      <c r="WMS13" s="80"/>
      <c r="WMT13" s="80"/>
      <c r="WMU13" s="80"/>
      <c r="WMV13" s="80"/>
      <c r="WMW13" s="80"/>
      <c r="WMX13" s="80"/>
      <c r="WMY13" s="80"/>
      <c r="WMZ13" s="80"/>
      <c r="WNA13" s="80"/>
      <c r="WNB13" s="80"/>
      <c r="WNC13" s="80"/>
      <c r="WND13" s="80"/>
      <c r="WNE13" s="80"/>
      <c r="WNF13" s="80"/>
      <c r="WNG13" s="80"/>
      <c r="WNH13" s="80"/>
      <c r="WNI13" s="80"/>
      <c r="WNJ13" s="80"/>
      <c r="WNK13" s="80"/>
      <c r="WNL13" s="80"/>
      <c r="WNM13" s="80"/>
      <c r="WNN13" s="80"/>
      <c r="WNO13" s="80"/>
      <c r="WNP13" s="80"/>
      <c r="WNQ13" s="80"/>
      <c r="WNR13" s="80"/>
      <c r="WNS13" s="80"/>
      <c r="WNT13" s="80"/>
      <c r="WNU13" s="80"/>
      <c r="WNV13" s="80"/>
      <c r="WNW13" s="80"/>
      <c r="WNX13" s="80"/>
      <c r="WNY13" s="80"/>
      <c r="WNZ13" s="80"/>
      <c r="WOA13" s="80"/>
      <c r="WOB13" s="80"/>
      <c r="WOC13" s="80"/>
      <c r="WOD13" s="80"/>
      <c r="WOE13" s="80"/>
      <c r="WOF13" s="80"/>
      <c r="WOG13" s="80"/>
      <c r="WOH13" s="80"/>
      <c r="WOI13" s="80"/>
      <c r="WOJ13" s="80"/>
      <c r="WOK13" s="80"/>
      <c r="WOL13" s="80"/>
      <c r="WOM13" s="80"/>
      <c r="WON13" s="80"/>
      <c r="WOO13" s="80"/>
      <c r="WOP13" s="80"/>
      <c r="WOQ13" s="80"/>
      <c r="WOR13" s="80"/>
      <c r="WOS13" s="80"/>
      <c r="WOT13" s="80"/>
      <c r="WOU13" s="80"/>
      <c r="WOV13" s="80"/>
      <c r="WOW13" s="80"/>
      <c r="WOX13" s="80"/>
      <c r="WOY13" s="80"/>
      <c r="WOZ13" s="80"/>
      <c r="WPA13" s="80"/>
      <c r="WPB13" s="80"/>
      <c r="WPC13" s="80"/>
      <c r="WPD13" s="80"/>
      <c r="WPE13" s="80"/>
      <c r="WPF13" s="80"/>
      <c r="WPG13" s="80"/>
      <c r="WPH13" s="80"/>
      <c r="WPI13" s="80"/>
      <c r="WPJ13" s="80"/>
      <c r="WPK13" s="80"/>
      <c r="WPL13" s="80"/>
      <c r="WPM13" s="80"/>
      <c r="WPN13" s="80"/>
      <c r="WPO13" s="80"/>
      <c r="WPP13" s="80"/>
      <c r="WPQ13" s="80"/>
      <c r="WPR13" s="80"/>
      <c r="WPS13" s="80"/>
      <c r="WPT13" s="80"/>
      <c r="WPU13" s="80"/>
      <c r="WPV13" s="80"/>
      <c r="WPW13" s="80"/>
      <c r="WPX13" s="80"/>
      <c r="WPY13" s="80"/>
      <c r="WPZ13" s="80"/>
      <c r="WQA13" s="80"/>
      <c r="WQB13" s="80"/>
      <c r="WQC13" s="80"/>
      <c r="WQD13" s="80"/>
      <c r="WQE13" s="80"/>
      <c r="WQF13" s="80"/>
      <c r="WQG13" s="80"/>
      <c r="WQH13" s="80"/>
      <c r="WQI13" s="80"/>
      <c r="WQJ13" s="80"/>
      <c r="WQK13" s="80"/>
      <c r="WQL13" s="80"/>
      <c r="WQM13" s="80"/>
      <c r="WQN13" s="80"/>
      <c r="WQO13" s="80"/>
      <c r="WQP13" s="80"/>
      <c r="WQQ13" s="80"/>
      <c r="WQR13" s="80"/>
      <c r="WQS13" s="80"/>
      <c r="WQT13" s="80"/>
      <c r="WQU13" s="80"/>
      <c r="WQV13" s="80"/>
      <c r="WQW13" s="80"/>
      <c r="WQX13" s="80"/>
      <c r="WQY13" s="80"/>
      <c r="WQZ13" s="80"/>
      <c r="WRA13" s="80"/>
      <c r="WRB13" s="80"/>
      <c r="WRC13" s="80"/>
      <c r="WRD13" s="80"/>
      <c r="WRE13" s="80"/>
      <c r="WRF13" s="80"/>
      <c r="WRG13" s="80"/>
      <c r="WRH13" s="80"/>
      <c r="WRI13" s="80"/>
      <c r="WRJ13" s="80"/>
      <c r="WRK13" s="80"/>
      <c r="WRL13" s="80"/>
      <c r="WRM13" s="80"/>
      <c r="WRN13" s="80"/>
      <c r="WRO13" s="80"/>
      <c r="WRP13" s="80"/>
      <c r="WRQ13" s="80"/>
      <c r="WRR13" s="80"/>
      <c r="WRS13" s="80"/>
      <c r="WRT13" s="80"/>
      <c r="WRU13" s="80"/>
      <c r="WRV13" s="80"/>
      <c r="WRW13" s="80"/>
      <c r="WRX13" s="80"/>
      <c r="WRY13" s="80"/>
      <c r="WRZ13" s="80"/>
      <c r="WSA13" s="80"/>
      <c r="WSB13" s="80"/>
      <c r="WSC13" s="80"/>
      <c r="WSD13" s="80"/>
      <c r="WSE13" s="80"/>
      <c r="WSF13" s="80"/>
      <c r="WSG13" s="80"/>
      <c r="WSH13" s="80"/>
      <c r="WSI13" s="80"/>
      <c r="WSJ13" s="80"/>
      <c r="WSK13" s="80"/>
      <c r="WSL13" s="80"/>
      <c r="WSM13" s="80"/>
      <c r="WSN13" s="80"/>
      <c r="WSO13" s="80"/>
      <c r="WSP13" s="80"/>
      <c r="WSQ13" s="80"/>
      <c r="WSR13" s="80"/>
      <c r="WSS13" s="80"/>
      <c r="WST13" s="80"/>
      <c r="WSU13" s="80"/>
      <c r="WSV13" s="80"/>
      <c r="WSW13" s="80"/>
      <c r="WSX13" s="80"/>
      <c r="WSY13" s="80"/>
      <c r="WSZ13" s="80"/>
      <c r="WTA13" s="80"/>
      <c r="WTB13" s="80"/>
      <c r="WTC13" s="80"/>
      <c r="WTD13" s="80"/>
      <c r="WTE13" s="80"/>
      <c r="WTF13" s="80"/>
      <c r="WTG13" s="80"/>
      <c r="WTH13" s="80"/>
      <c r="WTI13" s="80"/>
      <c r="WTJ13" s="80"/>
      <c r="WTK13" s="80"/>
      <c r="WTL13" s="80"/>
      <c r="WTM13" s="80"/>
      <c r="WTN13" s="80"/>
      <c r="WTO13" s="80"/>
      <c r="WTP13" s="80"/>
      <c r="WTQ13" s="80"/>
      <c r="WTR13" s="80"/>
      <c r="WTS13" s="80"/>
      <c r="WTT13" s="80"/>
      <c r="WTU13" s="80"/>
      <c r="WTV13" s="80"/>
      <c r="WTW13" s="80"/>
      <c r="WTX13" s="80"/>
      <c r="WTY13" s="80"/>
      <c r="WTZ13" s="80"/>
      <c r="WUA13" s="80"/>
      <c r="WUB13" s="80"/>
      <c r="WUC13" s="80"/>
      <c r="WUD13" s="80"/>
      <c r="WUE13" s="80"/>
      <c r="WUF13" s="80"/>
      <c r="WUG13" s="80"/>
      <c r="WUH13" s="80"/>
      <c r="WUI13" s="80"/>
      <c r="WUJ13" s="80"/>
      <c r="WUK13" s="80"/>
      <c r="WUL13" s="80"/>
      <c r="WUM13" s="80"/>
      <c r="WUN13" s="80"/>
      <c r="WUO13" s="80"/>
      <c r="WUP13" s="80"/>
      <c r="WUQ13" s="80"/>
      <c r="WUR13" s="80"/>
      <c r="WUS13" s="80"/>
      <c r="WUT13" s="80"/>
      <c r="WUU13" s="80"/>
      <c r="WUV13" s="80"/>
      <c r="WUW13" s="80"/>
      <c r="WUX13" s="80"/>
      <c r="WUY13" s="80"/>
      <c r="WUZ13" s="80"/>
      <c r="WVA13" s="80"/>
      <c r="WVB13" s="80"/>
      <c r="WVC13" s="80"/>
      <c r="WVD13" s="80"/>
      <c r="WVE13" s="80"/>
      <c r="WVF13" s="80"/>
      <c r="WVG13" s="80"/>
      <c r="WVH13" s="80"/>
      <c r="WVI13" s="80"/>
      <c r="WVJ13" s="80"/>
      <c r="WVK13" s="80"/>
      <c r="WVL13" s="80"/>
      <c r="WVM13" s="80"/>
      <c r="WVN13" s="80"/>
      <c r="WVO13" s="80"/>
      <c r="WVP13" s="80"/>
      <c r="WVQ13" s="80"/>
      <c r="WVR13" s="80"/>
      <c r="WVS13" s="80"/>
      <c r="WVT13" s="80"/>
      <c r="WVU13" s="80"/>
      <c r="WVV13" s="80"/>
      <c r="WVW13" s="80"/>
      <c r="WVX13" s="80"/>
      <c r="WVY13" s="80"/>
      <c r="WVZ13" s="80"/>
      <c r="WWA13" s="80"/>
      <c r="WWB13" s="80"/>
      <c r="WWC13" s="80"/>
      <c r="WWD13" s="80"/>
      <c r="WWE13" s="80"/>
      <c r="WWF13" s="80"/>
      <c r="WWG13" s="80"/>
      <c r="WWH13" s="80"/>
      <c r="WWI13" s="80"/>
      <c r="WWJ13" s="80"/>
      <c r="WWK13" s="80"/>
      <c r="WWL13" s="80"/>
      <c r="WWM13" s="80"/>
      <c r="WWN13" s="80"/>
      <c r="WWO13" s="80"/>
      <c r="WWP13" s="80"/>
      <c r="WWQ13" s="80"/>
      <c r="WWR13" s="80"/>
      <c r="WWS13" s="80"/>
      <c r="WWT13" s="80"/>
      <c r="WWU13" s="80"/>
      <c r="WWV13" s="80"/>
      <c r="WWW13" s="80"/>
      <c r="WWX13" s="80"/>
      <c r="WWY13" s="80"/>
      <c r="WWZ13" s="80"/>
      <c r="WXA13" s="80"/>
      <c r="WXB13" s="80"/>
      <c r="WXC13" s="80"/>
      <c r="WXD13" s="80"/>
      <c r="WXE13" s="80"/>
      <c r="WXF13" s="80"/>
      <c r="WXG13" s="80"/>
      <c r="WXH13" s="80"/>
      <c r="WXI13" s="80"/>
      <c r="WXJ13" s="80"/>
      <c r="WXK13" s="80"/>
      <c r="WXL13" s="80"/>
      <c r="WXM13" s="80"/>
      <c r="WXN13" s="80"/>
      <c r="WXO13" s="80"/>
      <c r="WXP13" s="80"/>
      <c r="WXQ13" s="80"/>
      <c r="WXR13" s="80"/>
      <c r="WXS13" s="80"/>
      <c r="WXT13" s="80"/>
      <c r="WXU13" s="80"/>
      <c r="WXV13" s="80"/>
      <c r="WXW13" s="80"/>
      <c r="WXX13" s="80"/>
      <c r="WXY13" s="80"/>
      <c r="WXZ13" s="80"/>
      <c r="WYA13" s="80"/>
      <c r="WYB13" s="80"/>
      <c r="WYC13" s="80"/>
      <c r="WYD13" s="80"/>
      <c r="WYE13" s="80"/>
      <c r="WYF13" s="80"/>
      <c r="WYG13" s="80"/>
      <c r="WYH13" s="80"/>
      <c r="WYI13" s="80"/>
      <c r="WYJ13" s="80"/>
      <c r="WYK13" s="80"/>
      <c r="WYL13" s="80"/>
      <c r="WYM13" s="80"/>
      <c r="WYN13" s="80"/>
      <c r="WYO13" s="80"/>
      <c r="WYP13" s="80"/>
      <c r="WYQ13" s="80"/>
      <c r="WYR13" s="80"/>
      <c r="WYS13" s="80"/>
      <c r="WYT13" s="80"/>
      <c r="WYU13" s="80"/>
      <c r="WYV13" s="80"/>
      <c r="WYW13" s="80"/>
      <c r="WYX13" s="80"/>
      <c r="WYY13" s="80"/>
      <c r="WYZ13" s="80"/>
      <c r="WZA13" s="80"/>
      <c r="WZB13" s="80"/>
      <c r="WZC13" s="80"/>
      <c r="WZD13" s="80"/>
      <c r="WZE13" s="80"/>
      <c r="WZF13" s="80"/>
      <c r="WZG13" s="80"/>
      <c r="WZH13" s="80"/>
      <c r="WZI13" s="80"/>
      <c r="WZJ13" s="80"/>
      <c r="WZK13" s="80"/>
      <c r="WZL13" s="80"/>
      <c r="WZM13" s="80"/>
      <c r="WZN13" s="80"/>
      <c r="WZO13" s="80"/>
      <c r="WZP13" s="80"/>
      <c r="WZQ13" s="80"/>
      <c r="WZR13" s="80"/>
      <c r="WZS13" s="80"/>
      <c r="WZT13" s="80"/>
      <c r="WZU13" s="80"/>
      <c r="WZV13" s="80"/>
      <c r="WZW13" s="80"/>
      <c r="WZX13" s="80"/>
      <c r="WZY13" s="80"/>
      <c r="WZZ13" s="80"/>
      <c r="XAA13" s="80"/>
      <c r="XAB13" s="80"/>
      <c r="XAC13" s="80"/>
      <c r="XAD13" s="80"/>
      <c r="XAE13" s="80"/>
      <c r="XAF13" s="80"/>
      <c r="XAG13" s="80"/>
      <c r="XAH13" s="80"/>
      <c r="XAI13" s="80"/>
      <c r="XAJ13" s="80"/>
      <c r="XAK13" s="80"/>
      <c r="XAL13" s="80"/>
      <c r="XAM13" s="80"/>
      <c r="XAN13" s="80"/>
      <c r="XAO13" s="80"/>
      <c r="XAP13" s="80"/>
      <c r="XAQ13" s="80"/>
      <c r="XAR13" s="80"/>
      <c r="XAS13" s="80"/>
      <c r="XAT13" s="80"/>
      <c r="XAU13" s="80"/>
      <c r="XAV13" s="80"/>
      <c r="XAW13" s="80"/>
      <c r="XAX13" s="80"/>
      <c r="XAY13" s="80"/>
      <c r="XAZ13" s="80"/>
      <c r="XBA13" s="80"/>
      <c r="XBB13" s="80"/>
      <c r="XBC13" s="80"/>
      <c r="XBD13" s="80"/>
      <c r="XBE13" s="80"/>
      <c r="XBF13" s="80"/>
      <c r="XBG13" s="80"/>
      <c r="XBH13" s="80"/>
      <c r="XBI13" s="80"/>
      <c r="XBJ13" s="80"/>
      <c r="XBK13" s="80"/>
      <c r="XBL13" s="80"/>
      <c r="XBM13" s="80"/>
      <c r="XBN13" s="80"/>
      <c r="XBO13" s="80"/>
      <c r="XBP13" s="80"/>
      <c r="XBQ13" s="80"/>
      <c r="XBR13" s="80"/>
      <c r="XBS13" s="80"/>
      <c r="XBT13" s="80"/>
      <c r="XBU13" s="80"/>
      <c r="XBV13" s="80"/>
      <c r="XBW13" s="80"/>
      <c r="XBX13" s="80"/>
      <c r="XBY13" s="80"/>
      <c r="XBZ13" s="80"/>
      <c r="XCA13" s="80"/>
      <c r="XCB13" s="80"/>
      <c r="XCC13" s="80"/>
      <c r="XCD13" s="80"/>
      <c r="XCE13" s="80"/>
      <c r="XCF13" s="80"/>
      <c r="XCG13" s="80"/>
      <c r="XCH13" s="80"/>
      <c r="XCI13" s="80"/>
      <c r="XCJ13" s="80"/>
      <c r="XCK13" s="80"/>
      <c r="XCL13" s="80"/>
      <c r="XCM13" s="80"/>
      <c r="XCN13" s="80"/>
      <c r="XCO13" s="80"/>
      <c r="XCP13" s="80"/>
      <c r="XCQ13" s="80"/>
      <c r="XCR13" s="80"/>
      <c r="XCS13" s="80"/>
      <c r="XCT13" s="80"/>
      <c r="XCU13" s="80"/>
      <c r="XCV13" s="80"/>
      <c r="XCW13" s="80"/>
      <c r="XCX13" s="80"/>
      <c r="XCY13" s="80"/>
      <c r="XCZ13" s="80"/>
      <c r="XDA13" s="80"/>
      <c r="XDB13" s="80"/>
      <c r="XDC13" s="80"/>
      <c r="XDD13" s="80"/>
      <c r="XDE13" s="80"/>
      <c r="XDF13" s="80"/>
      <c r="XDG13" s="80"/>
      <c r="XDH13" s="80"/>
      <c r="XDI13" s="80"/>
      <c r="XDJ13" s="80"/>
      <c r="XDK13" s="80"/>
      <c r="XDL13" s="80"/>
      <c r="XDM13" s="80"/>
      <c r="XDN13" s="80"/>
      <c r="XDO13" s="80"/>
      <c r="XDP13" s="80"/>
      <c r="XDQ13" s="80"/>
      <c r="XDR13" s="80"/>
      <c r="XDS13" s="80"/>
      <c r="XDT13" s="80"/>
      <c r="XDU13" s="80"/>
      <c r="XDV13" s="80"/>
      <c r="XDW13" s="80"/>
      <c r="XDX13" s="80"/>
      <c r="XDY13" s="80"/>
      <c r="XDZ13" s="80"/>
      <c r="XEA13" s="80"/>
      <c r="XEB13" s="80"/>
      <c r="XEC13" s="80"/>
      <c r="XED13" s="80"/>
      <c r="XEE13" s="80"/>
      <c r="XEF13" s="80"/>
      <c r="XEG13" s="80"/>
      <c r="XEH13" s="80"/>
      <c r="XEI13" s="80"/>
      <c r="XEJ13" s="80"/>
      <c r="XEK13" s="80"/>
      <c r="XEL13" s="80"/>
      <c r="XEM13" s="80"/>
      <c r="XEN13" s="80"/>
      <c r="XEO13" s="80"/>
      <c r="XEP13" s="80"/>
      <c r="XEQ13" s="80"/>
      <c r="XER13" s="80"/>
      <c r="XES13" s="80"/>
      <c r="XET13" s="80"/>
      <c r="XEU13" s="80"/>
      <c r="XEV13" s="80"/>
      <c r="XEW13" s="80"/>
    </row>
  </sheetData>
  <mergeCells count="7">
    <mergeCell ref="A2:F2"/>
    <mergeCell ref="A3:B3"/>
    <mergeCell ref="C3:D3"/>
    <mergeCell ref="E3:F3"/>
    <mergeCell ref="A5:D5"/>
    <mergeCell ref="A6:D6"/>
    <mergeCell ref="A9:D9"/>
  </mergeCells>
  <pageMargins left="0.751388888888889" right="0.751388888888889" top="1" bottom="1" header="0.5" footer="0.5"/>
  <pageSetup paperSize="9" scale="62" firstPageNumber="16"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6"/>
  <sheetViews>
    <sheetView tabSelected="1" zoomScale="70" zoomScaleNormal="70" workbookViewId="0">
      <selection activeCell="A1" sqref="A1"/>
    </sheetView>
  </sheetViews>
  <sheetFormatPr defaultColWidth="9" defaultRowHeight="19.2"/>
  <cols>
    <col min="1" max="1" width="9" style="39"/>
    <col min="2" max="2" width="17.8796296296296" style="40" customWidth="1"/>
    <col min="3" max="3" width="50.6296296296296" style="41" customWidth="1"/>
    <col min="4" max="4" width="50.6296296296296" style="42" customWidth="1"/>
    <col min="5" max="5" width="20.25" style="43" customWidth="1"/>
    <col min="6" max="6" width="37.75" style="44" customWidth="1"/>
    <col min="7" max="7" width="14.3333333333333" style="35"/>
    <col min="8" max="8" width="15.6296296296296" style="35"/>
    <col min="9" max="16356" width="9" style="35"/>
    <col min="16357" max="16384" width="9" style="45"/>
  </cols>
  <sheetData>
    <row r="1" spans="1:1">
      <c r="A1" s="46" t="s">
        <v>277</v>
      </c>
    </row>
    <row r="2" s="35" customFormat="1" ht="42.95" customHeight="1" spans="1:6">
      <c r="A2" s="47" t="s">
        <v>278</v>
      </c>
      <c r="B2" s="47"/>
      <c r="C2" s="47"/>
      <c r="D2" s="47"/>
      <c r="E2" s="47"/>
      <c r="F2" s="47"/>
    </row>
    <row r="3" s="35" customFormat="1" ht="35.1" customHeight="1" spans="1:6">
      <c r="A3" s="48"/>
      <c r="B3" s="48"/>
      <c r="C3" s="48"/>
      <c r="D3" s="48"/>
      <c r="E3" s="49" t="s">
        <v>247</v>
      </c>
      <c r="F3" s="49"/>
    </row>
    <row r="4" s="36" customFormat="1" ht="45" customHeight="1" spans="1:16384">
      <c r="A4" s="50" t="s">
        <v>248</v>
      </c>
      <c r="B4" s="50" t="s">
        <v>249</v>
      </c>
      <c r="C4" s="51" t="s">
        <v>279</v>
      </c>
      <c r="D4" s="51" t="s">
        <v>251</v>
      </c>
      <c r="E4" s="52" t="s">
        <v>252</v>
      </c>
      <c r="F4" s="52" t="s">
        <v>253</v>
      </c>
      <c r="G4" s="53"/>
      <c r="H4" s="53"/>
      <c r="I4" s="53"/>
      <c r="J4" s="53"/>
      <c r="K4" s="53"/>
      <c r="L4" s="35"/>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c r="AEA4" s="53"/>
      <c r="AEB4" s="53"/>
      <c r="AEC4" s="53"/>
      <c r="AED4" s="53"/>
      <c r="AEE4" s="53"/>
      <c r="AEF4" s="53"/>
      <c r="AEG4" s="53"/>
      <c r="AEH4" s="53"/>
      <c r="AEI4" s="53"/>
      <c r="AEJ4" s="53"/>
      <c r="AEK4" s="53"/>
      <c r="AEL4" s="53"/>
      <c r="AEM4" s="53"/>
      <c r="AEN4" s="53"/>
      <c r="AEO4" s="53"/>
      <c r="AEP4" s="53"/>
      <c r="AEQ4" s="53"/>
      <c r="AER4" s="53"/>
      <c r="AES4" s="53"/>
      <c r="AET4" s="53"/>
      <c r="AEU4" s="53"/>
      <c r="AEV4" s="53"/>
      <c r="AEW4" s="53"/>
      <c r="AEX4" s="53"/>
      <c r="AEY4" s="53"/>
      <c r="AEZ4" s="53"/>
      <c r="AFA4" s="53"/>
      <c r="AFB4" s="53"/>
      <c r="AFC4" s="53"/>
      <c r="AFD4" s="53"/>
      <c r="AFE4" s="53"/>
      <c r="AFF4" s="53"/>
      <c r="AFG4" s="53"/>
      <c r="AFH4" s="53"/>
      <c r="AFI4" s="53"/>
      <c r="AFJ4" s="53"/>
      <c r="AFK4" s="53"/>
      <c r="AFL4" s="53"/>
      <c r="AFM4" s="53"/>
      <c r="AFN4" s="53"/>
      <c r="AFO4" s="53"/>
      <c r="AFP4" s="53"/>
      <c r="AFQ4" s="53"/>
      <c r="AFR4" s="53"/>
      <c r="AFS4" s="53"/>
      <c r="AFT4" s="53"/>
      <c r="AFU4" s="53"/>
      <c r="AFV4" s="53"/>
      <c r="AFW4" s="53"/>
      <c r="AFX4" s="53"/>
      <c r="AFY4" s="53"/>
      <c r="AFZ4" s="53"/>
      <c r="AGA4" s="53"/>
      <c r="AGB4" s="53"/>
      <c r="AGC4" s="53"/>
      <c r="AGD4" s="53"/>
      <c r="AGE4" s="53"/>
      <c r="AGF4" s="53"/>
      <c r="AGG4" s="53"/>
      <c r="AGH4" s="53"/>
      <c r="AGI4" s="53"/>
      <c r="AGJ4" s="53"/>
      <c r="AGK4" s="53"/>
      <c r="AGL4" s="53"/>
      <c r="AGM4" s="53"/>
      <c r="AGN4" s="53"/>
      <c r="AGO4" s="53"/>
      <c r="AGP4" s="53"/>
      <c r="AGQ4" s="53"/>
      <c r="AGR4" s="53"/>
      <c r="AGS4" s="53"/>
      <c r="AGT4" s="53"/>
      <c r="AGU4" s="53"/>
      <c r="AGV4" s="53"/>
      <c r="AGW4" s="53"/>
      <c r="AGX4" s="53"/>
      <c r="AGY4" s="53"/>
      <c r="AGZ4" s="53"/>
      <c r="AHA4" s="53"/>
      <c r="AHB4" s="53"/>
      <c r="AHC4" s="53"/>
      <c r="AHD4" s="53"/>
      <c r="AHE4" s="53"/>
      <c r="AHF4" s="53"/>
      <c r="AHG4" s="53"/>
      <c r="AHH4" s="53"/>
      <c r="AHI4" s="53"/>
      <c r="AHJ4" s="53"/>
      <c r="AHK4" s="53"/>
      <c r="AHL4" s="53"/>
      <c r="AHM4" s="53"/>
      <c r="AHN4" s="53"/>
      <c r="AHO4" s="53"/>
      <c r="AHP4" s="53"/>
      <c r="AHQ4" s="53"/>
      <c r="AHR4" s="53"/>
      <c r="AHS4" s="53"/>
      <c r="AHT4" s="53"/>
      <c r="AHU4" s="53"/>
      <c r="AHV4" s="53"/>
      <c r="AHW4" s="53"/>
      <c r="AHX4" s="53"/>
      <c r="AHY4" s="53"/>
      <c r="AHZ4" s="53"/>
      <c r="AIA4" s="53"/>
      <c r="AIB4" s="53"/>
      <c r="AIC4" s="53"/>
      <c r="AID4" s="53"/>
      <c r="AIE4" s="53"/>
      <c r="AIF4" s="53"/>
      <c r="AIG4" s="53"/>
      <c r="AIH4" s="53"/>
      <c r="AII4" s="53"/>
      <c r="AIJ4" s="53"/>
      <c r="AIK4" s="53"/>
      <c r="AIL4" s="53"/>
      <c r="AIM4" s="53"/>
      <c r="AIN4" s="53"/>
      <c r="AIO4" s="53"/>
      <c r="AIP4" s="53"/>
      <c r="AIQ4" s="53"/>
      <c r="AIR4" s="53"/>
      <c r="AIS4" s="53"/>
      <c r="AIT4" s="53"/>
      <c r="AIU4" s="53"/>
      <c r="AIV4" s="53"/>
      <c r="AIW4" s="53"/>
      <c r="AIX4" s="53"/>
      <c r="AIY4" s="53"/>
      <c r="AIZ4" s="53"/>
      <c r="AJA4" s="53"/>
      <c r="AJB4" s="53"/>
      <c r="AJC4" s="53"/>
      <c r="AJD4" s="53"/>
      <c r="AJE4" s="53"/>
      <c r="AJF4" s="53"/>
      <c r="AJG4" s="53"/>
      <c r="AJH4" s="53"/>
      <c r="AJI4" s="53"/>
      <c r="AJJ4" s="53"/>
      <c r="AJK4" s="53"/>
      <c r="AJL4" s="53"/>
      <c r="AJM4" s="53"/>
      <c r="AJN4" s="53"/>
      <c r="AJO4" s="53"/>
      <c r="AJP4" s="53"/>
      <c r="AJQ4" s="53"/>
      <c r="AJR4" s="53"/>
      <c r="AJS4" s="53"/>
      <c r="AJT4" s="53"/>
      <c r="AJU4" s="53"/>
      <c r="AJV4" s="53"/>
      <c r="AJW4" s="53"/>
      <c r="AJX4" s="53"/>
      <c r="AJY4" s="53"/>
      <c r="AJZ4" s="53"/>
      <c r="AKA4" s="53"/>
      <c r="AKB4" s="53"/>
      <c r="AKC4" s="53"/>
      <c r="AKD4" s="53"/>
      <c r="AKE4" s="53"/>
      <c r="AKF4" s="53"/>
      <c r="AKG4" s="53"/>
      <c r="AKH4" s="53"/>
      <c r="AKI4" s="53"/>
      <c r="AKJ4" s="53"/>
      <c r="AKK4" s="53"/>
      <c r="AKL4" s="53"/>
      <c r="AKM4" s="53"/>
      <c r="AKN4" s="53"/>
      <c r="AKO4" s="53"/>
      <c r="AKP4" s="53"/>
      <c r="AKQ4" s="53"/>
      <c r="AKR4" s="53"/>
      <c r="AKS4" s="53"/>
      <c r="AKT4" s="53"/>
      <c r="AKU4" s="53"/>
      <c r="AKV4" s="53"/>
      <c r="AKW4" s="53"/>
      <c r="AKX4" s="53"/>
      <c r="AKY4" s="53"/>
      <c r="AKZ4" s="53"/>
      <c r="ALA4" s="53"/>
      <c r="ALB4" s="53"/>
      <c r="ALC4" s="53"/>
      <c r="ALD4" s="53"/>
      <c r="ALE4" s="53"/>
      <c r="ALF4" s="53"/>
      <c r="ALG4" s="53"/>
      <c r="ALH4" s="53"/>
      <c r="ALI4" s="53"/>
      <c r="ALJ4" s="53"/>
      <c r="ALK4" s="53"/>
      <c r="ALL4" s="53"/>
      <c r="ALM4" s="53"/>
      <c r="ALN4" s="53"/>
      <c r="ALO4" s="53"/>
      <c r="ALP4" s="53"/>
      <c r="ALQ4" s="53"/>
      <c r="ALR4" s="53"/>
      <c r="ALS4" s="53"/>
      <c r="ALT4" s="53"/>
      <c r="ALU4" s="53"/>
      <c r="ALV4" s="53"/>
      <c r="ALW4" s="53"/>
      <c r="ALX4" s="53"/>
      <c r="ALY4" s="53"/>
      <c r="ALZ4" s="53"/>
      <c r="AMA4" s="53"/>
      <c r="AMB4" s="53"/>
      <c r="AMC4" s="53"/>
      <c r="AMD4" s="53"/>
      <c r="AME4" s="53"/>
      <c r="AMF4" s="53"/>
      <c r="AMG4" s="53"/>
      <c r="AMH4" s="53"/>
      <c r="AMI4" s="53"/>
      <c r="AMJ4" s="53"/>
      <c r="AMK4" s="53"/>
      <c r="AML4" s="53"/>
      <c r="AMM4" s="53"/>
      <c r="AMN4" s="53"/>
      <c r="AMO4" s="53"/>
      <c r="AMP4" s="53"/>
      <c r="AMQ4" s="53"/>
      <c r="AMR4" s="53"/>
      <c r="AMS4" s="53"/>
      <c r="AMT4" s="53"/>
      <c r="AMU4" s="53"/>
      <c r="AMV4" s="53"/>
      <c r="AMW4" s="53"/>
      <c r="AMX4" s="53"/>
      <c r="AMY4" s="53"/>
      <c r="AMZ4" s="53"/>
      <c r="ANA4" s="53"/>
      <c r="ANB4" s="53"/>
      <c r="ANC4" s="53"/>
      <c r="AND4" s="53"/>
      <c r="ANE4" s="53"/>
      <c r="ANF4" s="53"/>
      <c r="ANG4" s="53"/>
      <c r="ANH4" s="53"/>
      <c r="ANI4" s="53"/>
      <c r="ANJ4" s="53"/>
      <c r="ANK4" s="53"/>
      <c r="ANL4" s="53"/>
      <c r="ANM4" s="53"/>
      <c r="ANN4" s="53"/>
      <c r="ANO4" s="53"/>
      <c r="ANP4" s="53"/>
      <c r="ANQ4" s="53"/>
      <c r="ANR4" s="53"/>
      <c r="ANS4" s="53"/>
      <c r="ANT4" s="53"/>
      <c r="ANU4" s="53"/>
      <c r="ANV4" s="53"/>
      <c r="ANW4" s="53"/>
      <c r="ANX4" s="53"/>
      <c r="ANY4" s="53"/>
      <c r="ANZ4" s="53"/>
      <c r="AOA4" s="53"/>
      <c r="AOB4" s="53"/>
      <c r="AOC4" s="53"/>
      <c r="AOD4" s="53"/>
      <c r="AOE4" s="53"/>
      <c r="AOF4" s="53"/>
      <c r="AOG4" s="53"/>
      <c r="AOH4" s="53"/>
      <c r="AOI4" s="53"/>
      <c r="AOJ4" s="53"/>
      <c r="AOK4" s="53"/>
      <c r="AOL4" s="53"/>
      <c r="AOM4" s="53"/>
      <c r="AON4" s="53"/>
      <c r="AOO4" s="53"/>
      <c r="AOP4" s="53"/>
      <c r="AOQ4" s="53"/>
      <c r="AOR4" s="53"/>
      <c r="AOS4" s="53"/>
      <c r="AOT4" s="53"/>
      <c r="AOU4" s="53"/>
      <c r="AOV4" s="53"/>
      <c r="AOW4" s="53"/>
      <c r="AOX4" s="53"/>
      <c r="AOY4" s="53"/>
      <c r="AOZ4" s="53"/>
      <c r="APA4" s="53"/>
      <c r="APB4" s="53"/>
      <c r="APC4" s="53"/>
      <c r="APD4" s="53"/>
      <c r="APE4" s="53"/>
      <c r="APF4" s="53"/>
      <c r="APG4" s="53"/>
      <c r="APH4" s="53"/>
      <c r="API4" s="53"/>
      <c r="APJ4" s="53"/>
      <c r="APK4" s="53"/>
      <c r="APL4" s="53"/>
      <c r="APM4" s="53"/>
      <c r="APN4" s="53"/>
      <c r="APO4" s="53"/>
      <c r="APP4" s="53"/>
      <c r="APQ4" s="53"/>
      <c r="APR4" s="53"/>
      <c r="APS4" s="53"/>
      <c r="APT4" s="53"/>
      <c r="APU4" s="53"/>
      <c r="APV4" s="53"/>
      <c r="APW4" s="53"/>
      <c r="APX4" s="53"/>
      <c r="APY4" s="53"/>
      <c r="APZ4" s="53"/>
      <c r="AQA4" s="53"/>
      <c r="AQB4" s="53"/>
      <c r="AQC4" s="53"/>
      <c r="AQD4" s="53"/>
      <c r="AQE4" s="53"/>
      <c r="AQF4" s="53"/>
      <c r="AQG4" s="53"/>
      <c r="AQH4" s="53"/>
      <c r="AQI4" s="53"/>
      <c r="AQJ4" s="53"/>
      <c r="AQK4" s="53"/>
      <c r="AQL4" s="53"/>
      <c r="AQM4" s="53"/>
      <c r="AQN4" s="53"/>
      <c r="AQO4" s="53"/>
      <c r="AQP4" s="53"/>
      <c r="AQQ4" s="53"/>
      <c r="AQR4" s="53"/>
      <c r="AQS4" s="53"/>
      <c r="AQT4" s="53"/>
      <c r="AQU4" s="53"/>
      <c r="AQV4" s="53"/>
      <c r="AQW4" s="53"/>
      <c r="AQX4" s="53"/>
      <c r="AQY4" s="53"/>
      <c r="AQZ4" s="53"/>
      <c r="ARA4" s="53"/>
      <c r="ARB4" s="53"/>
      <c r="ARC4" s="53"/>
      <c r="ARD4" s="53"/>
      <c r="ARE4" s="53"/>
      <c r="ARF4" s="53"/>
      <c r="ARG4" s="53"/>
      <c r="ARH4" s="53"/>
      <c r="ARI4" s="53"/>
      <c r="ARJ4" s="53"/>
      <c r="ARK4" s="53"/>
      <c r="ARL4" s="53"/>
      <c r="ARM4" s="53"/>
      <c r="ARN4" s="53"/>
      <c r="ARO4" s="53"/>
      <c r="ARP4" s="53"/>
      <c r="ARQ4" s="53"/>
      <c r="ARR4" s="53"/>
      <c r="ARS4" s="53"/>
      <c r="ART4" s="53"/>
      <c r="ARU4" s="53"/>
      <c r="ARV4" s="53"/>
      <c r="ARW4" s="53"/>
      <c r="ARX4" s="53"/>
      <c r="ARY4" s="53"/>
      <c r="ARZ4" s="53"/>
      <c r="ASA4" s="53"/>
      <c r="ASB4" s="53"/>
      <c r="ASC4" s="53"/>
      <c r="ASD4" s="53"/>
      <c r="ASE4" s="53"/>
      <c r="ASF4" s="53"/>
      <c r="ASG4" s="53"/>
      <c r="ASH4" s="53"/>
      <c r="ASI4" s="53"/>
      <c r="ASJ4" s="53"/>
      <c r="ASK4" s="53"/>
      <c r="ASL4" s="53"/>
      <c r="ASM4" s="53"/>
      <c r="ASN4" s="53"/>
      <c r="ASO4" s="53"/>
      <c r="ASP4" s="53"/>
      <c r="ASQ4" s="53"/>
      <c r="ASR4" s="53"/>
      <c r="ASS4" s="53"/>
      <c r="AST4" s="53"/>
      <c r="ASU4" s="53"/>
      <c r="ASV4" s="53"/>
      <c r="ASW4" s="53"/>
      <c r="ASX4" s="53"/>
      <c r="ASY4" s="53"/>
      <c r="ASZ4" s="53"/>
      <c r="ATA4" s="53"/>
      <c r="ATB4" s="53"/>
      <c r="ATC4" s="53"/>
      <c r="ATD4" s="53"/>
      <c r="ATE4" s="53"/>
      <c r="ATF4" s="53"/>
      <c r="ATG4" s="53"/>
      <c r="ATH4" s="53"/>
      <c r="ATI4" s="53"/>
      <c r="ATJ4" s="53"/>
      <c r="ATK4" s="53"/>
      <c r="ATL4" s="53"/>
      <c r="ATM4" s="53"/>
      <c r="ATN4" s="53"/>
      <c r="ATO4" s="53"/>
      <c r="ATP4" s="53"/>
      <c r="ATQ4" s="53"/>
      <c r="ATR4" s="53"/>
      <c r="ATS4" s="53"/>
      <c r="ATT4" s="53"/>
      <c r="ATU4" s="53"/>
      <c r="ATV4" s="53"/>
      <c r="ATW4" s="53"/>
      <c r="ATX4" s="53"/>
      <c r="ATY4" s="53"/>
      <c r="ATZ4" s="53"/>
      <c r="AUA4" s="53"/>
      <c r="AUB4" s="53"/>
      <c r="AUC4" s="53"/>
      <c r="AUD4" s="53"/>
      <c r="AUE4" s="53"/>
      <c r="AUF4" s="53"/>
      <c r="AUG4" s="53"/>
      <c r="AUH4" s="53"/>
      <c r="AUI4" s="53"/>
      <c r="AUJ4" s="53"/>
      <c r="AUK4" s="53"/>
      <c r="AUL4" s="53"/>
      <c r="AUM4" s="53"/>
      <c r="AUN4" s="53"/>
      <c r="AUO4" s="53"/>
      <c r="AUP4" s="53"/>
      <c r="AUQ4" s="53"/>
      <c r="AUR4" s="53"/>
      <c r="AUS4" s="53"/>
      <c r="AUT4" s="53"/>
      <c r="AUU4" s="53"/>
      <c r="AUV4" s="53"/>
      <c r="AUW4" s="53"/>
      <c r="AUX4" s="53"/>
      <c r="AUY4" s="53"/>
      <c r="AUZ4" s="53"/>
      <c r="AVA4" s="53"/>
      <c r="AVB4" s="53"/>
      <c r="AVC4" s="53"/>
      <c r="AVD4" s="53"/>
      <c r="AVE4" s="53"/>
      <c r="AVF4" s="53"/>
      <c r="AVG4" s="53"/>
      <c r="AVH4" s="53"/>
      <c r="AVI4" s="53"/>
      <c r="AVJ4" s="53"/>
      <c r="AVK4" s="53"/>
      <c r="AVL4" s="53"/>
      <c r="AVM4" s="53"/>
      <c r="AVN4" s="53"/>
      <c r="AVO4" s="53"/>
      <c r="AVP4" s="53"/>
      <c r="AVQ4" s="53"/>
      <c r="AVR4" s="53"/>
      <c r="AVS4" s="53"/>
      <c r="AVT4" s="53"/>
      <c r="AVU4" s="53"/>
      <c r="AVV4" s="53"/>
      <c r="AVW4" s="53"/>
      <c r="AVX4" s="53"/>
      <c r="AVY4" s="53"/>
      <c r="AVZ4" s="53"/>
      <c r="AWA4" s="53"/>
      <c r="AWB4" s="53"/>
      <c r="AWC4" s="53"/>
      <c r="AWD4" s="53"/>
      <c r="AWE4" s="53"/>
      <c r="AWF4" s="53"/>
      <c r="AWG4" s="53"/>
      <c r="AWH4" s="53"/>
      <c r="AWI4" s="53"/>
      <c r="AWJ4" s="53"/>
      <c r="AWK4" s="53"/>
      <c r="AWL4" s="53"/>
      <c r="AWM4" s="53"/>
      <c r="AWN4" s="53"/>
      <c r="AWO4" s="53"/>
      <c r="AWP4" s="53"/>
      <c r="AWQ4" s="53"/>
      <c r="AWR4" s="53"/>
      <c r="AWS4" s="53"/>
      <c r="AWT4" s="53"/>
      <c r="AWU4" s="53"/>
      <c r="AWV4" s="53"/>
      <c r="AWW4" s="53"/>
      <c r="AWX4" s="53"/>
      <c r="AWY4" s="53"/>
      <c r="AWZ4" s="53"/>
      <c r="AXA4" s="53"/>
      <c r="AXB4" s="53"/>
      <c r="AXC4" s="53"/>
      <c r="AXD4" s="53"/>
      <c r="AXE4" s="53"/>
      <c r="AXF4" s="53"/>
      <c r="AXG4" s="53"/>
      <c r="AXH4" s="53"/>
      <c r="AXI4" s="53"/>
      <c r="AXJ4" s="53"/>
      <c r="AXK4" s="53"/>
      <c r="AXL4" s="53"/>
      <c r="AXM4" s="53"/>
      <c r="AXN4" s="53"/>
      <c r="AXO4" s="53"/>
      <c r="AXP4" s="53"/>
      <c r="AXQ4" s="53"/>
      <c r="AXR4" s="53"/>
      <c r="AXS4" s="53"/>
      <c r="AXT4" s="53"/>
      <c r="AXU4" s="53"/>
      <c r="AXV4" s="53"/>
      <c r="AXW4" s="53"/>
      <c r="AXX4" s="53"/>
      <c r="AXY4" s="53"/>
      <c r="AXZ4" s="53"/>
      <c r="AYA4" s="53"/>
      <c r="AYB4" s="53"/>
      <c r="AYC4" s="53"/>
      <c r="AYD4" s="53"/>
      <c r="AYE4" s="53"/>
      <c r="AYF4" s="53"/>
      <c r="AYG4" s="53"/>
      <c r="AYH4" s="53"/>
      <c r="AYI4" s="53"/>
      <c r="AYJ4" s="53"/>
      <c r="AYK4" s="53"/>
      <c r="AYL4" s="53"/>
      <c r="AYM4" s="53"/>
      <c r="AYN4" s="53"/>
      <c r="AYO4" s="53"/>
      <c r="AYP4" s="53"/>
      <c r="AYQ4" s="53"/>
      <c r="AYR4" s="53"/>
      <c r="AYS4" s="53"/>
      <c r="AYT4" s="53"/>
      <c r="AYU4" s="53"/>
      <c r="AYV4" s="53"/>
      <c r="AYW4" s="53"/>
      <c r="AYX4" s="53"/>
      <c r="AYY4" s="53"/>
      <c r="AYZ4" s="53"/>
      <c r="AZA4" s="53"/>
      <c r="AZB4" s="53"/>
      <c r="AZC4" s="53"/>
      <c r="AZD4" s="53"/>
      <c r="AZE4" s="53"/>
      <c r="AZF4" s="53"/>
      <c r="AZG4" s="53"/>
      <c r="AZH4" s="53"/>
      <c r="AZI4" s="53"/>
      <c r="AZJ4" s="53"/>
      <c r="AZK4" s="53"/>
      <c r="AZL4" s="53"/>
      <c r="AZM4" s="53"/>
      <c r="AZN4" s="53"/>
      <c r="AZO4" s="53"/>
      <c r="AZP4" s="53"/>
      <c r="AZQ4" s="53"/>
      <c r="AZR4" s="53"/>
      <c r="AZS4" s="53"/>
      <c r="AZT4" s="53"/>
      <c r="AZU4" s="53"/>
      <c r="AZV4" s="53"/>
      <c r="AZW4" s="53"/>
      <c r="AZX4" s="53"/>
      <c r="AZY4" s="53"/>
      <c r="AZZ4" s="53"/>
      <c r="BAA4" s="53"/>
      <c r="BAB4" s="53"/>
      <c r="BAC4" s="53"/>
      <c r="BAD4" s="53"/>
      <c r="BAE4" s="53"/>
      <c r="BAF4" s="53"/>
      <c r="BAG4" s="53"/>
      <c r="BAH4" s="53"/>
      <c r="BAI4" s="53"/>
      <c r="BAJ4" s="53"/>
      <c r="BAK4" s="53"/>
      <c r="BAL4" s="53"/>
      <c r="BAM4" s="53"/>
      <c r="BAN4" s="53"/>
      <c r="BAO4" s="53"/>
      <c r="BAP4" s="53"/>
      <c r="BAQ4" s="53"/>
      <c r="BAR4" s="53"/>
      <c r="BAS4" s="53"/>
      <c r="BAT4" s="53"/>
      <c r="BAU4" s="53"/>
      <c r="BAV4" s="53"/>
      <c r="BAW4" s="53"/>
      <c r="BAX4" s="53"/>
      <c r="BAY4" s="53"/>
      <c r="BAZ4" s="53"/>
      <c r="BBA4" s="53"/>
      <c r="BBB4" s="53"/>
      <c r="BBC4" s="53"/>
      <c r="BBD4" s="53"/>
      <c r="BBE4" s="53"/>
      <c r="BBF4" s="53"/>
      <c r="BBG4" s="53"/>
      <c r="BBH4" s="53"/>
      <c r="BBI4" s="53"/>
      <c r="BBJ4" s="53"/>
      <c r="BBK4" s="53"/>
      <c r="BBL4" s="53"/>
      <c r="BBM4" s="53"/>
      <c r="BBN4" s="53"/>
      <c r="BBO4" s="53"/>
      <c r="BBP4" s="53"/>
      <c r="BBQ4" s="53"/>
      <c r="BBR4" s="53"/>
      <c r="BBS4" s="53"/>
      <c r="BBT4" s="53"/>
      <c r="BBU4" s="53"/>
      <c r="BBV4" s="53"/>
      <c r="BBW4" s="53"/>
      <c r="BBX4" s="53"/>
      <c r="BBY4" s="53"/>
      <c r="BBZ4" s="53"/>
      <c r="BCA4" s="53"/>
      <c r="BCB4" s="53"/>
      <c r="BCC4" s="53"/>
      <c r="BCD4" s="53"/>
      <c r="BCE4" s="53"/>
      <c r="BCF4" s="53"/>
      <c r="BCG4" s="53"/>
      <c r="BCH4" s="53"/>
      <c r="BCI4" s="53"/>
      <c r="BCJ4" s="53"/>
      <c r="BCK4" s="53"/>
      <c r="BCL4" s="53"/>
      <c r="BCM4" s="53"/>
      <c r="BCN4" s="53"/>
      <c r="BCO4" s="53"/>
      <c r="BCP4" s="53"/>
      <c r="BCQ4" s="53"/>
      <c r="BCR4" s="53"/>
      <c r="BCS4" s="53"/>
      <c r="BCT4" s="53"/>
      <c r="BCU4" s="53"/>
      <c r="BCV4" s="53"/>
      <c r="BCW4" s="53"/>
      <c r="BCX4" s="53"/>
      <c r="BCY4" s="53"/>
      <c r="BCZ4" s="53"/>
      <c r="BDA4" s="53"/>
      <c r="BDB4" s="53"/>
      <c r="BDC4" s="53"/>
      <c r="BDD4" s="53"/>
      <c r="BDE4" s="53"/>
      <c r="BDF4" s="53"/>
      <c r="BDG4" s="53"/>
      <c r="BDH4" s="53"/>
      <c r="BDI4" s="53"/>
      <c r="BDJ4" s="53"/>
      <c r="BDK4" s="53"/>
      <c r="BDL4" s="53"/>
      <c r="BDM4" s="53"/>
      <c r="BDN4" s="53"/>
      <c r="BDO4" s="53"/>
      <c r="BDP4" s="53"/>
      <c r="BDQ4" s="53"/>
      <c r="BDR4" s="53"/>
      <c r="BDS4" s="53"/>
      <c r="BDT4" s="53"/>
      <c r="BDU4" s="53"/>
      <c r="BDV4" s="53"/>
      <c r="BDW4" s="53"/>
      <c r="BDX4" s="53"/>
      <c r="BDY4" s="53"/>
      <c r="BDZ4" s="53"/>
      <c r="BEA4" s="53"/>
      <c r="BEB4" s="53"/>
      <c r="BEC4" s="53"/>
      <c r="BED4" s="53"/>
      <c r="BEE4" s="53"/>
      <c r="BEF4" s="53"/>
      <c r="BEG4" s="53"/>
      <c r="BEH4" s="53"/>
      <c r="BEI4" s="53"/>
      <c r="BEJ4" s="53"/>
      <c r="BEK4" s="53"/>
      <c r="BEL4" s="53"/>
      <c r="BEM4" s="53"/>
      <c r="BEN4" s="53"/>
      <c r="BEO4" s="53"/>
      <c r="BEP4" s="53"/>
      <c r="BEQ4" s="53"/>
      <c r="BER4" s="53"/>
      <c r="BES4" s="53"/>
      <c r="BET4" s="53"/>
      <c r="BEU4" s="53"/>
      <c r="BEV4" s="53"/>
      <c r="BEW4" s="53"/>
      <c r="BEX4" s="53"/>
      <c r="BEY4" s="53"/>
      <c r="BEZ4" s="53"/>
      <c r="BFA4" s="53"/>
      <c r="BFB4" s="53"/>
      <c r="BFC4" s="53"/>
      <c r="BFD4" s="53"/>
      <c r="BFE4" s="53"/>
      <c r="BFF4" s="53"/>
      <c r="BFG4" s="53"/>
      <c r="BFH4" s="53"/>
      <c r="BFI4" s="53"/>
      <c r="BFJ4" s="53"/>
      <c r="BFK4" s="53"/>
      <c r="BFL4" s="53"/>
      <c r="BFM4" s="53"/>
      <c r="BFN4" s="53"/>
      <c r="BFO4" s="53"/>
      <c r="BFP4" s="53"/>
      <c r="BFQ4" s="53"/>
      <c r="BFR4" s="53"/>
      <c r="BFS4" s="53"/>
      <c r="BFT4" s="53"/>
      <c r="BFU4" s="53"/>
      <c r="BFV4" s="53"/>
      <c r="BFW4" s="53"/>
      <c r="BFX4" s="53"/>
      <c r="BFY4" s="53"/>
      <c r="BFZ4" s="53"/>
      <c r="BGA4" s="53"/>
      <c r="BGB4" s="53"/>
      <c r="BGC4" s="53"/>
      <c r="BGD4" s="53"/>
      <c r="BGE4" s="53"/>
      <c r="BGF4" s="53"/>
      <c r="BGG4" s="53"/>
      <c r="BGH4" s="53"/>
      <c r="BGI4" s="53"/>
      <c r="BGJ4" s="53"/>
      <c r="BGK4" s="53"/>
      <c r="BGL4" s="53"/>
      <c r="BGM4" s="53"/>
      <c r="BGN4" s="53"/>
      <c r="BGO4" s="53"/>
      <c r="BGP4" s="53"/>
      <c r="BGQ4" s="53"/>
      <c r="BGR4" s="53"/>
      <c r="BGS4" s="53"/>
      <c r="BGT4" s="53"/>
      <c r="BGU4" s="53"/>
      <c r="BGV4" s="53"/>
      <c r="BGW4" s="53"/>
      <c r="BGX4" s="53"/>
      <c r="BGY4" s="53"/>
      <c r="BGZ4" s="53"/>
      <c r="BHA4" s="53"/>
      <c r="BHB4" s="53"/>
      <c r="BHC4" s="53"/>
      <c r="BHD4" s="53"/>
      <c r="BHE4" s="53"/>
      <c r="BHF4" s="53"/>
      <c r="BHG4" s="53"/>
      <c r="BHH4" s="53"/>
      <c r="BHI4" s="53"/>
      <c r="BHJ4" s="53"/>
      <c r="BHK4" s="53"/>
      <c r="BHL4" s="53"/>
      <c r="BHM4" s="53"/>
      <c r="BHN4" s="53"/>
      <c r="BHO4" s="53"/>
      <c r="BHP4" s="53"/>
      <c r="BHQ4" s="53"/>
      <c r="BHR4" s="53"/>
      <c r="BHS4" s="53"/>
      <c r="BHT4" s="53"/>
      <c r="BHU4" s="53"/>
      <c r="BHV4" s="53"/>
      <c r="BHW4" s="53"/>
      <c r="BHX4" s="53"/>
      <c r="BHY4" s="53"/>
      <c r="BHZ4" s="53"/>
      <c r="BIA4" s="53"/>
      <c r="BIB4" s="53"/>
      <c r="BIC4" s="53"/>
      <c r="BID4" s="53"/>
      <c r="BIE4" s="53"/>
      <c r="BIF4" s="53"/>
      <c r="BIG4" s="53"/>
      <c r="BIH4" s="53"/>
      <c r="BII4" s="53"/>
      <c r="BIJ4" s="53"/>
      <c r="BIK4" s="53"/>
      <c r="BIL4" s="53"/>
      <c r="BIM4" s="53"/>
      <c r="BIN4" s="53"/>
      <c r="BIO4" s="53"/>
      <c r="BIP4" s="53"/>
      <c r="BIQ4" s="53"/>
      <c r="BIR4" s="53"/>
      <c r="BIS4" s="53"/>
      <c r="BIT4" s="53"/>
      <c r="BIU4" s="53"/>
      <c r="BIV4" s="53"/>
      <c r="BIW4" s="53"/>
      <c r="BIX4" s="53"/>
      <c r="BIY4" s="53"/>
      <c r="BIZ4" s="53"/>
      <c r="BJA4" s="53"/>
      <c r="BJB4" s="53"/>
      <c r="BJC4" s="53"/>
      <c r="BJD4" s="53"/>
      <c r="BJE4" s="53"/>
      <c r="BJF4" s="53"/>
      <c r="BJG4" s="53"/>
      <c r="BJH4" s="53"/>
      <c r="BJI4" s="53"/>
      <c r="BJJ4" s="53"/>
      <c r="BJK4" s="53"/>
      <c r="BJL4" s="53"/>
      <c r="BJM4" s="53"/>
      <c r="BJN4" s="53"/>
      <c r="BJO4" s="53"/>
      <c r="BJP4" s="53"/>
      <c r="BJQ4" s="53"/>
      <c r="BJR4" s="53"/>
      <c r="BJS4" s="53"/>
      <c r="BJT4" s="53"/>
      <c r="BJU4" s="53"/>
      <c r="BJV4" s="53"/>
      <c r="BJW4" s="53"/>
      <c r="BJX4" s="53"/>
      <c r="BJY4" s="53"/>
      <c r="BJZ4" s="53"/>
      <c r="BKA4" s="53"/>
      <c r="BKB4" s="53"/>
      <c r="BKC4" s="53"/>
      <c r="BKD4" s="53"/>
      <c r="BKE4" s="53"/>
      <c r="BKF4" s="53"/>
      <c r="BKG4" s="53"/>
      <c r="BKH4" s="53"/>
      <c r="BKI4" s="53"/>
      <c r="BKJ4" s="53"/>
      <c r="BKK4" s="53"/>
      <c r="BKL4" s="53"/>
      <c r="BKM4" s="53"/>
      <c r="BKN4" s="53"/>
      <c r="BKO4" s="53"/>
      <c r="BKP4" s="53"/>
      <c r="BKQ4" s="53"/>
      <c r="BKR4" s="53"/>
      <c r="BKS4" s="53"/>
      <c r="BKT4" s="53"/>
      <c r="BKU4" s="53"/>
      <c r="BKV4" s="53"/>
      <c r="BKW4" s="53"/>
      <c r="BKX4" s="53"/>
      <c r="BKY4" s="53"/>
      <c r="BKZ4" s="53"/>
      <c r="BLA4" s="53"/>
      <c r="BLB4" s="53"/>
      <c r="BLC4" s="53"/>
      <c r="BLD4" s="53"/>
      <c r="BLE4" s="53"/>
      <c r="BLF4" s="53"/>
      <c r="BLG4" s="53"/>
      <c r="BLH4" s="53"/>
      <c r="BLI4" s="53"/>
      <c r="BLJ4" s="53"/>
      <c r="BLK4" s="53"/>
      <c r="BLL4" s="53"/>
      <c r="BLM4" s="53"/>
      <c r="BLN4" s="53"/>
      <c r="BLO4" s="53"/>
      <c r="BLP4" s="53"/>
      <c r="BLQ4" s="53"/>
      <c r="BLR4" s="53"/>
      <c r="BLS4" s="53"/>
      <c r="BLT4" s="53"/>
      <c r="BLU4" s="53"/>
      <c r="BLV4" s="53"/>
      <c r="BLW4" s="53"/>
      <c r="BLX4" s="53"/>
      <c r="BLY4" s="53"/>
      <c r="BLZ4" s="53"/>
      <c r="BMA4" s="53"/>
      <c r="BMB4" s="53"/>
      <c r="BMC4" s="53"/>
      <c r="BMD4" s="53"/>
      <c r="BME4" s="53"/>
      <c r="BMF4" s="53"/>
      <c r="BMG4" s="53"/>
      <c r="BMH4" s="53"/>
      <c r="BMI4" s="53"/>
      <c r="BMJ4" s="53"/>
      <c r="BMK4" s="53"/>
      <c r="BML4" s="53"/>
      <c r="BMM4" s="53"/>
      <c r="BMN4" s="53"/>
      <c r="BMO4" s="53"/>
      <c r="BMP4" s="53"/>
      <c r="BMQ4" s="53"/>
      <c r="BMR4" s="53"/>
      <c r="BMS4" s="53"/>
      <c r="BMT4" s="53"/>
      <c r="BMU4" s="53"/>
      <c r="BMV4" s="53"/>
      <c r="BMW4" s="53"/>
      <c r="BMX4" s="53"/>
      <c r="BMY4" s="53"/>
      <c r="BMZ4" s="53"/>
      <c r="BNA4" s="53"/>
      <c r="BNB4" s="53"/>
      <c r="BNC4" s="53"/>
      <c r="BND4" s="53"/>
      <c r="BNE4" s="53"/>
      <c r="BNF4" s="53"/>
      <c r="BNG4" s="53"/>
      <c r="BNH4" s="53"/>
      <c r="BNI4" s="53"/>
      <c r="BNJ4" s="53"/>
      <c r="BNK4" s="53"/>
      <c r="BNL4" s="53"/>
      <c r="BNM4" s="53"/>
      <c r="BNN4" s="53"/>
      <c r="BNO4" s="53"/>
      <c r="BNP4" s="53"/>
      <c r="BNQ4" s="53"/>
      <c r="BNR4" s="53"/>
      <c r="BNS4" s="53"/>
      <c r="BNT4" s="53"/>
      <c r="BNU4" s="53"/>
      <c r="BNV4" s="53"/>
      <c r="BNW4" s="53"/>
      <c r="BNX4" s="53"/>
      <c r="BNY4" s="53"/>
      <c r="BNZ4" s="53"/>
      <c r="BOA4" s="53"/>
      <c r="BOB4" s="53"/>
      <c r="BOC4" s="53"/>
      <c r="BOD4" s="53"/>
      <c r="BOE4" s="53"/>
      <c r="BOF4" s="53"/>
      <c r="BOG4" s="53"/>
      <c r="BOH4" s="53"/>
      <c r="BOI4" s="53"/>
      <c r="BOJ4" s="53"/>
      <c r="BOK4" s="53"/>
      <c r="BOL4" s="53"/>
      <c r="BOM4" s="53"/>
      <c r="BON4" s="53"/>
      <c r="BOO4" s="53"/>
      <c r="BOP4" s="53"/>
      <c r="BOQ4" s="53"/>
      <c r="BOR4" s="53"/>
      <c r="BOS4" s="53"/>
      <c r="BOT4" s="53"/>
      <c r="BOU4" s="53"/>
      <c r="BOV4" s="53"/>
      <c r="BOW4" s="53"/>
      <c r="BOX4" s="53"/>
      <c r="BOY4" s="53"/>
      <c r="BOZ4" s="53"/>
      <c r="BPA4" s="53"/>
      <c r="BPB4" s="53"/>
      <c r="BPC4" s="53"/>
      <c r="BPD4" s="53"/>
      <c r="BPE4" s="53"/>
      <c r="BPF4" s="53"/>
      <c r="BPG4" s="53"/>
      <c r="BPH4" s="53"/>
      <c r="BPI4" s="53"/>
      <c r="BPJ4" s="53"/>
      <c r="BPK4" s="53"/>
      <c r="BPL4" s="53"/>
      <c r="BPM4" s="53"/>
      <c r="BPN4" s="53"/>
      <c r="BPO4" s="53"/>
      <c r="BPP4" s="53"/>
      <c r="BPQ4" s="53"/>
      <c r="BPR4" s="53"/>
      <c r="BPS4" s="53"/>
      <c r="BPT4" s="53"/>
      <c r="BPU4" s="53"/>
      <c r="BPV4" s="53"/>
      <c r="BPW4" s="53"/>
      <c r="BPX4" s="53"/>
      <c r="BPY4" s="53"/>
      <c r="BPZ4" s="53"/>
      <c r="BQA4" s="53"/>
      <c r="BQB4" s="53"/>
      <c r="BQC4" s="53"/>
      <c r="BQD4" s="53"/>
      <c r="BQE4" s="53"/>
      <c r="BQF4" s="53"/>
      <c r="BQG4" s="53"/>
      <c r="BQH4" s="53"/>
      <c r="BQI4" s="53"/>
      <c r="BQJ4" s="53"/>
      <c r="BQK4" s="53"/>
      <c r="BQL4" s="53"/>
      <c r="BQM4" s="53"/>
      <c r="BQN4" s="53"/>
      <c r="BQO4" s="53"/>
      <c r="BQP4" s="53"/>
      <c r="BQQ4" s="53"/>
      <c r="BQR4" s="53"/>
      <c r="BQS4" s="53"/>
      <c r="BQT4" s="53"/>
      <c r="BQU4" s="53"/>
      <c r="BQV4" s="53"/>
      <c r="BQW4" s="53"/>
      <c r="BQX4" s="53"/>
      <c r="BQY4" s="53"/>
      <c r="BQZ4" s="53"/>
      <c r="BRA4" s="53"/>
      <c r="BRB4" s="53"/>
      <c r="BRC4" s="53"/>
      <c r="BRD4" s="53"/>
      <c r="BRE4" s="53"/>
      <c r="BRF4" s="53"/>
      <c r="BRG4" s="53"/>
      <c r="BRH4" s="53"/>
      <c r="BRI4" s="53"/>
      <c r="BRJ4" s="53"/>
      <c r="BRK4" s="53"/>
      <c r="BRL4" s="53"/>
      <c r="BRM4" s="53"/>
      <c r="BRN4" s="53"/>
      <c r="BRO4" s="53"/>
      <c r="BRP4" s="53"/>
      <c r="BRQ4" s="53"/>
      <c r="BRR4" s="53"/>
      <c r="BRS4" s="53"/>
      <c r="BRT4" s="53"/>
      <c r="BRU4" s="53"/>
      <c r="BRV4" s="53"/>
      <c r="BRW4" s="53"/>
      <c r="BRX4" s="53"/>
      <c r="BRY4" s="53"/>
      <c r="BRZ4" s="53"/>
      <c r="BSA4" s="53"/>
      <c r="BSB4" s="53"/>
      <c r="BSC4" s="53"/>
      <c r="BSD4" s="53"/>
      <c r="BSE4" s="53"/>
      <c r="BSF4" s="53"/>
      <c r="BSG4" s="53"/>
      <c r="BSH4" s="53"/>
      <c r="BSI4" s="53"/>
      <c r="BSJ4" s="53"/>
      <c r="BSK4" s="53"/>
      <c r="BSL4" s="53"/>
      <c r="BSM4" s="53"/>
      <c r="BSN4" s="53"/>
      <c r="BSO4" s="53"/>
      <c r="BSP4" s="53"/>
      <c r="BSQ4" s="53"/>
      <c r="BSR4" s="53"/>
      <c r="BSS4" s="53"/>
      <c r="BST4" s="53"/>
      <c r="BSU4" s="53"/>
      <c r="BSV4" s="53"/>
      <c r="BSW4" s="53"/>
      <c r="BSX4" s="53"/>
      <c r="BSY4" s="53"/>
      <c r="BSZ4" s="53"/>
      <c r="BTA4" s="53"/>
      <c r="BTB4" s="53"/>
      <c r="BTC4" s="53"/>
      <c r="BTD4" s="53"/>
      <c r="BTE4" s="53"/>
      <c r="BTF4" s="53"/>
      <c r="BTG4" s="53"/>
      <c r="BTH4" s="53"/>
      <c r="BTI4" s="53"/>
      <c r="BTJ4" s="53"/>
      <c r="BTK4" s="53"/>
      <c r="BTL4" s="53"/>
      <c r="BTM4" s="53"/>
      <c r="BTN4" s="53"/>
      <c r="BTO4" s="53"/>
      <c r="BTP4" s="53"/>
      <c r="BTQ4" s="53"/>
      <c r="BTR4" s="53"/>
      <c r="BTS4" s="53"/>
      <c r="BTT4" s="53"/>
      <c r="BTU4" s="53"/>
      <c r="BTV4" s="53"/>
      <c r="BTW4" s="53"/>
      <c r="BTX4" s="53"/>
      <c r="BTY4" s="53"/>
      <c r="BTZ4" s="53"/>
      <c r="BUA4" s="53"/>
      <c r="BUB4" s="53"/>
      <c r="BUC4" s="53"/>
      <c r="BUD4" s="53"/>
      <c r="BUE4" s="53"/>
      <c r="BUF4" s="53"/>
      <c r="BUG4" s="53"/>
      <c r="BUH4" s="53"/>
      <c r="BUI4" s="53"/>
      <c r="BUJ4" s="53"/>
      <c r="BUK4" s="53"/>
      <c r="BUL4" s="53"/>
      <c r="BUM4" s="53"/>
      <c r="BUN4" s="53"/>
      <c r="BUO4" s="53"/>
      <c r="BUP4" s="53"/>
      <c r="BUQ4" s="53"/>
      <c r="BUR4" s="53"/>
      <c r="BUS4" s="53"/>
      <c r="BUT4" s="53"/>
      <c r="BUU4" s="53"/>
      <c r="BUV4" s="53"/>
      <c r="BUW4" s="53"/>
      <c r="BUX4" s="53"/>
      <c r="BUY4" s="53"/>
      <c r="BUZ4" s="53"/>
      <c r="BVA4" s="53"/>
      <c r="BVB4" s="53"/>
      <c r="BVC4" s="53"/>
      <c r="BVD4" s="53"/>
      <c r="BVE4" s="53"/>
      <c r="BVF4" s="53"/>
      <c r="BVG4" s="53"/>
      <c r="BVH4" s="53"/>
      <c r="BVI4" s="53"/>
      <c r="BVJ4" s="53"/>
      <c r="BVK4" s="53"/>
      <c r="BVL4" s="53"/>
      <c r="BVM4" s="53"/>
      <c r="BVN4" s="53"/>
      <c r="BVO4" s="53"/>
      <c r="BVP4" s="53"/>
      <c r="BVQ4" s="53"/>
      <c r="BVR4" s="53"/>
      <c r="BVS4" s="53"/>
      <c r="BVT4" s="53"/>
      <c r="BVU4" s="53"/>
      <c r="BVV4" s="53"/>
      <c r="BVW4" s="53"/>
      <c r="BVX4" s="53"/>
      <c r="BVY4" s="53"/>
      <c r="BVZ4" s="53"/>
      <c r="BWA4" s="53"/>
      <c r="BWB4" s="53"/>
      <c r="BWC4" s="53"/>
      <c r="BWD4" s="53"/>
      <c r="BWE4" s="53"/>
      <c r="BWF4" s="53"/>
      <c r="BWG4" s="53"/>
      <c r="BWH4" s="53"/>
      <c r="BWI4" s="53"/>
      <c r="BWJ4" s="53"/>
      <c r="BWK4" s="53"/>
      <c r="BWL4" s="53"/>
      <c r="BWM4" s="53"/>
      <c r="BWN4" s="53"/>
      <c r="BWO4" s="53"/>
      <c r="BWP4" s="53"/>
      <c r="BWQ4" s="53"/>
      <c r="BWR4" s="53"/>
      <c r="BWS4" s="53"/>
      <c r="BWT4" s="53"/>
      <c r="BWU4" s="53"/>
      <c r="BWV4" s="53"/>
      <c r="BWW4" s="53"/>
      <c r="BWX4" s="53"/>
      <c r="BWY4" s="53"/>
      <c r="BWZ4" s="53"/>
      <c r="BXA4" s="53"/>
      <c r="BXB4" s="53"/>
      <c r="BXC4" s="53"/>
      <c r="BXD4" s="53"/>
      <c r="BXE4" s="53"/>
      <c r="BXF4" s="53"/>
      <c r="BXG4" s="53"/>
      <c r="BXH4" s="53"/>
      <c r="BXI4" s="53"/>
      <c r="BXJ4" s="53"/>
      <c r="BXK4" s="53"/>
      <c r="BXL4" s="53"/>
      <c r="BXM4" s="53"/>
      <c r="BXN4" s="53"/>
      <c r="BXO4" s="53"/>
      <c r="BXP4" s="53"/>
      <c r="BXQ4" s="53"/>
      <c r="BXR4" s="53"/>
      <c r="BXS4" s="53"/>
      <c r="BXT4" s="53"/>
      <c r="BXU4" s="53"/>
      <c r="BXV4" s="53"/>
      <c r="BXW4" s="53"/>
      <c r="BXX4" s="53"/>
      <c r="BXY4" s="53"/>
      <c r="BXZ4" s="53"/>
      <c r="BYA4" s="53"/>
      <c r="BYB4" s="53"/>
      <c r="BYC4" s="53"/>
      <c r="BYD4" s="53"/>
      <c r="BYE4" s="53"/>
      <c r="BYF4" s="53"/>
      <c r="BYG4" s="53"/>
      <c r="BYH4" s="53"/>
      <c r="BYI4" s="53"/>
      <c r="BYJ4" s="53"/>
      <c r="BYK4" s="53"/>
      <c r="BYL4" s="53"/>
      <c r="BYM4" s="53"/>
      <c r="BYN4" s="53"/>
      <c r="BYO4" s="53"/>
      <c r="BYP4" s="53"/>
      <c r="BYQ4" s="53"/>
      <c r="BYR4" s="53"/>
      <c r="BYS4" s="53"/>
      <c r="BYT4" s="53"/>
      <c r="BYU4" s="53"/>
      <c r="BYV4" s="53"/>
      <c r="BYW4" s="53"/>
      <c r="BYX4" s="53"/>
      <c r="BYY4" s="53"/>
      <c r="BYZ4" s="53"/>
      <c r="BZA4" s="53"/>
      <c r="BZB4" s="53"/>
      <c r="BZC4" s="53"/>
      <c r="BZD4" s="53"/>
      <c r="BZE4" s="53"/>
      <c r="BZF4" s="53"/>
      <c r="BZG4" s="53"/>
      <c r="BZH4" s="53"/>
      <c r="BZI4" s="53"/>
      <c r="BZJ4" s="53"/>
      <c r="BZK4" s="53"/>
      <c r="BZL4" s="53"/>
      <c r="BZM4" s="53"/>
      <c r="BZN4" s="53"/>
      <c r="BZO4" s="53"/>
      <c r="BZP4" s="53"/>
      <c r="BZQ4" s="53"/>
      <c r="BZR4" s="53"/>
      <c r="BZS4" s="53"/>
      <c r="BZT4" s="53"/>
      <c r="BZU4" s="53"/>
      <c r="BZV4" s="53"/>
      <c r="BZW4" s="53"/>
      <c r="BZX4" s="53"/>
      <c r="BZY4" s="53"/>
      <c r="BZZ4" s="53"/>
      <c r="CAA4" s="53"/>
      <c r="CAB4" s="53"/>
      <c r="CAC4" s="53"/>
      <c r="CAD4" s="53"/>
      <c r="CAE4" s="53"/>
      <c r="CAF4" s="53"/>
      <c r="CAG4" s="53"/>
      <c r="CAH4" s="53"/>
      <c r="CAI4" s="53"/>
      <c r="CAJ4" s="53"/>
      <c r="CAK4" s="53"/>
      <c r="CAL4" s="53"/>
      <c r="CAM4" s="53"/>
      <c r="CAN4" s="53"/>
      <c r="CAO4" s="53"/>
      <c r="CAP4" s="53"/>
      <c r="CAQ4" s="53"/>
      <c r="CAR4" s="53"/>
      <c r="CAS4" s="53"/>
      <c r="CAT4" s="53"/>
      <c r="CAU4" s="53"/>
      <c r="CAV4" s="53"/>
      <c r="CAW4" s="53"/>
      <c r="CAX4" s="53"/>
      <c r="CAY4" s="53"/>
      <c r="CAZ4" s="53"/>
      <c r="CBA4" s="53"/>
      <c r="CBB4" s="53"/>
      <c r="CBC4" s="53"/>
      <c r="CBD4" s="53"/>
      <c r="CBE4" s="53"/>
      <c r="CBF4" s="53"/>
      <c r="CBG4" s="53"/>
      <c r="CBH4" s="53"/>
      <c r="CBI4" s="53"/>
      <c r="CBJ4" s="53"/>
      <c r="CBK4" s="53"/>
      <c r="CBL4" s="53"/>
      <c r="CBM4" s="53"/>
      <c r="CBN4" s="53"/>
      <c r="CBO4" s="53"/>
      <c r="CBP4" s="53"/>
      <c r="CBQ4" s="53"/>
      <c r="CBR4" s="53"/>
      <c r="CBS4" s="53"/>
      <c r="CBT4" s="53"/>
      <c r="CBU4" s="53"/>
      <c r="CBV4" s="53"/>
      <c r="CBW4" s="53"/>
      <c r="CBX4" s="53"/>
      <c r="CBY4" s="53"/>
      <c r="CBZ4" s="53"/>
      <c r="CCA4" s="53"/>
      <c r="CCB4" s="53"/>
      <c r="CCC4" s="53"/>
      <c r="CCD4" s="53"/>
      <c r="CCE4" s="53"/>
      <c r="CCF4" s="53"/>
      <c r="CCG4" s="53"/>
      <c r="CCH4" s="53"/>
      <c r="CCI4" s="53"/>
      <c r="CCJ4" s="53"/>
      <c r="CCK4" s="53"/>
      <c r="CCL4" s="53"/>
      <c r="CCM4" s="53"/>
      <c r="CCN4" s="53"/>
      <c r="CCO4" s="53"/>
      <c r="CCP4" s="53"/>
      <c r="CCQ4" s="53"/>
      <c r="CCR4" s="53"/>
      <c r="CCS4" s="53"/>
      <c r="CCT4" s="53"/>
      <c r="CCU4" s="53"/>
      <c r="CCV4" s="53"/>
      <c r="CCW4" s="53"/>
      <c r="CCX4" s="53"/>
      <c r="CCY4" s="53"/>
      <c r="CCZ4" s="53"/>
      <c r="CDA4" s="53"/>
      <c r="CDB4" s="53"/>
      <c r="CDC4" s="53"/>
      <c r="CDD4" s="53"/>
      <c r="CDE4" s="53"/>
      <c r="CDF4" s="53"/>
      <c r="CDG4" s="53"/>
      <c r="CDH4" s="53"/>
      <c r="CDI4" s="53"/>
      <c r="CDJ4" s="53"/>
      <c r="CDK4" s="53"/>
      <c r="CDL4" s="53"/>
      <c r="CDM4" s="53"/>
      <c r="CDN4" s="53"/>
      <c r="CDO4" s="53"/>
      <c r="CDP4" s="53"/>
      <c r="CDQ4" s="53"/>
      <c r="CDR4" s="53"/>
      <c r="CDS4" s="53"/>
      <c r="CDT4" s="53"/>
      <c r="CDU4" s="53"/>
      <c r="CDV4" s="53"/>
      <c r="CDW4" s="53"/>
      <c r="CDX4" s="53"/>
      <c r="CDY4" s="53"/>
      <c r="CDZ4" s="53"/>
      <c r="CEA4" s="53"/>
      <c r="CEB4" s="53"/>
      <c r="CEC4" s="53"/>
      <c r="CED4" s="53"/>
      <c r="CEE4" s="53"/>
      <c r="CEF4" s="53"/>
      <c r="CEG4" s="53"/>
      <c r="CEH4" s="53"/>
      <c r="CEI4" s="53"/>
      <c r="CEJ4" s="53"/>
      <c r="CEK4" s="53"/>
      <c r="CEL4" s="53"/>
      <c r="CEM4" s="53"/>
      <c r="CEN4" s="53"/>
      <c r="CEO4" s="53"/>
      <c r="CEP4" s="53"/>
      <c r="CEQ4" s="53"/>
      <c r="CER4" s="53"/>
      <c r="CES4" s="53"/>
      <c r="CET4" s="53"/>
      <c r="CEU4" s="53"/>
      <c r="CEV4" s="53"/>
      <c r="CEW4" s="53"/>
      <c r="CEX4" s="53"/>
      <c r="CEY4" s="53"/>
      <c r="CEZ4" s="53"/>
      <c r="CFA4" s="53"/>
      <c r="CFB4" s="53"/>
      <c r="CFC4" s="53"/>
      <c r="CFD4" s="53"/>
      <c r="CFE4" s="53"/>
      <c r="CFF4" s="53"/>
      <c r="CFG4" s="53"/>
      <c r="CFH4" s="53"/>
      <c r="CFI4" s="53"/>
      <c r="CFJ4" s="53"/>
      <c r="CFK4" s="53"/>
      <c r="CFL4" s="53"/>
      <c r="CFM4" s="53"/>
      <c r="CFN4" s="53"/>
      <c r="CFO4" s="53"/>
      <c r="CFP4" s="53"/>
      <c r="CFQ4" s="53"/>
      <c r="CFR4" s="53"/>
      <c r="CFS4" s="53"/>
      <c r="CFT4" s="53"/>
      <c r="CFU4" s="53"/>
      <c r="CFV4" s="53"/>
      <c r="CFW4" s="53"/>
      <c r="CFX4" s="53"/>
      <c r="CFY4" s="53"/>
      <c r="CFZ4" s="53"/>
      <c r="CGA4" s="53"/>
      <c r="CGB4" s="53"/>
      <c r="CGC4" s="53"/>
      <c r="CGD4" s="53"/>
      <c r="CGE4" s="53"/>
      <c r="CGF4" s="53"/>
      <c r="CGG4" s="53"/>
      <c r="CGH4" s="53"/>
      <c r="CGI4" s="53"/>
      <c r="CGJ4" s="53"/>
      <c r="CGK4" s="53"/>
      <c r="CGL4" s="53"/>
      <c r="CGM4" s="53"/>
      <c r="CGN4" s="53"/>
      <c r="CGO4" s="53"/>
      <c r="CGP4" s="53"/>
      <c r="CGQ4" s="53"/>
      <c r="CGR4" s="53"/>
      <c r="CGS4" s="53"/>
      <c r="CGT4" s="53"/>
      <c r="CGU4" s="53"/>
      <c r="CGV4" s="53"/>
      <c r="CGW4" s="53"/>
      <c r="CGX4" s="53"/>
      <c r="CGY4" s="53"/>
      <c r="CGZ4" s="53"/>
      <c r="CHA4" s="53"/>
      <c r="CHB4" s="53"/>
      <c r="CHC4" s="53"/>
      <c r="CHD4" s="53"/>
      <c r="CHE4" s="53"/>
      <c r="CHF4" s="53"/>
      <c r="CHG4" s="53"/>
      <c r="CHH4" s="53"/>
      <c r="CHI4" s="53"/>
      <c r="CHJ4" s="53"/>
      <c r="CHK4" s="53"/>
      <c r="CHL4" s="53"/>
      <c r="CHM4" s="53"/>
      <c r="CHN4" s="53"/>
      <c r="CHO4" s="53"/>
      <c r="CHP4" s="53"/>
      <c r="CHQ4" s="53"/>
      <c r="CHR4" s="53"/>
      <c r="CHS4" s="53"/>
      <c r="CHT4" s="53"/>
      <c r="CHU4" s="53"/>
      <c r="CHV4" s="53"/>
      <c r="CHW4" s="53"/>
      <c r="CHX4" s="53"/>
      <c r="CHY4" s="53"/>
      <c r="CHZ4" s="53"/>
      <c r="CIA4" s="53"/>
      <c r="CIB4" s="53"/>
      <c r="CIC4" s="53"/>
      <c r="CID4" s="53"/>
      <c r="CIE4" s="53"/>
      <c r="CIF4" s="53"/>
      <c r="CIG4" s="53"/>
      <c r="CIH4" s="53"/>
      <c r="CII4" s="53"/>
      <c r="CIJ4" s="53"/>
      <c r="CIK4" s="53"/>
      <c r="CIL4" s="53"/>
      <c r="CIM4" s="53"/>
      <c r="CIN4" s="53"/>
      <c r="CIO4" s="53"/>
      <c r="CIP4" s="53"/>
      <c r="CIQ4" s="53"/>
      <c r="CIR4" s="53"/>
      <c r="CIS4" s="53"/>
      <c r="CIT4" s="53"/>
      <c r="CIU4" s="53"/>
      <c r="CIV4" s="53"/>
      <c r="CIW4" s="53"/>
      <c r="CIX4" s="53"/>
      <c r="CIY4" s="53"/>
      <c r="CIZ4" s="53"/>
      <c r="CJA4" s="53"/>
      <c r="CJB4" s="53"/>
      <c r="CJC4" s="53"/>
      <c r="CJD4" s="53"/>
      <c r="CJE4" s="53"/>
      <c r="CJF4" s="53"/>
      <c r="CJG4" s="53"/>
      <c r="CJH4" s="53"/>
      <c r="CJI4" s="53"/>
      <c r="CJJ4" s="53"/>
      <c r="CJK4" s="53"/>
      <c r="CJL4" s="53"/>
      <c r="CJM4" s="53"/>
      <c r="CJN4" s="53"/>
      <c r="CJO4" s="53"/>
      <c r="CJP4" s="53"/>
      <c r="CJQ4" s="53"/>
      <c r="CJR4" s="53"/>
      <c r="CJS4" s="53"/>
      <c r="CJT4" s="53"/>
      <c r="CJU4" s="53"/>
      <c r="CJV4" s="53"/>
      <c r="CJW4" s="53"/>
      <c r="CJX4" s="53"/>
      <c r="CJY4" s="53"/>
      <c r="CJZ4" s="53"/>
      <c r="CKA4" s="53"/>
      <c r="CKB4" s="53"/>
      <c r="CKC4" s="53"/>
      <c r="CKD4" s="53"/>
      <c r="CKE4" s="53"/>
      <c r="CKF4" s="53"/>
      <c r="CKG4" s="53"/>
      <c r="CKH4" s="53"/>
      <c r="CKI4" s="53"/>
      <c r="CKJ4" s="53"/>
      <c r="CKK4" s="53"/>
      <c r="CKL4" s="53"/>
      <c r="CKM4" s="53"/>
      <c r="CKN4" s="53"/>
      <c r="CKO4" s="53"/>
      <c r="CKP4" s="53"/>
      <c r="CKQ4" s="53"/>
      <c r="CKR4" s="53"/>
      <c r="CKS4" s="53"/>
      <c r="CKT4" s="53"/>
      <c r="CKU4" s="53"/>
      <c r="CKV4" s="53"/>
      <c r="CKW4" s="53"/>
      <c r="CKX4" s="53"/>
      <c r="CKY4" s="53"/>
      <c r="CKZ4" s="53"/>
      <c r="CLA4" s="53"/>
      <c r="CLB4" s="53"/>
      <c r="CLC4" s="53"/>
      <c r="CLD4" s="53"/>
      <c r="CLE4" s="53"/>
      <c r="CLF4" s="53"/>
      <c r="CLG4" s="53"/>
      <c r="CLH4" s="53"/>
      <c r="CLI4" s="53"/>
      <c r="CLJ4" s="53"/>
      <c r="CLK4" s="53"/>
      <c r="CLL4" s="53"/>
      <c r="CLM4" s="53"/>
      <c r="CLN4" s="53"/>
      <c r="CLO4" s="53"/>
      <c r="CLP4" s="53"/>
      <c r="CLQ4" s="53"/>
      <c r="CLR4" s="53"/>
      <c r="CLS4" s="53"/>
      <c r="CLT4" s="53"/>
      <c r="CLU4" s="53"/>
      <c r="CLV4" s="53"/>
      <c r="CLW4" s="53"/>
      <c r="CLX4" s="53"/>
      <c r="CLY4" s="53"/>
      <c r="CLZ4" s="53"/>
      <c r="CMA4" s="53"/>
      <c r="CMB4" s="53"/>
      <c r="CMC4" s="53"/>
      <c r="CMD4" s="53"/>
      <c r="CME4" s="53"/>
      <c r="CMF4" s="53"/>
      <c r="CMG4" s="53"/>
      <c r="CMH4" s="53"/>
      <c r="CMI4" s="53"/>
      <c r="CMJ4" s="53"/>
      <c r="CMK4" s="53"/>
      <c r="CML4" s="53"/>
      <c r="CMM4" s="53"/>
      <c r="CMN4" s="53"/>
      <c r="CMO4" s="53"/>
      <c r="CMP4" s="53"/>
      <c r="CMQ4" s="53"/>
      <c r="CMR4" s="53"/>
      <c r="CMS4" s="53"/>
      <c r="CMT4" s="53"/>
      <c r="CMU4" s="53"/>
      <c r="CMV4" s="53"/>
      <c r="CMW4" s="53"/>
      <c r="CMX4" s="53"/>
      <c r="CMY4" s="53"/>
      <c r="CMZ4" s="53"/>
      <c r="CNA4" s="53"/>
      <c r="CNB4" s="53"/>
      <c r="CNC4" s="53"/>
      <c r="CND4" s="53"/>
      <c r="CNE4" s="53"/>
      <c r="CNF4" s="53"/>
      <c r="CNG4" s="53"/>
      <c r="CNH4" s="53"/>
      <c r="CNI4" s="53"/>
      <c r="CNJ4" s="53"/>
      <c r="CNK4" s="53"/>
      <c r="CNL4" s="53"/>
      <c r="CNM4" s="53"/>
      <c r="CNN4" s="53"/>
      <c r="CNO4" s="53"/>
      <c r="CNP4" s="53"/>
      <c r="CNQ4" s="53"/>
      <c r="CNR4" s="53"/>
      <c r="CNS4" s="53"/>
      <c r="CNT4" s="53"/>
      <c r="CNU4" s="53"/>
      <c r="CNV4" s="53"/>
      <c r="CNW4" s="53"/>
      <c r="CNX4" s="53"/>
      <c r="CNY4" s="53"/>
      <c r="CNZ4" s="53"/>
      <c r="COA4" s="53"/>
      <c r="COB4" s="53"/>
      <c r="COC4" s="53"/>
      <c r="COD4" s="53"/>
      <c r="COE4" s="53"/>
      <c r="COF4" s="53"/>
      <c r="COG4" s="53"/>
      <c r="COH4" s="53"/>
      <c r="COI4" s="53"/>
      <c r="COJ4" s="53"/>
      <c r="COK4" s="53"/>
      <c r="COL4" s="53"/>
      <c r="COM4" s="53"/>
      <c r="CON4" s="53"/>
      <c r="COO4" s="53"/>
      <c r="COP4" s="53"/>
      <c r="COQ4" s="53"/>
      <c r="COR4" s="53"/>
      <c r="COS4" s="53"/>
      <c r="COT4" s="53"/>
      <c r="COU4" s="53"/>
      <c r="COV4" s="53"/>
      <c r="COW4" s="53"/>
      <c r="COX4" s="53"/>
      <c r="COY4" s="53"/>
      <c r="COZ4" s="53"/>
      <c r="CPA4" s="53"/>
      <c r="CPB4" s="53"/>
      <c r="CPC4" s="53"/>
      <c r="CPD4" s="53"/>
      <c r="CPE4" s="53"/>
      <c r="CPF4" s="53"/>
      <c r="CPG4" s="53"/>
      <c r="CPH4" s="53"/>
      <c r="CPI4" s="53"/>
      <c r="CPJ4" s="53"/>
      <c r="CPK4" s="53"/>
      <c r="CPL4" s="53"/>
      <c r="CPM4" s="53"/>
      <c r="CPN4" s="53"/>
      <c r="CPO4" s="53"/>
      <c r="CPP4" s="53"/>
      <c r="CPQ4" s="53"/>
      <c r="CPR4" s="53"/>
      <c r="CPS4" s="53"/>
      <c r="CPT4" s="53"/>
      <c r="CPU4" s="53"/>
      <c r="CPV4" s="53"/>
      <c r="CPW4" s="53"/>
      <c r="CPX4" s="53"/>
      <c r="CPY4" s="53"/>
      <c r="CPZ4" s="53"/>
      <c r="CQA4" s="53"/>
      <c r="CQB4" s="53"/>
      <c r="CQC4" s="53"/>
      <c r="CQD4" s="53"/>
      <c r="CQE4" s="53"/>
      <c r="CQF4" s="53"/>
      <c r="CQG4" s="53"/>
      <c r="CQH4" s="53"/>
      <c r="CQI4" s="53"/>
      <c r="CQJ4" s="53"/>
      <c r="CQK4" s="53"/>
      <c r="CQL4" s="53"/>
      <c r="CQM4" s="53"/>
      <c r="CQN4" s="53"/>
      <c r="CQO4" s="53"/>
      <c r="CQP4" s="53"/>
      <c r="CQQ4" s="53"/>
      <c r="CQR4" s="53"/>
      <c r="CQS4" s="53"/>
      <c r="CQT4" s="53"/>
      <c r="CQU4" s="53"/>
      <c r="CQV4" s="53"/>
      <c r="CQW4" s="53"/>
      <c r="CQX4" s="53"/>
      <c r="CQY4" s="53"/>
      <c r="CQZ4" s="53"/>
      <c r="CRA4" s="53"/>
      <c r="CRB4" s="53"/>
      <c r="CRC4" s="53"/>
      <c r="CRD4" s="53"/>
      <c r="CRE4" s="53"/>
      <c r="CRF4" s="53"/>
      <c r="CRG4" s="53"/>
      <c r="CRH4" s="53"/>
      <c r="CRI4" s="53"/>
      <c r="CRJ4" s="53"/>
      <c r="CRK4" s="53"/>
      <c r="CRL4" s="53"/>
      <c r="CRM4" s="53"/>
      <c r="CRN4" s="53"/>
      <c r="CRO4" s="53"/>
      <c r="CRP4" s="53"/>
      <c r="CRQ4" s="53"/>
      <c r="CRR4" s="53"/>
      <c r="CRS4" s="53"/>
      <c r="CRT4" s="53"/>
      <c r="CRU4" s="53"/>
      <c r="CRV4" s="53"/>
      <c r="CRW4" s="53"/>
      <c r="CRX4" s="53"/>
      <c r="CRY4" s="53"/>
      <c r="CRZ4" s="53"/>
      <c r="CSA4" s="53"/>
      <c r="CSB4" s="53"/>
      <c r="CSC4" s="53"/>
      <c r="CSD4" s="53"/>
      <c r="CSE4" s="53"/>
      <c r="CSF4" s="53"/>
      <c r="CSG4" s="53"/>
      <c r="CSH4" s="53"/>
      <c r="CSI4" s="53"/>
      <c r="CSJ4" s="53"/>
      <c r="CSK4" s="53"/>
      <c r="CSL4" s="53"/>
      <c r="CSM4" s="53"/>
      <c r="CSN4" s="53"/>
      <c r="CSO4" s="53"/>
      <c r="CSP4" s="53"/>
      <c r="CSQ4" s="53"/>
      <c r="CSR4" s="53"/>
      <c r="CSS4" s="53"/>
      <c r="CST4" s="53"/>
      <c r="CSU4" s="53"/>
      <c r="CSV4" s="53"/>
      <c r="CSW4" s="53"/>
      <c r="CSX4" s="53"/>
      <c r="CSY4" s="53"/>
      <c r="CSZ4" s="53"/>
      <c r="CTA4" s="53"/>
      <c r="CTB4" s="53"/>
      <c r="CTC4" s="53"/>
      <c r="CTD4" s="53"/>
      <c r="CTE4" s="53"/>
      <c r="CTF4" s="53"/>
      <c r="CTG4" s="53"/>
      <c r="CTH4" s="53"/>
      <c r="CTI4" s="53"/>
      <c r="CTJ4" s="53"/>
      <c r="CTK4" s="53"/>
      <c r="CTL4" s="53"/>
      <c r="CTM4" s="53"/>
      <c r="CTN4" s="53"/>
      <c r="CTO4" s="53"/>
      <c r="CTP4" s="53"/>
      <c r="CTQ4" s="53"/>
      <c r="CTR4" s="53"/>
      <c r="CTS4" s="53"/>
      <c r="CTT4" s="53"/>
      <c r="CTU4" s="53"/>
      <c r="CTV4" s="53"/>
      <c r="CTW4" s="53"/>
      <c r="CTX4" s="53"/>
      <c r="CTY4" s="53"/>
      <c r="CTZ4" s="53"/>
      <c r="CUA4" s="53"/>
      <c r="CUB4" s="53"/>
      <c r="CUC4" s="53"/>
      <c r="CUD4" s="53"/>
      <c r="CUE4" s="53"/>
      <c r="CUF4" s="53"/>
      <c r="CUG4" s="53"/>
      <c r="CUH4" s="53"/>
      <c r="CUI4" s="53"/>
      <c r="CUJ4" s="53"/>
      <c r="CUK4" s="53"/>
      <c r="CUL4" s="53"/>
      <c r="CUM4" s="53"/>
      <c r="CUN4" s="53"/>
      <c r="CUO4" s="53"/>
      <c r="CUP4" s="53"/>
      <c r="CUQ4" s="53"/>
      <c r="CUR4" s="53"/>
      <c r="CUS4" s="53"/>
      <c r="CUT4" s="53"/>
      <c r="CUU4" s="53"/>
      <c r="CUV4" s="53"/>
      <c r="CUW4" s="53"/>
      <c r="CUX4" s="53"/>
      <c r="CUY4" s="53"/>
      <c r="CUZ4" s="53"/>
      <c r="CVA4" s="53"/>
      <c r="CVB4" s="53"/>
      <c r="CVC4" s="53"/>
      <c r="CVD4" s="53"/>
      <c r="CVE4" s="53"/>
      <c r="CVF4" s="53"/>
      <c r="CVG4" s="53"/>
      <c r="CVH4" s="53"/>
      <c r="CVI4" s="53"/>
      <c r="CVJ4" s="53"/>
      <c r="CVK4" s="53"/>
      <c r="CVL4" s="53"/>
      <c r="CVM4" s="53"/>
      <c r="CVN4" s="53"/>
      <c r="CVO4" s="53"/>
      <c r="CVP4" s="53"/>
      <c r="CVQ4" s="53"/>
      <c r="CVR4" s="53"/>
      <c r="CVS4" s="53"/>
      <c r="CVT4" s="53"/>
      <c r="CVU4" s="53"/>
      <c r="CVV4" s="53"/>
      <c r="CVW4" s="53"/>
      <c r="CVX4" s="53"/>
      <c r="CVY4" s="53"/>
      <c r="CVZ4" s="53"/>
      <c r="CWA4" s="53"/>
      <c r="CWB4" s="53"/>
      <c r="CWC4" s="53"/>
      <c r="CWD4" s="53"/>
      <c r="CWE4" s="53"/>
      <c r="CWF4" s="53"/>
      <c r="CWG4" s="53"/>
      <c r="CWH4" s="53"/>
      <c r="CWI4" s="53"/>
      <c r="CWJ4" s="53"/>
      <c r="CWK4" s="53"/>
      <c r="CWL4" s="53"/>
      <c r="CWM4" s="53"/>
      <c r="CWN4" s="53"/>
      <c r="CWO4" s="53"/>
      <c r="CWP4" s="53"/>
      <c r="CWQ4" s="53"/>
      <c r="CWR4" s="53"/>
      <c r="CWS4" s="53"/>
      <c r="CWT4" s="53"/>
      <c r="CWU4" s="53"/>
      <c r="CWV4" s="53"/>
      <c r="CWW4" s="53"/>
      <c r="CWX4" s="53"/>
      <c r="CWY4" s="53"/>
      <c r="CWZ4" s="53"/>
      <c r="CXA4" s="53"/>
      <c r="CXB4" s="53"/>
      <c r="CXC4" s="53"/>
      <c r="CXD4" s="53"/>
      <c r="CXE4" s="53"/>
      <c r="CXF4" s="53"/>
      <c r="CXG4" s="53"/>
      <c r="CXH4" s="53"/>
      <c r="CXI4" s="53"/>
      <c r="CXJ4" s="53"/>
      <c r="CXK4" s="53"/>
      <c r="CXL4" s="53"/>
      <c r="CXM4" s="53"/>
      <c r="CXN4" s="53"/>
      <c r="CXO4" s="53"/>
      <c r="CXP4" s="53"/>
      <c r="CXQ4" s="53"/>
      <c r="CXR4" s="53"/>
      <c r="CXS4" s="53"/>
      <c r="CXT4" s="53"/>
      <c r="CXU4" s="53"/>
      <c r="CXV4" s="53"/>
      <c r="CXW4" s="53"/>
      <c r="CXX4" s="53"/>
      <c r="CXY4" s="53"/>
      <c r="CXZ4" s="53"/>
      <c r="CYA4" s="53"/>
      <c r="CYB4" s="53"/>
      <c r="CYC4" s="53"/>
      <c r="CYD4" s="53"/>
      <c r="CYE4" s="53"/>
      <c r="CYF4" s="53"/>
      <c r="CYG4" s="53"/>
      <c r="CYH4" s="53"/>
      <c r="CYI4" s="53"/>
      <c r="CYJ4" s="53"/>
      <c r="CYK4" s="53"/>
      <c r="CYL4" s="53"/>
      <c r="CYM4" s="53"/>
      <c r="CYN4" s="53"/>
      <c r="CYO4" s="53"/>
      <c r="CYP4" s="53"/>
      <c r="CYQ4" s="53"/>
      <c r="CYR4" s="53"/>
      <c r="CYS4" s="53"/>
      <c r="CYT4" s="53"/>
      <c r="CYU4" s="53"/>
      <c r="CYV4" s="53"/>
      <c r="CYW4" s="53"/>
      <c r="CYX4" s="53"/>
      <c r="CYY4" s="53"/>
      <c r="CYZ4" s="53"/>
      <c r="CZA4" s="53"/>
      <c r="CZB4" s="53"/>
      <c r="CZC4" s="53"/>
      <c r="CZD4" s="53"/>
      <c r="CZE4" s="53"/>
      <c r="CZF4" s="53"/>
      <c r="CZG4" s="53"/>
      <c r="CZH4" s="53"/>
      <c r="CZI4" s="53"/>
      <c r="CZJ4" s="53"/>
      <c r="CZK4" s="53"/>
      <c r="CZL4" s="53"/>
      <c r="CZM4" s="53"/>
      <c r="CZN4" s="53"/>
      <c r="CZO4" s="53"/>
      <c r="CZP4" s="53"/>
      <c r="CZQ4" s="53"/>
      <c r="CZR4" s="53"/>
      <c r="CZS4" s="53"/>
      <c r="CZT4" s="53"/>
      <c r="CZU4" s="53"/>
      <c r="CZV4" s="53"/>
      <c r="CZW4" s="53"/>
      <c r="CZX4" s="53"/>
      <c r="CZY4" s="53"/>
      <c r="CZZ4" s="53"/>
      <c r="DAA4" s="53"/>
      <c r="DAB4" s="53"/>
      <c r="DAC4" s="53"/>
      <c r="DAD4" s="53"/>
      <c r="DAE4" s="53"/>
      <c r="DAF4" s="53"/>
      <c r="DAG4" s="53"/>
      <c r="DAH4" s="53"/>
      <c r="DAI4" s="53"/>
      <c r="DAJ4" s="53"/>
      <c r="DAK4" s="53"/>
      <c r="DAL4" s="53"/>
      <c r="DAM4" s="53"/>
      <c r="DAN4" s="53"/>
      <c r="DAO4" s="53"/>
      <c r="DAP4" s="53"/>
      <c r="DAQ4" s="53"/>
      <c r="DAR4" s="53"/>
      <c r="DAS4" s="53"/>
      <c r="DAT4" s="53"/>
      <c r="DAU4" s="53"/>
      <c r="DAV4" s="53"/>
      <c r="DAW4" s="53"/>
      <c r="DAX4" s="53"/>
      <c r="DAY4" s="53"/>
      <c r="DAZ4" s="53"/>
      <c r="DBA4" s="53"/>
      <c r="DBB4" s="53"/>
      <c r="DBC4" s="53"/>
      <c r="DBD4" s="53"/>
      <c r="DBE4" s="53"/>
      <c r="DBF4" s="53"/>
      <c r="DBG4" s="53"/>
      <c r="DBH4" s="53"/>
      <c r="DBI4" s="53"/>
      <c r="DBJ4" s="53"/>
      <c r="DBK4" s="53"/>
      <c r="DBL4" s="53"/>
      <c r="DBM4" s="53"/>
      <c r="DBN4" s="53"/>
      <c r="DBO4" s="53"/>
      <c r="DBP4" s="53"/>
      <c r="DBQ4" s="53"/>
      <c r="DBR4" s="53"/>
      <c r="DBS4" s="53"/>
      <c r="DBT4" s="53"/>
      <c r="DBU4" s="53"/>
      <c r="DBV4" s="53"/>
      <c r="DBW4" s="53"/>
      <c r="DBX4" s="53"/>
      <c r="DBY4" s="53"/>
      <c r="DBZ4" s="53"/>
      <c r="DCA4" s="53"/>
      <c r="DCB4" s="53"/>
      <c r="DCC4" s="53"/>
      <c r="DCD4" s="53"/>
      <c r="DCE4" s="53"/>
      <c r="DCF4" s="53"/>
      <c r="DCG4" s="53"/>
      <c r="DCH4" s="53"/>
      <c r="DCI4" s="53"/>
      <c r="DCJ4" s="53"/>
      <c r="DCK4" s="53"/>
      <c r="DCL4" s="53"/>
      <c r="DCM4" s="53"/>
      <c r="DCN4" s="53"/>
      <c r="DCO4" s="53"/>
      <c r="DCP4" s="53"/>
      <c r="DCQ4" s="53"/>
      <c r="DCR4" s="53"/>
      <c r="DCS4" s="53"/>
      <c r="DCT4" s="53"/>
      <c r="DCU4" s="53"/>
      <c r="DCV4" s="53"/>
      <c r="DCW4" s="53"/>
      <c r="DCX4" s="53"/>
      <c r="DCY4" s="53"/>
      <c r="DCZ4" s="53"/>
      <c r="DDA4" s="53"/>
      <c r="DDB4" s="53"/>
      <c r="DDC4" s="53"/>
      <c r="DDD4" s="53"/>
      <c r="DDE4" s="53"/>
      <c r="DDF4" s="53"/>
      <c r="DDG4" s="53"/>
      <c r="DDH4" s="53"/>
      <c r="DDI4" s="53"/>
      <c r="DDJ4" s="53"/>
      <c r="DDK4" s="53"/>
      <c r="DDL4" s="53"/>
      <c r="DDM4" s="53"/>
      <c r="DDN4" s="53"/>
      <c r="DDO4" s="53"/>
      <c r="DDP4" s="53"/>
      <c r="DDQ4" s="53"/>
      <c r="DDR4" s="53"/>
      <c r="DDS4" s="53"/>
      <c r="DDT4" s="53"/>
      <c r="DDU4" s="53"/>
      <c r="DDV4" s="53"/>
      <c r="DDW4" s="53"/>
      <c r="DDX4" s="53"/>
      <c r="DDY4" s="53"/>
      <c r="DDZ4" s="53"/>
      <c r="DEA4" s="53"/>
      <c r="DEB4" s="53"/>
      <c r="DEC4" s="53"/>
      <c r="DED4" s="53"/>
      <c r="DEE4" s="53"/>
      <c r="DEF4" s="53"/>
      <c r="DEG4" s="53"/>
      <c r="DEH4" s="53"/>
      <c r="DEI4" s="53"/>
      <c r="DEJ4" s="53"/>
      <c r="DEK4" s="53"/>
      <c r="DEL4" s="53"/>
      <c r="DEM4" s="53"/>
      <c r="DEN4" s="53"/>
      <c r="DEO4" s="53"/>
      <c r="DEP4" s="53"/>
      <c r="DEQ4" s="53"/>
      <c r="DER4" s="53"/>
      <c r="DES4" s="53"/>
      <c r="DET4" s="53"/>
      <c r="DEU4" s="53"/>
      <c r="DEV4" s="53"/>
      <c r="DEW4" s="53"/>
      <c r="DEX4" s="53"/>
      <c r="DEY4" s="53"/>
      <c r="DEZ4" s="53"/>
      <c r="DFA4" s="53"/>
      <c r="DFB4" s="53"/>
      <c r="DFC4" s="53"/>
      <c r="DFD4" s="53"/>
      <c r="DFE4" s="53"/>
      <c r="DFF4" s="53"/>
      <c r="DFG4" s="53"/>
      <c r="DFH4" s="53"/>
      <c r="DFI4" s="53"/>
      <c r="DFJ4" s="53"/>
      <c r="DFK4" s="53"/>
      <c r="DFL4" s="53"/>
      <c r="DFM4" s="53"/>
      <c r="DFN4" s="53"/>
      <c r="DFO4" s="53"/>
      <c r="DFP4" s="53"/>
      <c r="DFQ4" s="53"/>
      <c r="DFR4" s="53"/>
      <c r="DFS4" s="53"/>
      <c r="DFT4" s="53"/>
      <c r="DFU4" s="53"/>
      <c r="DFV4" s="53"/>
      <c r="DFW4" s="53"/>
      <c r="DFX4" s="53"/>
      <c r="DFY4" s="53"/>
      <c r="DFZ4" s="53"/>
      <c r="DGA4" s="53"/>
      <c r="DGB4" s="53"/>
      <c r="DGC4" s="53"/>
      <c r="DGD4" s="53"/>
      <c r="DGE4" s="53"/>
      <c r="DGF4" s="53"/>
      <c r="DGG4" s="53"/>
      <c r="DGH4" s="53"/>
      <c r="DGI4" s="53"/>
      <c r="DGJ4" s="53"/>
      <c r="DGK4" s="53"/>
      <c r="DGL4" s="53"/>
      <c r="DGM4" s="53"/>
      <c r="DGN4" s="53"/>
      <c r="DGO4" s="53"/>
      <c r="DGP4" s="53"/>
      <c r="DGQ4" s="53"/>
      <c r="DGR4" s="53"/>
      <c r="DGS4" s="53"/>
      <c r="DGT4" s="53"/>
      <c r="DGU4" s="53"/>
      <c r="DGV4" s="53"/>
      <c r="DGW4" s="53"/>
      <c r="DGX4" s="53"/>
      <c r="DGY4" s="53"/>
      <c r="DGZ4" s="53"/>
      <c r="DHA4" s="53"/>
      <c r="DHB4" s="53"/>
      <c r="DHC4" s="53"/>
      <c r="DHD4" s="53"/>
      <c r="DHE4" s="53"/>
      <c r="DHF4" s="53"/>
      <c r="DHG4" s="53"/>
      <c r="DHH4" s="53"/>
      <c r="DHI4" s="53"/>
      <c r="DHJ4" s="53"/>
      <c r="DHK4" s="53"/>
      <c r="DHL4" s="53"/>
      <c r="DHM4" s="53"/>
      <c r="DHN4" s="53"/>
      <c r="DHO4" s="53"/>
      <c r="DHP4" s="53"/>
      <c r="DHQ4" s="53"/>
      <c r="DHR4" s="53"/>
      <c r="DHS4" s="53"/>
      <c r="DHT4" s="53"/>
      <c r="DHU4" s="53"/>
      <c r="DHV4" s="53"/>
      <c r="DHW4" s="53"/>
      <c r="DHX4" s="53"/>
      <c r="DHY4" s="53"/>
      <c r="DHZ4" s="53"/>
      <c r="DIA4" s="53"/>
      <c r="DIB4" s="53"/>
      <c r="DIC4" s="53"/>
      <c r="DID4" s="53"/>
      <c r="DIE4" s="53"/>
      <c r="DIF4" s="53"/>
      <c r="DIG4" s="53"/>
      <c r="DIH4" s="53"/>
      <c r="DII4" s="53"/>
      <c r="DIJ4" s="53"/>
      <c r="DIK4" s="53"/>
      <c r="DIL4" s="53"/>
      <c r="DIM4" s="53"/>
      <c r="DIN4" s="53"/>
      <c r="DIO4" s="53"/>
      <c r="DIP4" s="53"/>
      <c r="DIQ4" s="53"/>
      <c r="DIR4" s="53"/>
      <c r="DIS4" s="53"/>
      <c r="DIT4" s="53"/>
      <c r="DIU4" s="53"/>
      <c r="DIV4" s="53"/>
      <c r="DIW4" s="53"/>
      <c r="DIX4" s="53"/>
      <c r="DIY4" s="53"/>
      <c r="DIZ4" s="53"/>
      <c r="DJA4" s="53"/>
      <c r="DJB4" s="53"/>
      <c r="DJC4" s="53"/>
      <c r="DJD4" s="53"/>
      <c r="DJE4" s="53"/>
      <c r="DJF4" s="53"/>
      <c r="DJG4" s="53"/>
      <c r="DJH4" s="53"/>
      <c r="DJI4" s="53"/>
      <c r="DJJ4" s="53"/>
      <c r="DJK4" s="53"/>
      <c r="DJL4" s="53"/>
      <c r="DJM4" s="53"/>
      <c r="DJN4" s="53"/>
      <c r="DJO4" s="53"/>
      <c r="DJP4" s="53"/>
      <c r="DJQ4" s="53"/>
      <c r="DJR4" s="53"/>
      <c r="DJS4" s="53"/>
      <c r="DJT4" s="53"/>
      <c r="DJU4" s="53"/>
      <c r="DJV4" s="53"/>
      <c r="DJW4" s="53"/>
      <c r="DJX4" s="53"/>
      <c r="DJY4" s="53"/>
      <c r="DJZ4" s="53"/>
      <c r="DKA4" s="53"/>
      <c r="DKB4" s="53"/>
      <c r="DKC4" s="53"/>
      <c r="DKD4" s="53"/>
      <c r="DKE4" s="53"/>
      <c r="DKF4" s="53"/>
      <c r="DKG4" s="53"/>
      <c r="DKH4" s="53"/>
      <c r="DKI4" s="53"/>
      <c r="DKJ4" s="53"/>
      <c r="DKK4" s="53"/>
      <c r="DKL4" s="53"/>
      <c r="DKM4" s="53"/>
      <c r="DKN4" s="53"/>
      <c r="DKO4" s="53"/>
      <c r="DKP4" s="53"/>
      <c r="DKQ4" s="53"/>
      <c r="DKR4" s="53"/>
      <c r="DKS4" s="53"/>
      <c r="DKT4" s="53"/>
      <c r="DKU4" s="53"/>
      <c r="DKV4" s="53"/>
      <c r="DKW4" s="53"/>
      <c r="DKX4" s="53"/>
      <c r="DKY4" s="53"/>
      <c r="DKZ4" s="53"/>
      <c r="DLA4" s="53"/>
      <c r="DLB4" s="53"/>
      <c r="DLC4" s="53"/>
      <c r="DLD4" s="53"/>
      <c r="DLE4" s="53"/>
      <c r="DLF4" s="53"/>
      <c r="DLG4" s="53"/>
      <c r="DLH4" s="53"/>
      <c r="DLI4" s="53"/>
      <c r="DLJ4" s="53"/>
      <c r="DLK4" s="53"/>
      <c r="DLL4" s="53"/>
      <c r="DLM4" s="53"/>
      <c r="DLN4" s="53"/>
      <c r="DLO4" s="53"/>
      <c r="DLP4" s="53"/>
      <c r="DLQ4" s="53"/>
      <c r="DLR4" s="53"/>
      <c r="DLS4" s="53"/>
      <c r="DLT4" s="53"/>
      <c r="DLU4" s="53"/>
      <c r="DLV4" s="53"/>
      <c r="DLW4" s="53"/>
      <c r="DLX4" s="53"/>
      <c r="DLY4" s="53"/>
      <c r="DLZ4" s="53"/>
      <c r="DMA4" s="53"/>
      <c r="DMB4" s="53"/>
      <c r="DMC4" s="53"/>
      <c r="DMD4" s="53"/>
      <c r="DME4" s="53"/>
      <c r="DMF4" s="53"/>
      <c r="DMG4" s="53"/>
      <c r="DMH4" s="53"/>
      <c r="DMI4" s="53"/>
      <c r="DMJ4" s="53"/>
      <c r="DMK4" s="53"/>
      <c r="DML4" s="53"/>
      <c r="DMM4" s="53"/>
      <c r="DMN4" s="53"/>
      <c r="DMO4" s="53"/>
      <c r="DMP4" s="53"/>
      <c r="DMQ4" s="53"/>
      <c r="DMR4" s="53"/>
      <c r="DMS4" s="53"/>
      <c r="DMT4" s="53"/>
      <c r="DMU4" s="53"/>
      <c r="DMV4" s="53"/>
      <c r="DMW4" s="53"/>
      <c r="DMX4" s="53"/>
      <c r="DMY4" s="53"/>
      <c r="DMZ4" s="53"/>
      <c r="DNA4" s="53"/>
      <c r="DNB4" s="53"/>
      <c r="DNC4" s="53"/>
      <c r="DND4" s="53"/>
      <c r="DNE4" s="53"/>
      <c r="DNF4" s="53"/>
      <c r="DNG4" s="53"/>
      <c r="DNH4" s="53"/>
      <c r="DNI4" s="53"/>
      <c r="DNJ4" s="53"/>
      <c r="DNK4" s="53"/>
      <c r="DNL4" s="53"/>
      <c r="DNM4" s="53"/>
      <c r="DNN4" s="53"/>
      <c r="DNO4" s="53"/>
      <c r="DNP4" s="53"/>
      <c r="DNQ4" s="53"/>
      <c r="DNR4" s="53"/>
      <c r="DNS4" s="53"/>
      <c r="DNT4" s="53"/>
      <c r="DNU4" s="53"/>
      <c r="DNV4" s="53"/>
      <c r="DNW4" s="53"/>
      <c r="DNX4" s="53"/>
      <c r="DNY4" s="53"/>
      <c r="DNZ4" s="53"/>
      <c r="DOA4" s="53"/>
      <c r="DOB4" s="53"/>
      <c r="DOC4" s="53"/>
      <c r="DOD4" s="53"/>
      <c r="DOE4" s="53"/>
      <c r="DOF4" s="53"/>
      <c r="DOG4" s="53"/>
      <c r="DOH4" s="53"/>
      <c r="DOI4" s="53"/>
      <c r="DOJ4" s="53"/>
      <c r="DOK4" s="53"/>
      <c r="DOL4" s="53"/>
      <c r="DOM4" s="53"/>
      <c r="DON4" s="53"/>
      <c r="DOO4" s="53"/>
      <c r="DOP4" s="53"/>
      <c r="DOQ4" s="53"/>
      <c r="DOR4" s="53"/>
      <c r="DOS4" s="53"/>
      <c r="DOT4" s="53"/>
      <c r="DOU4" s="53"/>
      <c r="DOV4" s="53"/>
      <c r="DOW4" s="53"/>
      <c r="DOX4" s="53"/>
      <c r="DOY4" s="53"/>
      <c r="DOZ4" s="53"/>
      <c r="DPA4" s="53"/>
      <c r="DPB4" s="53"/>
      <c r="DPC4" s="53"/>
      <c r="DPD4" s="53"/>
      <c r="DPE4" s="53"/>
      <c r="DPF4" s="53"/>
      <c r="DPG4" s="53"/>
      <c r="DPH4" s="53"/>
      <c r="DPI4" s="53"/>
      <c r="DPJ4" s="53"/>
      <c r="DPK4" s="53"/>
      <c r="DPL4" s="53"/>
      <c r="DPM4" s="53"/>
      <c r="DPN4" s="53"/>
      <c r="DPO4" s="53"/>
      <c r="DPP4" s="53"/>
      <c r="DPQ4" s="53"/>
      <c r="DPR4" s="53"/>
      <c r="DPS4" s="53"/>
      <c r="DPT4" s="53"/>
      <c r="DPU4" s="53"/>
      <c r="DPV4" s="53"/>
      <c r="DPW4" s="53"/>
      <c r="DPX4" s="53"/>
      <c r="DPY4" s="53"/>
      <c r="DPZ4" s="53"/>
      <c r="DQA4" s="53"/>
      <c r="DQB4" s="53"/>
      <c r="DQC4" s="53"/>
      <c r="DQD4" s="53"/>
      <c r="DQE4" s="53"/>
      <c r="DQF4" s="53"/>
      <c r="DQG4" s="53"/>
      <c r="DQH4" s="53"/>
      <c r="DQI4" s="53"/>
      <c r="DQJ4" s="53"/>
      <c r="DQK4" s="53"/>
      <c r="DQL4" s="53"/>
      <c r="DQM4" s="53"/>
      <c r="DQN4" s="53"/>
      <c r="DQO4" s="53"/>
      <c r="DQP4" s="53"/>
      <c r="DQQ4" s="53"/>
      <c r="DQR4" s="53"/>
      <c r="DQS4" s="53"/>
      <c r="DQT4" s="53"/>
      <c r="DQU4" s="53"/>
      <c r="DQV4" s="53"/>
      <c r="DQW4" s="53"/>
      <c r="DQX4" s="53"/>
      <c r="DQY4" s="53"/>
      <c r="DQZ4" s="53"/>
      <c r="DRA4" s="53"/>
      <c r="DRB4" s="53"/>
      <c r="DRC4" s="53"/>
      <c r="DRD4" s="53"/>
      <c r="DRE4" s="53"/>
      <c r="DRF4" s="53"/>
      <c r="DRG4" s="53"/>
      <c r="DRH4" s="53"/>
      <c r="DRI4" s="53"/>
      <c r="DRJ4" s="53"/>
      <c r="DRK4" s="53"/>
      <c r="DRL4" s="53"/>
      <c r="DRM4" s="53"/>
      <c r="DRN4" s="53"/>
      <c r="DRO4" s="53"/>
      <c r="DRP4" s="53"/>
      <c r="DRQ4" s="53"/>
      <c r="DRR4" s="53"/>
      <c r="DRS4" s="53"/>
      <c r="DRT4" s="53"/>
      <c r="DRU4" s="53"/>
      <c r="DRV4" s="53"/>
      <c r="DRW4" s="53"/>
      <c r="DRX4" s="53"/>
      <c r="DRY4" s="53"/>
      <c r="DRZ4" s="53"/>
      <c r="DSA4" s="53"/>
      <c r="DSB4" s="53"/>
      <c r="DSC4" s="53"/>
      <c r="DSD4" s="53"/>
      <c r="DSE4" s="53"/>
      <c r="DSF4" s="53"/>
      <c r="DSG4" s="53"/>
      <c r="DSH4" s="53"/>
      <c r="DSI4" s="53"/>
      <c r="DSJ4" s="53"/>
      <c r="DSK4" s="53"/>
      <c r="DSL4" s="53"/>
      <c r="DSM4" s="53"/>
      <c r="DSN4" s="53"/>
      <c r="DSO4" s="53"/>
      <c r="DSP4" s="53"/>
      <c r="DSQ4" s="53"/>
      <c r="DSR4" s="53"/>
      <c r="DSS4" s="53"/>
      <c r="DST4" s="53"/>
      <c r="DSU4" s="53"/>
      <c r="DSV4" s="53"/>
      <c r="DSW4" s="53"/>
      <c r="DSX4" s="53"/>
      <c r="DSY4" s="53"/>
      <c r="DSZ4" s="53"/>
      <c r="DTA4" s="53"/>
      <c r="DTB4" s="53"/>
      <c r="DTC4" s="53"/>
      <c r="DTD4" s="53"/>
      <c r="DTE4" s="53"/>
      <c r="DTF4" s="53"/>
      <c r="DTG4" s="53"/>
      <c r="DTH4" s="53"/>
      <c r="DTI4" s="53"/>
      <c r="DTJ4" s="53"/>
      <c r="DTK4" s="53"/>
      <c r="DTL4" s="53"/>
      <c r="DTM4" s="53"/>
      <c r="DTN4" s="53"/>
      <c r="DTO4" s="53"/>
      <c r="DTP4" s="53"/>
      <c r="DTQ4" s="53"/>
      <c r="DTR4" s="53"/>
      <c r="DTS4" s="53"/>
      <c r="DTT4" s="53"/>
      <c r="DTU4" s="53"/>
      <c r="DTV4" s="53"/>
      <c r="DTW4" s="53"/>
      <c r="DTX4" s="53"/>
      <c r="DTY4" s="53"/>
      <c r="DTZ4" s="53"/>
      <c r="DUA4" s="53"/>
      <c r="DUB4" s="53"/>
      <c r="DUC4" s="53"/>
      <c r="DUD4" s="53"/>
      <c r="DUE4" s="53"/>
      <c r="DUF4" s="53"/>
      <c r="DUG4" s="53"/>
      <c r="DUH4" s="53"/>
      <c r="DUI4" s="53"/>
      <c r="DUJ4" s="53"/>
      <c r="DUK4" s="53"/>
      <c r="DUL4" s="53"/>
      <c r="DUM4" s="53"/>
      <c r="DUN4" s="53"/>
      <c r="DUO4" s="53"/>
      <c r="DUP4" s="53"/>
      <c r="DUQ4" s="53"/>
      <c r="DUR4" s="53"/>
      <c r="DUS4" s="53"/>
      <c r="DUT4" s="53"/>
      <c r="DUU4" s="53"/>
      <c r="DUV4" s="53"/>
      <c r="DUW4" s="53"/>
      <c r="DUX4" s="53"/>
      <c r="DUY4" s="53"/>
      <c r="DUZ4" s="53"/>
      <c r="DVA4" s="53"/>
      <c r="DVB4" s="53"/>
      <c r="DVC4" s="53"/>
      <c r="DVD4" s="53"/>
      <c r="DVE4" s="53"/>
      <c r="DVF4" s="53"/>
      <c r="DVG4" s="53"/>
      <c r="DVH4" s="53"/>
      <c r="DVI4" s="53"/>
      <c r="DVJ4" s="53"/>
      <c r="DVK4" s="53"/>
      <c r="DVL4" s="53"/>
      <c r="DVM4" s="53"/>
      <c r="DVN4" s="53"/>
      <c r="DVO4" s="53"/>
      <c r="DVP4" s="53"/>
      <c r="DVQ4" s="53"/>
      <c r="DVR4" s="53"/>
      <c r="DVS4" s="53"/>
      <c r="DVT4" s="53"/>
      <c r="DVU4" s="53"/>
      <c r="DVV4" s="53"/>
      <c r="DVW4" s="53"/>
      <c r="DVX4" s="53"/>
      <c r="DVY4" s="53"/>
      <c r="DVZ4" s="53"/>
      <c r="DWA4" s="53"/>
      <c r="DWB4" s="53"/>
      <c r="DWC4" s="53"/>
      <c r="DWD4" s="53"/>
      <c r="DWE4" s="53"/>
      <c r="DWF4" s="53"/>
      <c r="DWG4" s="53"/>
      <c r="DWH4" s="53"/>
      <c r="DWI4" s="53"/>
      <c r="DWJ4" s="53"/>
      <c r="DWK4" s="53"/>
      <c r="DWL4" s="53"/>
      <c r="DWM4" s="53"/>
      <c r="DWN4" s="53"/>
      <c r="DWO4" s="53"/>
      <c r="DWP4" s="53"/>
      <c r="DWQ4" s="53"/>
      <c r="DWR4" s="53"/>
      <c r="DWS4" s="53"/>
      <c r="DWT4" s="53"/>
      <c r="DWU4" s="53"/>
      <c r="DWV4" s="53"/>
      <c r="DWW4" s="53"/>
      <c r="DWX4" s="53"/>
      <c r="DWY4" s="53"/>
      <c r="DWZ4" s="53"/>
      <c r="DXA4" s="53"/>
      <c r="DXB4" s="53"/>
      <c r="DXC4" s="53"/>
      <c r="DXD4" s="53"/>
      <c r="DXE4" s="53"/>
      <c r="DXF4" s="53"/>
      <c r="DXG4" s="53"/>
      <c r="DXH4" s="53"/>
      <c r="DXI4" s="53"/>
      <c r="DXJ4" s="53"/>
      <c r="DXK4" s="53"/>
      <c r="DXL4" s="53"/>
      <c r="DXM4" s="53"/>
      <c r="DXN4" s="53"/>
      <c r="DXO4" s="53"/>
      <c r="DXP4" s="53"/>
      <c r="DXQ4" s="53"/>
      <c r="DXR4" s="53"/>
      <c r="DXS4" s="53"/>
      <c r="DXT4" s="53"/>
      <c r="DXU4" s="53"/>
      <c r="DXV4" s="53"/>
      <c r="DXW4" s="53"/>
      <c r="DXX4" s="53"/>
      <c r="DXY4" s="53"/>
      <c r="DXZ4" s="53"/>
      <c r="DYA4" s="53"/>
      <c r="DYB4" s="53"/>
      <c r="DYC4" s="53"/>
      <c r="DYD4" s="53"/>
      <c r="DYE4" s="53"/>
      <c r="DYF4" s="53"/>
      <c r="DYG4" s="53"/>
      <c r="DYH4" s="53"/>
      <c r="DYI4" s="53"/>
      <c r="DYJ4" s="53"/>
      <c r="DYK4" s="53"/>
      <c r="DYL4" s="53"/>
      <c r="DYM4" s="53"/>
      <c r="DYN4" s="53"/>
      <c r="DYO4" s="53"/>
      <c r="DYP4" s="53"/>
      <c r="DYQ4" s="53"/>
      <c r="DYR4" s="53"/>
      <c r="DYS4" s="53"/>
      <c r="DYT4" s="53"/>
      <c r="DYU4" s="53"/>
      <c r="DYV4" s="53"/>
      <c r="DYW4" s="53"/>
      <c r="DYX4" s="53"/>
      <c r="DYY4" s="53"/>
      <c r="DYZ4" s="53"/>
      <c r="DZA4" s="53"/>
      <c r="DZB4" s="53"/>
      <c r="DZC4" s="53"/>
      <c r="DZD4" s="53"/>
      <c r="DZE4" s="53"/>
      <c r="DZF4" s="53"/>
      <c r="DZG4" s="53"/>
      <c r="DZH4" s="53"/>
      <c r="DZI4" s="53"/>
      <c r="DZJ4" s="53"/>
      <c r="DZK4" s="53"/>
      <c r="DZL4" s="53"/>
      <c r="DZM4" s="53"/>
      <c r="DZN4" s="53"/>
      <c r="DZO4" s="53"/>
      <c r="DZP4" s="53"/>
      <c r="DZQ4" s="53"/>
      <c r="DZR4" s="53"/>
      <c r="DZS4" s="53"/>
      <c r="DZT4" s="53"/>
      <c r="DZU4" s="53"/>
      <c r="DZV4" s="53"/>
      <c r="DZW4" s="53"/>
      <c r="DZX4" s="53"/>
      <c r="DZY4" s="53"/>
      <c r="DZZ4" s="53"/>
      <c r="EAA4" s="53"/>
      <c r="EAB4" s="53"/>
      <c r="EAC4" s="53"/>
      <c r="EAD4" s="53"/>
      <c r="EAE4" s="53"/>
      <c r="EAF4" s="53"/>
      <c r="EAG4" s="53"/>
      <c r="EAH4" s="53"/>
      <c r="EAI4" s="53"/>
      <c r="EAJ4" s="53"/>
      <c r="EAK4" s="53"/>
      <c r="EAL4" s="53"/>
      <c r="EAM4" s="53"/>
      <c r="EAN4" s="53"/>
      <c r="EAO4" s="53"/>
      <c r="EAP4" s="53"/>
      <c r="EAQ4" s="53"/>
      <c r="EAR4" s="53"/>
      <c r="EAS4" s="53"/>
      <c r="EAT4" s="53"/>
      <c r="EAU4" s="53"/>
      <c r="EAV4" s="53"/>
      <c r="EAW4" s="53"/>
      <c r="EAX4" s="53"/>
      <c r="EAY4" s="53"/>
      <c r="EAZ4" s="53"/>
      <c r="EBA4" s="53"/>
      <c r="EBB4" s="53"/>
      <c r="EBC4" s="53"/>
      <c r="EBD4" s="53"/>
      <c r="EBE4" s="53"/>
      <c r="EBF4" s="53"/>
      <c r="EBG4" s="53"/>
      <c r="EBH4" s="53"/>
      <c r="EBI4" s="53"/>
      <c r="EBJ4" s="53"/>
      <c r="EBK4" s="53"/>
      <c r="EBL4" s="53"/>
      <c r="EBM4" s="53"/>
      <c r="EBN4" s="53"/>
      <c r="EBO4" s="53"/>
      <c r="EBP4" s="53"/>
      <c r="EBQ4" s="53"/>
      <c r="EBR4" s="53"/>
      <c r="EBS4" s="53"/>
      <c r="EBT4" s="53"/>
      <c r="EBU4" s="53"/>
      <c r="EBV4" s="53"/>
      <c r="EBW4" s="53"/>
      <c r="EBX4" s="53"/>
      <c r="EBY4" s="53"/>
      <c r="EBZ4" s="53"/>
      <c r="ECA4" s="53"/>
      <c r="ECB4" s="53"/>
      <c r="ECC4" s="53"/>
      <c r="ECD4" s="53"/>
      <c r="ECE4" s="53"/>
      <c r="ECF4" s="53"/>
      <c r="ECG4" s="53"/>
      <c r="ECH4" s="53"/>
      <c r="ECI4" s="53"/>
      <c r="ECJ4" s="53"/>
      <c r="ECK4" s="53"/>
      <c r="ECL4" s="53"/>
      <c r="ECM4" s="53"/>
      <c r="ECN4" s="53"/>
      <c r="ECO4" s="53"/>
      <c r="ECP4" s="53"/>
      <c r="ECQ4" s="53"/>
      <c r="ECR4" s="53"/>
      <c r="ECS4" s="53"/>
      <c r="ECT4" s="53"/>
      <c r="ECU4" s="53"/>
      <c r="ECV4" s="53"/>
      <c r="ECW4" s="53"/>
      <c r="ECX4" s="53"/>
      <c r="ECY4" s="53"/>
      <c r="ECZ4" s="53"/>
      <c r="EDA4" s="53"/>
      <c r="EDB4" s="53"/>
      <c r="EDC4" s="53"/>
      <c r="EDD4" s="53"/>
      <c r="EDE4" s="53"/>
      <c r="EDF4" s="53"/>
      <c r="EDG4" s="53"/>
      <c r="EDH4" s="53"/>
      <c r="EDI4" s="53"/>
      <c r="EDJ4" s="53"/>
      <c r="EDK4" s="53"/>
      <c r="EDL4" s="53"/>
      <c r="EDM4" s="53"/>
      <c r="EDN4" s="53"/>
      <c r="EDO4" s="53"/>
      <c r="EDP4" s="53"/>
      <c r="EDQ4" s="53"/>
      <c r="EDR4" s="53"/>
      <c r="EDS4" s="53"/>
      <c r="EDT4" s="53"/>
      <c r="EDU4" s="53"/>
      <c r="EDV4" s="53"/>
      <c r="EDW4" s="53"/>
      <c r="EDX4" s="53"/>
      <c r="EDY4" s="53"/>
      <c r="EDZ4" s="53"/>
      <c r="EEA4" s="53"/>
      <c r="EEB4" s="53"/>
      <c r="EEC4" s="53"/>
      <c r="EED4" s="53"/>
      <c r="EEE4" s="53"/>
      <c r="EEF4" s="53"/>
      <c r="EEG4" s="53"/>
      <c r="EEH4" s="53"/>
      <c r="EEI4" s="53"/>
      <c r="EEJ4" s="53"/>
      <c r="EEK4" s="53"/>
      <c r="EEL4" s="53"/>
      <c r="EEM4" s="53"/>
      <c r="EEN4" s="53"/>
      <c r="EEO4" s="53"/>
      <c r="EEP4" s="53"/>
      <c r="EEQ4" s="53"/>
      <c r="EER4" s="53"/>
      <c r="EES4" s="53"/>
      <c r="EET4" s="53"/>
      <c r="EEU4" s="53"/>
      <c r="EEV4" s="53"/>
      <c r="EEW4" s="53"/>
      <c r="EEX4" s="53"/>
      <c r="EEY4" s="53"/>
      <c r="EEZ4" s="53"/>
      <c r="EFA4" s="53"/>
      <c r="EFB4" s="53"/>
      <c r="EFC4" s="53"/>
      <c r="EFD4" s="53"/>
      <c r="EFE4" s="53"/>
      <c r="EFF4" s="53"/>
      <c r="EFG4" s="53"/>
      <c r="EFH4" s="53"/>
      <c r="EFI4" s="53"/>
      <c r="EFJ4" s="53"/>
      <c r="EFK4" s="53"/>
      <c r="EFL4" s="53"/>
      <c r="EFM4" s="53"/>
      <c r="EFN4" s="53"/>
      <c r="EFO4" s="53"/>
      <c r="EFP4" s="53"/>
      <c r="EFQ4" s="53"/>
      <c r="EFR4" s="53"/>
      <c r="EFS4" s="53"/>
      <c r="EFT4" s="53"/>
      <c r="EFU4" s="53"/>
      <c r="EFV4" s="53"/>
      <c r="EFW4" s="53"/>
      <c r="EFX4" s="53"/>
      <c r="EFY4" s="53"/>
      <c r="EFZ4" s="53"/>
      <c r="EGA4" s="53"/>
      <c r="EGB4" s="53"/>
      <c r="EGC4" s="53"/>
      <c r="EGD4" s="53"/>
      <c r="EGE4" s="53"/>
      <c r="EGF4" s="53"/>
      <c r="EGG4" s="53"/>
      <c r="EGH4" s="53"/>
      <c r="EGI4" s="53"/>
      <c r="EGJ4" s="53"/>
      <c r="EGK4" s="53"/>
      <c r="EGL4" s="53"/>
      <c r="EGM4" s="53"/>
      <c r="EGN4" s="53"/>
      <c r="EGO4" s="53"/>
      <c r="EGP4" s="53"/>
      <c r="EGQ4" s="53"/>
      <c r="EGR4" s="53"/>
      <c r="EGS4" s="53"/>
      <c r="EGT4" s="53"/>
      <c r="EGU4" s="53"/>
      <c r="EGV4" s="53"/>
      <c r="EGW4" s="53"/>
      <c r="EGX4" s="53"/>
      <c r="EGY4" s="53"/>
      <c r="EGZ4" s="53"/>
      <c r="EHA4" s="53"/>
      <c r="EHB4" s="53"/>
      <c r="EHC4" s="53"/>
      <c r="EHD4" s="53"/>
      <c r="EHE4" s="53"/>
      <c r="EHF4" s="53"/>
      <c r="EHG4" s="53"/>
      <c r="EHH4" s="53"/>
      <c r="EHI4" s="53"/>
      <c r="EHJ4" s="53"/>
      <c r="EHK4" s="53"/>
      <c r="EHL4" s="53"/>
      <c r="EHM4" s="53"/>
      <c r="EHN4" s="53"/>
      <c r="EHO4" s="53"/>
      <c r="EHP4" s="53"/>
      <c r="EHQ4" s="53"/>
      <c r="EHR4" s="53"/>
      <c r="EHS4" s="53"/>
      <c r="EHT4" s="53"/>
      <c r="EHU4" s="53"/>
      <c r="EHV4" s="53"/>
      <c r="EHW4" s="53"/>
      <c r="EHX4" s="53"/>
      <c r="EHY4" s="53"/>
      <c r="EHZ4" s="53"/>
      <c r="EIA4" s="53"/>
      <c r="EIB4" s="53"/>
      <c r="EIC4" s="53"/>
      <c r="EID4" s="53"/>
      <c r="EIE4" s="53"/>
      <c r="EIF4" s="53"/>
      <c r="EIG4" s="53"/>
      <c r="EIH4" s="53"/>
      <c r="EII4" s="53"/>
      <c r="EIJ4" s="53"/>
      <c r="EIK4" s="53"/>
      <c r="EIL4" s="53"/>
      <c r="EIM4" s="53"/>
      <c r="EIN4" s="53"/>
      <c r="EIO4" s="53"/>
      <c r="EIP4" s="53"/>
      <c r="EIQ4" s="53"/>
      <c r="EIR4" s="53"/>
      <c r="EIS4" s="53"/>
      <c r="EIT4" s="53"/>
      <c r="EIU4" s="53"/>
      <c r="EIV4" s="53"/>
      <c r="EIW4" s="53"/>
      <c r="EIX4" s="53"/>
      <c r="EIY4" s="53"/>
      <c r="EIZ4" s="53"/>
      <c r="EJA4" s="53"/>
      <c r="EJB4" s="53"/>
      <c r="EJC4" s="53"/>
      <c r="EJD4" s="53"/>
      <c r="EJE4" s="53"/>
      <c r="EJF4" s="53"/>
      <c r="EJG4" s="53"/>
      <c r="EJH4" s="53"/>
      <c r="EJI4" s="53"/>
      <c r="EJJ4" s="53"/>
      <c r="EJK4" s="53"/>
      <c r="EJL4" s="53"/>
      <c r="EJM4" s="53"/>
      <c r="EJN4" s="53"/>
      <c r="EJO4" s="53"/>
      <c r="EJP4" s="53"/>
      <c r="EJQ4" s="53"/>
      <c r="EJR4" s="53"/>
      <c r="EJS4" s="53"/>
      <c r="EJT4" s="53"/>
      <c r="EJU4" s="53"/>
      <c r="EJV4" s="53"/>
      <c r="EJW4" s="53"/>
      <c r="EJX4" s="53"/>
      <c r="EJY4" s="53"/>
      <c r="EJZ4" s="53"/>
      <c r="EKA4" s="53"/>
      <c r="EKB4" s="53"/>
      <c r="EKC4" s="53"/>
      <c r="EKD4" s="53"/>
      <c r="EKE4" s="53"/>
      <c r="EKF4" s="53"/>
      <c r="EKG4" s="53"/>
      <c r="EKH4" s="53"/>
      <c r="EKI4" s="53"/>
      <c r="EKJ4" s="53"/>
      <c r="EKK4" s="53"/>
      <c r="EKL4" s="53"/>
      <c r="EKM4" s="53"/>
      <c r="EKN4" s="53"/>
      <c r="EKO4" s="53"/>
      <c r="EKP4" s="53"/>
      <c r="EKQ4" s="53"/>
      <c r="EKR4" s="53"/>
      <c r="EKS4" s="53"/>
      <c r="EKT4" s="53"/>
      <c r="EKU4" s="53"/>
      <c r="EKV4" s="53"/>
      <c r="EKW4" s="53"/>
      <c r="EKX4" s="53"/>
      <c r="EKY4" s="53"/>
      <c r="EKZ4" s="53"/>
      <c r="ELA4" s="53"/>
      <c r="ELB4" s="53"/>
      <c r="ELC4" s="53"/>
      <c r="ELD4" s="53"/>
      <c r="ELE4" s="53"/>
      <c r="ELF4" s="53"/>
      <c r="ELG4" s="53"/>
      <c r="ELH4" s="53"/>
      <c r="ELI4" s="53"/>
      <c r="ELJ4" s="53"/>
      <c r="ELK4" s="53"/>
      <c r="ELL4" s="53"/>
      <c r="ELM4" s="53"/>
      <c r="ELN4" s="53"/>
      <c r="ELO4" s="53"/>
      <c r="ELP4" s="53"/>
      <c r="ELQ4" s="53"/>
      <c r="ELR4" s="53"/>
      <c r="ELS4" s="53"/>
      <c r="ELT4" s="53"/>
      <c r="ELU4" s="53"/>
      <c r="ELV4" s="53"/>
      <c r="ELW4" s="53"/>
      <c r="ELX4" s="53"/>
      <c r="ELY4" s="53"/>
      <c r="ELZ4" s="53"/>
      <c r="EMA4" s="53"/>
      <c r="EMB4" s="53"/>
      <c r="EMC4" s="53"/>
      <c r="EMD4" s="53"/>
      <c r="EME4" s="53"/>
      <c r="EMF4" s="53"/>
      <c r="EMG4" s="53"/>
      <c r="EMH4" s="53"/>
      <c r="EMI4" s="53"/>
      <c r="EMJ4" s="53"/>
      <c r="EMK4" s="53"/>
      <c r="EML4" s="53"/>
      <c r="EMM4" s="53"/>
      <c r="EMN4" s="53"/>
      <c r="EMO4" s="53"/>
      <c r="EMP4" s="53"/>
      <c r="EMQ4" s="53"/>
      <c r="EMR4" s="53"/>
      <c r="EMS4" s="53"/>
      <c r="EMT4" s="53"/>
      <c r="EMU4" s="53"/>
      <c r="EMV4" s="53"/>
      <c r="EMW4" s="53"/>
      <c r="EMX4" s="53"/>
      <c r="EMY4" s="53"/>
      <c r="EMZ4" s="53"/>
      <c r="ENA4" s="53"/>
      <c r="ENB4" s="53"/>
      <c r="ENC4" s="53"/>
      <c r="END4" s="53"/>
      <c r="ENE4" s="53"/>
      <c r="ENF4" s="53"/>
      <c r="ENG4" s="53"/>
      <c r="ENH4" s="53"/>
      <c r="ENI4" s="53"/>
      <c r="ENJ4" s="53"/>
      <c r="ENK4" s="53"/>
      <c r="ENL4" s="53"/>
      <c r="ENM4" s="53"/>
      <c r="ENN4" s="53"/>
      <c r="ENO4" s="53"/>
      <c r="ENP4" s="53"/>
      <c r="ENQ4" s="53"/>
      <c r="ENR4" s="53"/>
      <c r="ENS4" s="53"/>
      <c r="ENT4" s="53"/>
      <c r="ENU4" s="53"/>
      <c r="ENV4" s="53"/>
      <c r="ENW4" s="53"/>
      <c r="ENX4" s="53"/>
      <c r="ENY4" s="53"/>
      <c r="ENZ4" s="53"/>
      <c r="EOA4" s="53"/>
      <c r="EOB4" s="53"/>
      <c r="EOC4" s="53"/>
      <c r="EOD4" s="53"/>
      <c r="EOE4" s="53"/>
      <c r="EOF4" s="53"/>
      <c r="EOG4" s="53"/>
      <c r="EOH4" s="53"/>
      <c r="EOI4" s="53"/>
      <c r="EOJ4" s="53"/>
      <c r="EOK4" s="53"/>
      <c r="EOL4" s="53"/>
      <c r="EOM4" s="53"/>
      <c r="EON4" s="53"/>
      <c r="EOO4" s="53"/>
      <c r="EOP4" s="53"/>
      <c r="EOQ4" s="53"/>
      <c r="EOR4" s="53"/>
      <c r="EOS4" s="53"/>
      <c r="EOT4" s="53"/>
      <c r="EOU4" s="53"/>
      <c r="EOV4" s="53"/>
      <c r="EOW4" s="53"/>
      <c r="EOX4" s="53"/>
      <c r="EOY4" s="53"/>
      <c r="EOZ4" s="53"/>
      <c r="EPA4" s="53"/>
      <c r="EPB4" s="53"/>
      <c r="EPC4" s="53"/>
      <c r="EPD4" s="53"/>
      <c r="EPE4" s="53"/>
      <c r="EPF4" s="53"/>
      <c r="EPG4" s="53"/>
      <c r="EPH4" s="53"/>
      <c r="EPI4" s="53"/>
      <c r="EPJ4" s="53"/>
      <c r="EPK4" s="53"/>
      <c r="EPL4" s="53"/>
      <c r="EPM4" s="53"/>
      <c r="EPN4" s="53"/>
      <c r="EPO4" s="53"/>
      <c r="EPP4" s="53"/>
      <c r="EPQ4" s="53"/>
      <c r="EPR4" s="53"/>
      <c r="EPS4" s="53"/>
      <c r="EPT4" s="53"/>
      <c r="EPU4" s="53"/>
      <c r="EPV4" s="53"/>
      <c r="EPW4" s="53"/>
      <c r="EPX4" s="53"/>
      <c r="EPY4" s="53"/>
      <c r="EPZ4" s="53"/>
      <c r="EQA4" s="53"/>
      <c r="EQB4" s="53"/>
      <c r="EQC4" s="53"/>
      <c r="EQD4" s="53"/>
      <c r="EQE4" s="53"/>
      <c r="EQF4" s="53"/>
      <c r="EQG4" s="53"/>
      <c r="EQH4" s="53"/>
      <c r="EQI4" s="53"/>
      <c r="EQJ4" s="53"/>
      <c r="EQK4" s="53"/>
      <c r="EQL4" s="53"/>
      <c r="EQM4" s="53"/>
      <c r="EQN4" s="53"/>
      <c r="EQO4" s="53"/>
      <c r="EQP4" s="53"/>
      <c r="EQQ4" s="53"/>
      <c r="EQR4" s="53"/>
      <c r="EQS4" s="53"/>
      <c r="EQT4" s="53"/>
      <c r="EQU4" s="53"/>
      <c r="EQV4" s="53"/>
      <c r="EQW4" s="53"/>
      <c r="EQX4" s="53"/>
      <c r="EQY4" s="53"/>
      <c r="EQZ4" s="53"/>
      <c r="ERA4" s="53"/>
      <c r="ERB4" s="53"/>
      <c r="ERC4" s="53"/>
      <c r="ERD4" s="53"/>
      <c r="ERE4" s="53"/>
      <c r="ERF4" s="53"/>
      <c r="ERG4" s="53"/>
      <c r="ERH4" s="53"/>
      <c r="ERI4" s="53"/>
      <c r="ERJ4" s="53"/>
      <c r="ERK4" s="53"/>
      <c r="ERL4" s="53"/>
      <c r="ERM4" s="53"/>
      <c r="ERN4" s="53"/>
      <c r="ERO4" s="53"/>
      <c r="ERP4" s="53"/>
      <c r="ERQ4" s="53"/>
      <c r="ERR4" s="53"/>
      <c r="ERS4" s="53"/>
      <c r="ERT4" s="53"/>
      <c r="ERU4" s="53"/>
      <c r="ERV4" s="53"/>
      <c r="ERW4" s="53"/>
      <c r="ERX4" s="53"/>
      <c r="ERY4" s="53"/>
      <c r="ERZ4" s="53"/>
      <c r="ESA4" s="53"/>
      <c r="ESB4" s="53"/>
      <c r="ESC4" s="53"/>
      <c r="ESD4" s="53"/>
      <c r="ESE4" s="53"/>
      <c r="ESF4" s="53"/>
      <c r="ESG4" s="53"/>
      <c r="ESH4" s="53"/>
      <c r="ESI4" s="53"/>
      <c r="ESJ4" s="53"/>
      <c r="ESK4" s="53"/>
      <c r="ESL4" s="53"/>
      <c r="ESM4" s="53"/>
      <c r="ESN4" s="53"/>
      <c r="ESO4" s="53"/>
      <c r="ESP4" s="53"/>
      <c r="ESQ4" s="53"/>
      <c r="ESR4" s="53"/>
      <c r="ESS4" s="53"/>
      <c r="EST4" s="53"/>
      <c r="ESU4" s="53"/>
      <c r="ESV4" s="53"/>
      <c r="ESW4" s="53"/>
      <c r="ESX4" s="53"/>
      <c r="ESY4" s="53"/>
      <c r="ESZ4" s="53"/>
      <c r="ETA4" s="53"/>
      <c r="ETB4" s="53"/>
      <c r="ETC4" s="53"/>
      <c r="ETD4" s="53"/>
      <c r="ETE4" s="53"/>
      <c r="ETF4" s="53"/>
      <c r="ETG4" s="53"/>
      <c r="ETH4" s="53"/>
      <c r="ETI4" s="53"/>
      <c r="ETJ4" s="53"/>
      <c r="ETK4" s="53"/>
      <c r="ETL4" s="53"/>
      <c r="ETM4" s="53"/>
      <c r="ETN4" s="53"/>
      <c r="ETO4" s="53"/>
      <c r="ETP4" s="53"/>
      <c r="ETQ4" s="53"/>
      <c r="ETR4" s="53"/>
      <c r="ETS4" s="53"/>
      <c r="ETT4" s="53"/>
      <c r="ETU4" s="53"/>
      <c r="ETV4" s="53"/>
      <c r="ETW4" s="53"/>
      <c r="ETX4" s="53"/>
      <c r="ETY4" s="53"/>
      <c r="ETZ4" s="53"/>
      <c r="EUA4" s="53"/>
      <c r="EUB4" s="53"/>
      <c r="EUC4" s="53"/>
      <c r="EUD4" s="53"/>
      <c r="EUE4" s="53"/>
      <c r="EUF4" s="53"/>
      <c r="EUG4" s="53"/>
      <c r="EUH4" s="53"/>
      <c r="EUI4" s="53"/>
      <c r="EUJ4" s="53"/>
      <c r="EUK4" s="53"/>
      <c r="EUL4" s="53"/>
      <c r="EUM4" s="53"/>
      <c r="EUN4" s="53"/>
      <c r="EUO4" s="53"/>
      <c r="EUP4" s="53"/>
      <c r="EUQ4" s="53"/>
      <c r="EUR4" s="53"/>
      <c r="EUS4" s="53"/>
      <c r="EUT4" s="53"/>
      <c r="EUU4" s="53"/>
      <c r="EUV4" s="53"/>
      <c r="EUW4" s="53"/>
      <c r="EUX4" s="53"/>
      <c r="EUY4" s="53"/>
      <c r="EUZ4" s="53"/>
      <c r="EVA4" s="53"/>
      <c r="EVB4" s="53"/>
      <c r="EVC4" s="53"/>
      <c r="EVD4" s="53"/>
      <c r="EVE4" s="53"/>
      <c r="EVF4" s="53"/>
      <c r="EVG4" s="53"/>
      <c r="EVH4" s="53"/>
      <c r="EVI4" s="53"/>
      <c r="EVJ4" s="53"/>
      <c r="EVK4" s="53"/>
      <c r="EVL4" s="53"/>
      <c r="EVM4" s="53"/>
      <c r="EVN4" s="53"/>
      <c r="EVO4" s="53"/>
      <c r="EVP4" s="53"/>
      <c r="EVQ4" s="53"/>
      <c r="EVR4" s="53"/>
      <c r="EVS4" s="53"/>
      <c r="EVT4" s="53"/>
      <c r="EVU4" s="53"/>
      <c r="EVV4" s="53"/>
      <c r="EVW4" s="53"/>
      <c r="EVX4" s="53"/>
      <c r="EVY4" s="53"/>
      <c r="EVZ4" s="53"/>
      <c r="EWA4" s="53"/>
      <c r="EWB4" s="53"/>
      <c r="EWC4" s="53"/>
      <c r="EWD4" s="53"/>
      <c r="EWE4" s="53"/>
      <c r="EWF4" s="53"/>
      <c r="EWG4" s="53"/>
      <c r="EWH4" s="53"/>
      <c r="EWI4" s="53"/>
      <c r="EWJ4" s="53"/>
      <c r="EWK4" s="53"/>
      <c r="EWL4" s="53"/>
      <c r="EWM4" s="53"/>
      <c r="EWN4" s="53"/>
      <c r="EWO4" s="53"/>
      <c r="EWP4" s="53"/>
      <c r="EWQ4" s="53"/>
      <c r="EWR4" s="53"/>
      <c r="EWS4" s="53"/>
      <c r="EWT4" s="53"/>
      <c r="EWU4" s="53"/>
      <c r="EWV4" s="53"/>
      <c r="EWW4" s="53"/>
      <c r="EWX4" s="53"/>
      <c r="EWY4" s="53"/>
      <c r="EWZ4" s="53"/>
      <c r="EXA4" s="53"/>
      <c r="EXB4" s="53"/>
      <c r="EXC4" s="53"/>
      <c r="EXD4" s="53"/>
      <c r="EXE4" s="53"/>
      <c r="EXF4" s="53"/>
      <c r="EXG4" s="53"/>
      <c r="EXH4" s="53"/>
      <c r="EXI4" s="53"/>
      <c r="EXJ4" s="53"/>
      <c r="EXK4" s="53"/>
      <c r="EXL4" s="53"/>
      <c r="EXM4" s="53"/>
      <c r="EXN4" s="53"/>
      <c r="EXO4" s="53"/>
      <c r="EXP4" s="53"/>
      <c r="EXQ4" s="53"/>
      <c r="EXR4" s="53"/>
      <c r="EXS4" s="53"/>
      <c r="EXT4" s="53"/>
      <c r="EXU4" s="53"/>
      <c r="EXV4" s="53"/>
      <c r="EXW4" s="53"/>
      <c r="EXX4" s="53"/>
      <c r="EXY4" s="53"/>
      <c r="EXZ4" s="53"/>
      <c r="EYA4" s="53"/>
      <c r="EYB4" s="53"/>
      <c r="EYC4" s="53"/>
      <c r="EYD4" s="53"/>
      <c r="EYE4" s="53"/>
      <c r="EYF4" s="53"/>
      <c r="EYG4" s="53"/>
      <c r="EYH4" s="53"/>
      <c r="EYI4" s="53"/>
      <c r="EYJ4" s="53"/>
      <c r="EYK4" s="53"/>
      <c r="EYL4" s="53"/>
      <c r="EYM4" s="53"/>
      <c r="EYN4" s="53"/>
      <c r="EYO4" s="53"/>
      <c r="EYP4" s="53"/>
      <c r="EYQ4" s="53"/>
      <c r="EYR4" s="53"/>
      <c r="EYS4" s="53"/>
      <c r="EYT4" s="53"/>
      <c r="EYU4" s="53"/>
      <c r="EYV4" s="53"/>
      <c r="EYW4" s="53"/>
      <c r="EYX4" s="53"/>
      <c r="EYY4" s="53"/>
      <c r="EYZ4" s="53"/>
      <c r="EZA4" s="53"/>
      <c r="EZB4" s="53"/>
      <c r="EZC4" s="53"/>
      <c r="EZD4" s="53"/>
      <c r="EZE4" s="53"/>
      <c r="EZF4" s="53"/>
      <c r="EZG4" s="53"/>
      <c r="EZH4" s="53"/>
      <c r="EZI4" s="53"/>
      <c r="EZJ4" s="53"/>
      <c r="EZK4" s="53"/>
      <c r="EZL4" s="53"/>
      <c r="EZM4" s="53"/>
      <c r="EZN4" s="53"/>
      <c r="EZO4" s="53"/>
      <c r="EZP4" s="53"/>
      <c r="EZQ4" s="53"/>
      <c r="EZR4" s="53"/>
      <c r="EZS4" s="53"/>
      <c r="EZT4" s="53"/>
      <c r="EZU4" s="53"/>
      <c r="EZV4" s="53"/>
      <c r="EZW4" s="53"/>
      <c r="EZX4" s="53"/>
      <c r="EZY4" s="53"/>
      <c r="EZZ4" s="53"/>
      <c r="FAA4" s="53"/>
      <c r="FAB4" s="53"/>
      <c r="FAC4" s="53"/>
      <c r="FAD4" s="53"/>
      <c r="FAE4" s="53"/>
      <c r="FAF4" s="53"/>
      <c r="FAG4" s="53"/>
      <c r="FAH4" s="53"/>
      <c r="FAI4" s="53"/>
      <c r="FAJ4" s="53"/>
      <c r="FAK4" s="53"/>
      <c r="FAL4" s="53"/>
      <c r="FAM4" s="53"/>
      <c r="FAN4" s="53"/>
      <c r="FAO4" s="53"/>
      <c r="FAP4" s="53"/>
      <c r="FAQ4" s="53"/>
      <c r="FAR4" s="53"/>
      <c r="FAS4" s="53"/>
      <c r="FAT4" s="53"/>
      <c r="FAU4" s="53"/>
      <c r="FAV4" s="53"/>
      <c r="FAW4" s="53"/>
      <c r="FAX4" s="53"/>
      <c r="FAY4" s="53"/>
      <c r="FAZ4" s="53"/>
      <c r="FBA4" s="53"/>
      <c r="FBB4" s="53"/>
      <c r="FBC4" s="53"/>
      <c r="FBD4" s="53"/>
      <c r="FBE4" s="53"/>
      <c r="FBF4" s="53"/>
      <c r="FBG4" s="53"/>
      <c r="FBH4" s="53"/>
      <c r="FBI4" s="53"/>
      <c r="FBJ4" s="53"/>
      <c r="FBK4" s="53"/>
      <c r="FBL4" s="53"/>
      <c r="FBM4" s="53"/>
      <c r="FBN4" s="53"/>
      <c r="FBO4" s="53"/>
      <c r="FBP4" s="53"/>
      <c r="FBQ4" s="53"/>
      <c r="FBR4" s="53"/>
      <c r="FBS4" s="53"/>
      <c r="FBT4" s="53"/>
      <c r="FBU4" s="53"/>
      <c r="FBV4" s="53"/>
      <c r="FBW4" s="53"/>
      <c r="FBX4" s="53"/>
      <c r="FBY4" s="53"/>
      <c r="FBZ4" s="53"/>
      <c r="FCA4" s="53"/>
      <c r="FCB4" s="53"/>
      <c r="FCC4" s="53"/>
      <c r="FCD4" s="53"/>
      <c r="FCE4" s="53"/>
      <c r="FCF4" s="53"/>
      <c r="FCG4" s="53"/>
      <c r="FCH4" s="53"/>
      <c r="FCI4" s="53"/>
      <c r="FCJ4" s="53"/>
      <c r="FCK4" s="53"/>
      <c r="FCL4" s="53"/>
      <c r="FCM4" s="53"/>
      <c r="FCN4" s="53"/>
      <c r="FCO4" s="53"/>
      <c r="FCP4" s="53"/>
      <c r="FCQ4" s="53"/>
      <c r="FCR4" s="53"/>
      <c r="FCS4" s="53"/>
      <c r="FCT4" s="53"/>
      <c r="FCU4" s="53"/>
      <c r="FCV4" s="53"/>
      <c r="FCW4" s="53"/>
      <c r="FCX4" s="53"/>
      <c r="FCY4" s="53"/>
      <c r="FCZ4" s="53"/>
      <c r="FDA4" s="53"/>
      <c r="FDB4" s="53"/>
      <c r="FDC4" s="53"/>
      <c r="FDD4" s="53"/>
      <c r="FDE4" s="53"/>
      <c r="FDF4" s="53"/>
      <c r="FDG4" s="53"/>
      <c r="FDH4" s="53"/>
      <c r="FDI4" s="53"/>
      <c r="FDJ4" s="53"/>
      <c r="FDK4" s="53"/>
      <c r="FDL4" s="53"/>
      <c r="FDM4" s="53"/>
      <c r="FDN4" s="53"/>
      <c r="FDO4" s="53"/>
      <c r="FDP4" s="53"/>
      <c r="FDQ4" s="53"/>
      <c r="FDR4" s="53"/>
      <c r="FDS4" s="53"/>
      <c r="FDT4" s="53"/>
      <c r="FDU4" s="53"/>
      <c r="FDV4" s="53"/>
      <c r="FDW4" s="53"/>
      <c r="FDX4" s="53"/>
      <c r="FDY4" s="53"/>
      <c r="FDZ4" s="53"/>
      <c r="FEA4" s="53"/>
      <c r="FEB4" s="53"/>
      <c r="FEC4" s="53"/>
      <c r="FED4" s="53"/>
      <c r="FEE4" s="53"/>
      <c r="FEF4" s="53"/>
      <c r="FEG4" s="53"/>
      <c r="FEH4" s="53"/>
      <c r="FEI4" s="53"/>
      <c r="FEJ4" s="53"/>
      <c r="FEK4" s="53"/>
      <c r="FEL4" s="53"/>
      <c r="FEM4" s="53"/>
      <c r="FEN4" s="53"/>
      <c r="FEO4" s="53"/>
      <c r="FEP4" s="53"/>
      <c r="FEQ4" s="53"/>
      <c r="FER4" s="53"/>
      <c r="FES4" s="53"/>
      <c r="FET4" s="53"/>
      <c r="FEU4" s="53"/>
      <c r="FEV4" s="53"/>
      <c r="FEW4" s="53"/>
      <c r="FEX4" s="53"/>
      <c r="FEY4" s="53"/>
      <c r="FEZ4" s="53"/>
      <c r="FFA4" s="53"/>
      <c r="FFB4" s="53"/>
      <c r="FFC4" s="53"/>
      <c r="FFD4" s="53"/>
      <c r="FFE4" s="53"/>
      <c r="FFF4" s="53"/>
      <c r="FFG4" s="53"/>
      <c r="FFH4" s="53"/>
      <c r="FFI4" s="53"/>
      <c r="FFJ4" s="53"/>
      <c r="FFK4" s="53"/>
      <c r="FFL4" s="53"/>
      <c r="FFM4" s="53"/>
      <c r="FFN4" s="53"/>
      <c r="FFO4" s="53"/>
      <c r="FFP4" s="53"/>
      <c r="FFQ4" s="53"/>
      <c r="FFR4" s="53"/>
      <c r="FFS4" s="53"/>
      <c r="FFT4" s="53"/>
      <c r="FFU4" s="53"/>
      <c r="FFV4" s="53"/>
      <c r="FFW4" s="53"/>
      <c r="FFX4" s="53"/>
      <c r="FFY4" s="53"/>
      <c r="FFZ4" s="53"/>
      <c r="FGA4" s="53"/>
      <c r="FGB4" s="53"/>
      <c r="FGC4" s="53"/>
      <c r="FGD4" s="53"/>
      <c r="FGE4" s="53"/>
      <c r="FGF4" s="53"/>
      <c r="FGG4" s="53"/>
      <c r="FGH4" s="53"/>
      <c r="FGI4" s="53"/>
      <c r="FGJ4" s="53"/>
      <c r="FGK4" s="53"/>
      <c r="FGL4" s="53"/>
      <c r="FGM4" s="53"/>
      <c r="FGN4" s="53"/>
      <c r="FGO4" s="53"/>
      <c r="FGP4" s="53"/>
      <c r="FGQ4" s="53"/>
      <c r="FGR4" s="53"/>
      <c r="FGS4" s="53"/>
      <c r="FGT4" s="53"/>
      <c r="FGU4" s="53"/>
      <c r="FGV4" s="53"/>
      <c r="FGW4" s="53"/>
      <c r="FGX4" s="53"/>
      <c r="FGY4" s="53"/>
      <c r="FGZ4" s="53"/>
      <c r="FHA4" s="53"/>
      <c r="FHB4" s="53"/>
      <c r="FHC4" s="53"/>
      <c r="FHD4" s="53"/>
      <c r="FHE4" s="53"/>
      <c r="FHF4" s="53"/>
      <c r="FHG4" s="53"/>
      <c r="FHH4" s="53"/>
      <c r="FHI4" s="53"/>
      <c r="FHJ4" s="53"/>
      <c r="FHK4" s="53"/>
      <c r="FHL4" s="53"/>
      <c r="FHM4" s="53"/>
      <c r="FHN4" s="53"/>
      <c r="FHO4" s="53"/>
      <c r="FHP4" s="53"/>
      <c r="FHQ4" s="53"/>
      <c r="FHR4" s="53"/>
      <c r="FHS4" s="53"/>
      <c r="FHT4" s="53"/>
      <c r="FHU4" s="53"/>
      <c r="FHV4" s="53"/>
      <c r="FHW4" s="53"/>
      <c r="FHX4" s="53"/>
      <c r="FHY4" s="53"/>
      <c r="FHZ4" s="53"/>
      <c r="FIA4" s="53"/>
      <c r="FIB4" s="53"/>
      <c r="FIC4" s="53"/>
      <c r="FID4" s="53"/>
      <c r="FIE4" s="53"/>
      <c r="FIF4" s="53"/>
      <c r="FIG4" s="53"/>
      <c r="FIH4" s="53"/>
      <c r="FII4" s="53"/>
      <c r="FIJ4" s="53"/>
      <c r="FIK4" s="53"/>
      <c r="FIL4" s="53"/>
      <c r="FIM4" s="53"/>
      <c r="FIN4" s="53"/>
      <c r="FIO4" s="53"/>
      <c r="FIP4" s="53"/>
      <c r="FIQ4" s="53"/>
      <c r="FIR4" s="53"/>
      <c r="FIS4" s="53"/>
      <c r="FIT4" s="53"/>
      <c r="FIU4" s="53"/>
      <c r="FIV4" s="53"/>
      <c r="FIW4" s="53"/>
      <c r="FIX4" s="53"/>
      <c r="FIY4" s="53"/>
      <c r="FIZ4" s="53"/>
      <c r="FJA4" s="53"/>
      <c r="FJB4" s="53"/>
      <c r="FJC4" s="53"/>
      <c r="FJD4" s="53"/>
      <c r="FJE4" s="53"/>
      <c r="FJF4" s="53"/>
      <c r="FJG4" s="53"/>
      <c r="FJH4" s="53"/>
      <c r="FJI4" s="53"/>
      <c r="FJJ4" s="53"/>
      <c r="FJK4" s="53"/>
      <c r="FJL4" s="53"/>
      <c r="FJM4" s="53"/>
      <c r="FJN4" s="53"/>
      <c r="FJO4" s="53"/>
      <c r="FJP4" s="53"/>
      <c r="FJQ4" s="53"/>
      <c r="FJR4" s="53"/>
      <c r="FJS4" s="53"/>
      <c r="FJT4" s="53"/>
      <c r="FJU4" s="53"/>
      <c r="FJV4" s="53"/>
      <c r="FJW4" s="53"/>
      <c r="FJX4" s="53"/>
      <c r="FJY4" s="53"/>
      <c r="FJZ4" s="53"/>
      <c r="FKA4" s="53"/>
      <c r="FKB4" s="53"/>
      <c r="FKC4" s="53"/>
      <c r="FKD4" s="53"/>
      <c r="FKE4" s="53"/>
      <c r="FKF4" s="53"/>
      <c r="FKG4" s="53"/>
      <c r="FKH4" s="53"/>
      <c r="FKI4" s="53"/>
      <c r="FKJ4" s="53"/>
      <c r="FKK4" s="53"/>
      <c r="FKL4" s="53"/>
      <c r="FKM4" s="53"/>
      <c r="FKN4" s="53"/>
      <c r="FKO4" s="53"/>
      <c r="FKP4" s="53"/>
      <c r="FKQ4" s="53"/>
      <c r="FKR4" s="53"/>
      <c r="FKS4" s="53"/>
      <c r="FKT4" s="53"/>
      <c r="FKU4" s="53"/>
      <c r="FKV4" s="53"/>
      <c r="FKW4" s="53"/>
      <c r="FKX4" s="53"/>
      <c r="FKY4" s="53"/>
      <c r="FKZ4" s="53"/>
      <c r="FLA4" s="53"/>
      <c r="FLB4" s="53"/>
      <c r="FLC4" s="53"/>
      <c r="FLD4" s="53"/>
      <c r="FLE4" s="53"/>
      <c r="FLF4" s="53"/>
      <c r="FLG4" s="53"/>
      <c r="FLH4" s="53"/>
      <c r="FLI4" s="53"/>
      <c r="FLJ4" s="53"/>
      <c r="FLK4" s="53"/>
      <c r="FLL4" s="53"/>
      <c r="FLM4" s="53"/>
      <c r="FLN4" s="53"/>
      <c r="FLO4" s="53"/>
      <c r="FLP4" s="53"/>
      <c r="FLQ4" s="53"/>
      <c r="FLR4" s="53"/>
      <c r="FLS4" s="53"/>
      <c r="FLT4" s="53"/>
      <c r="FLU4" s="53"/>
      <c r="FLV4" s="53"/>
      <c r="FLW4" s="53"/>
      <c r="FLX4" s="53"/>
      <c r="FLY4" s="53"/>
      <c r="FLZ4" s="53"/>
      <c r="FMA4" s="53"/>
      <c r="FMB4" s="53"/>
      <c r="FMC4" s="53"/>
      <c r="FMD4" s="53"/>
      <c r="FME4" s="53"/>
      <c r="FMF4" s="53"/>
      <c r="FMG4" s="53"/>
      <c r="FMH4" s="53"/>
      <c r="FMI4" s="53"/>
      <c r="FMJ4" s="53"/>
      <c r="FMK4" s="53"/>
      <c r="FML4" s="53"/>
      <c r="FMM4" s="53"/>
      <c r="FMN4" s="53"/>
      <c r="FMO4" s="53"/>
      <c r="FMP4" s="53"/>
      <c r="FMQ4" s="53"/>
      <c r="FMR4" s="53"/>
      <c r="FMS4" s="53"/>
      <c r="FMT4" s="53"/>
      <c r="FMU4" s="53"/>
      <c r="FMV4" s="53"/>
      <c r="FMW4" s="53"/>
      <c r="FMX4" s="53"/>
      <c r="FMY4" s="53"/>
      <c r="FMZ4" s="53"/>
      <c r="FNA4" s="53"/>
      <c r="FNB4" s="53"/>
      <c r="FNC4" s="53"/>
      <c r="FND4" s="53"/>
      <c r="FNE4" s="53"/>
      <c r="FNF4" s="53"/>
      <c r="FNG4" s="53"/>
      <c r="FNH4" s="53"/>
      <c r="FNI4" s="53"/>
      <c r="FNJ4" s="53"/>
      <c r="FNK4" s="53"/>
      <c r="FNL4" s="53"/>
      <c r="FNM4" s="53"/>
      <c r="FNN4" s="53"/>
      <c r="FNO4" s="53"/>
      <c r="FNP4" s="53"/>
      <c r="FNQ4" s="53"/>
      <c r="FNR4" s="53"/>
      <c r="FNS4" s="53"/>
      <c r="FNT4" s="53"/>
      <c r="FNU4" s="53"/>
      <c r="FNV4" s="53"/>
      <c r="FNW4" s="53"/>
      <c r="FNX4" s="53"/>
      <c r="FNY4" s="53"/>
      <c r="FNZ4" s="53"/>
      <c r="FOA4" s="53"/>
      <c r="FOB4" s="53"/>
      <c r="FOC4" s="53"/>
      <c r="FOD4" s="53"/>
      <c r="FOE4" s="53"/>
      <c r="FOF4" s="53"/>
      <c r="FOG4" s="53"/>
      <c r="FOH4" s="53"/>
      <c r="FOI4" s="53"/>
      <c r="FOJ4" s="53"/>
      <c r="FOK4" s="53"/>
      <c r="FOL4" s="53"/>
      <c r="FOM4" s="53"/>
      <c r="FON4" s="53"/>
      <c r="FOO4" s="53"/>
      <c r="FOP4" s="53"/>
      <c r="FOQ4" s="53"/>
      <c r="FOR4" s="53"/>
      <c r="FOS4" s="53"/>
      <c r="FOT4" s="53"/>
      <c r="FOU4" s="53"/>
      <c r="FOV4" s="53"/>
      <c r="FOW4" s="53"/>
      <c r="FOX4" s="53"/>
      <c r="FOY4" s="53"/>
      <c r="FOZ4" s="53"/>
      <c r="FPA4" s="53"/>
      <c r="FPB4" s="53"/>
      <c r="FPC4" s="53"/>
      <c r="FPD4" s="53"/>
      <c r="FPE4" s="53"/>
      <c r="FPF4" s="53"/>
      <c r="FPG4" s="53"/>
      <c r="FPH4" s="53"/>
      <c r="FPI4" s="53"/>
      <c r="FPJ4" s="53"/>
      <c r="FPK4" s="53"/>
      <c r="FPL4" s="53"/>
      <c r="FPM4" s="53"/>
      <c r="FPN4" s="53"/>
      <c r="FPO4" s="53"/>
      <c r="FPP4" s="53"/>
      <c r="FPQ4" s="53"/>
      <c r="FPR4" s="53"/>
      <c r="FPS4" s="53"/>
      <c r="FPT4" s="53"/>
      <c r="FPU4" s="53"/>
      <c r="FPV4" s="53"/>
      <c r="FPW4" s="53"/>
      <c r="FPX4" s="53"/>
      <c r="FPY4" s="53"/>
      <c r="FPZ4" s="53"/>
      <c r="FQA4" s="53"/>
      <c r="FQB4" s="53"/>
      <c r="FQC4" s="53"/>
      <c r="FQD4" s="53"/>
      <c r="FQE4" s="53"/>
      <c r="FQF4" s="53"/>
      <c r="FQG4" s="53"/>
      <c r="FQH4" s="53"/>
      <c r="FQI4" s="53"/>
      <c r="FQJ4" s="53"/>
      <c r="FQK4" s="53"/>
      <c r="FQL4" s="53"/>
      <c r="FQM4" s="53"/>
      <c r="FQN4" s="53"/>
      <c r="FQO4" s="53"/>
      <c r="FQP4" s="53"/>
      <c r="FQQ4" s="53"/>
      <c r="FQR4" s="53"/>
      <c r="FQS4" s="53"/>
      <c r="FQT4" s="53"/>
      <c r="FQU4" s="53"/>
      <c r="FQV4" s="53"/>
      <c r="FQW4" s="53"/>
      <c r="FQX4" s="53"/>
      <c r="FQY4" s="53"/>
      <c r="FQZ4" s="53"/>
      <c r="FRA4" s="53"/>
      <c r="FRB4" s="53"/>
      <c r="FRC4" s="53"/>
      <c r="FRD4" s="53"/>
      <c r="FRE4" s="53"/>
      <c r="FRF4" s="53"/>
      <c r="FRG4" s="53"/>
      <c r="FRH4" s="53"/>
      <c r="FRI4" s="53"/>
      <c r="FRJ4" s="53"/>
      <c r="FRK4" s="53"/>
      <c r="FRL4" s="53"/>
      <c r="FRM4" s="53"/>
      <c r="FRN4" s="53"/>
      <c r="FRO4" s="53"/>
      <c r="FRP4" s="53"/>
      <c r="FRQ4" s="53"/>
      <c r="FRR4" s="53"/>
      <c r="FRS4" s="53"/>
      <c r="FRT4" s="53"/>
      <c r="FRU4" s="53"/>
      <c r="FRV4" s="53"/>
      <c r="FRW4" s="53"/>
      <c r="FRX4" s="53"/>
      <c r="FRY4" s="53"/>
      <c r="FRZ4" s="53"/>
      <c r="FSA4" s="53"/>
      <c r="FSB4" s="53"/>
      <c r="FSC4" s="53"/>
      <c r="FSD4" s="53"/>
      <c r="FSE4" s="53"/>
      <c r="FSF4" s="53"/>
      <c r="FSG4" s="53"/>
      <c r="FSH4" s="53"/>
      <c r="FSI4" s="53"/>
      <c r="FSJ4" s="53"/>
      <c r="FSK4" s="53"/>
      <c r="FSL4" s="53"/>
      <c r="FSM4" s="53"/>
      <c r="FSN4" s="53"/>
      <c r="FSO4" s="53"/>
      <c r="FSP4" s="53"/>
      <c r="FSQ4" s="53"/>
      <c r="FSR4" s="53"/>
      <c r="FSS4" s="53"/>
      <c r="FST4" s="53"/>
      <c r="FSU4" s="53"/>
      <c r="FSV4" s="53"/>
      <c r="FSW4" s="53"/>
      <c r="FSX4" s="53"/>
      <c r="FSY4" s="53"/>
      <c r="FSZ4" s="53"/>
      <c r="FTA4" s="53"/>
      <c r="FTB4" s="53"/>
      <c r="FTC4" s="53"/>
      <c r="FTD4" s="53"/>
      <c r="FTE4" s="53"/>
      <c r="FTF4" s="53"/>
      <c r="FTG4" s="53"/>
      <c r="FTH4" s="53"/>
      <c r="FTI4" s="53"/>
      <c r="FTJ4" s="53"/>
      <c r="FTK4" s="53"/>
      <c r="FTL4" s="53"/>
      <c r="FTM4" s="53"/>
      <c r="FTN4" s="53"/>
      <c r="FTO4" s="53"/>
      <c r="FTP4" s="53"/>
      <c r="FTQ4" s="53"/>
      <c r="FTR4" s="53"/>
      <c r="FTS4" s="53"/>
      <c r="FTT4" s="53"/>
      <c r="FTU4" s="53"/>
      <c r="FTV4" s="53"/>
      <c r="FTW4" s="53"/>
      <c r="FTX4" s="53"/>
      <c r="FTY4" s="53"/>
      <c r="FTZ4" s="53"/>
      <c r="FUA4" s="53"/>
      <c r="FUB4" s="53"/>
      <c r="FUC4" s="53"/>
      <c r="FUD4" s="53"/>
      <c r="FUE4" s="53"/>
      <c r="FUF4" s="53"/>
      <c r="FUG4" s="53"/>
      <c r="FUH4" s="53"/>
      <c r="FUI4" s="53"/>
      <c r="FUJ4" s="53"/>
      <c r="FUK4" s="53"/>
      <c r="FUL4" s="53"/>
      <c r="FUM4" s="53"/>
      <c r="FUN4" s="53"/>
      <c r="FUO4" s="53"/>
      <c r="FUP4" s="53"/>
      <c r="FUQ4" s="53"/>
      <c r="FUR4" s="53"/>
      <c r="FUS4" s="53"/>
      <c r="FUT4" s="53"/>
      <c r="FUU4" s="53"/>
      <c r="FUV4" s="53"/>
      <c r="FUW4" s="53"/>
      <c r="FUX4" s="53"/>
      <c r="FUY4" s="53"/>
      <c r="FUZ4" s="53"/>
      <c r="FVA4" s="53"/>
      <c r="FVB4" s="53"/>
      <c r="FVC4" s="53"/>
      <c r="FVD4" s="53"/>
      <c r="FVE4" s="53"/>
      <c r="FVF4" s="53"/>
      <c r="FVG4" s="53"/>
      <c r="FVH4" s="53"/>
      <c r="FVI4" s="53"/>
      <c r="FVJ4" s="53"/>
      <c r="FVK4" s="53"/>
      <c r="FVL4" s="53"/>
      <c r="FVM4" s="53"/>
      <c r="FVN4" s="53"/>
      <c r="FVO4" s="53"/>
      <c r="FVP4" s="53"/>
      <c r="FVQ4" s="53"/>
      <c r="FVR4" s="53"/>
      <c r="FVS4" s="53"/>
      <c r="FVT4" s="53"/>
      <c r="FVU4" s="53"/>
      <c r="FVV4" s="53"/>
      <c r="FVW4" s="53"/>
      <c r="FVX4" s="53"/>
      <c r="FVY4" s="53"/>
      <c r="FVZ4" s="53"/>
      <c r="FWA4" s="53"/>
      <c r="FWB4" s="53"/>
      <c r="FWC4" s="53"/>
      <c r="FWD4" s="53"/>
      <c r="FWE4" s="53"/>
      <c r="FWF4" s="53"/>
      <c r="FWG4" s="53"/>
      <c r="FWH4" s="53"/>
      <c r="FWI4" s="53"/>
      <c r="FWJ4" s="53"/>
      <c r="FWK4" s="53"/>
      <c r="FWL4" s="53"/>
      <c r="FWM4" s="53"/>
      <c r="FWN4" s="53"/>
      <c r="FWO4" s="53"/>
      <c r="FWP4" s="53"/>
      <c r="FWQ4" s="53"/>
      <c r="FWR4" s="53"/>
      <c r="FWS4" s="53"/>
      <c r="FWT4" s="53"/>
      <c r="FWU4" s="53"/>
      <c r="FWV4" s="53"/>
      <c r="FWW4" s="53"/>
      <c r="FWX4" s="53"/>
      <c r="FWY4" s="53"/>
      <c r="FWZ4" s="53"/>
      <c r="FXA4" s="53"/>
      <c r="FXB4" s="53"/>
      <c r="FXC4" s="53"/>
      <c r="FXD4" s="53"/>
      <c r="FXE4" s="53"/>
      <c r="FXF4" s="53"/>
      <c r="FXG4" s="53"/>
      <c r="FXH4" s="53"/>
      <c r="FXI4" s="53"/>
      <c r="FXJ4" s="53"/>
      <c r="FXK4" s="53"/>
      <c r="FXL4" s="53"/>
      <c r="FXM4" s="53"/>
      <c r="FXN4" s="53"/>
      <c r="FXO4" s="53"/>
      <c r="FXP4" s="53"/>
      <c r="FXQ4" s="53"/>
      <c r="FXR4" s="53"/>
      <c r="FXS4" s="53"/>
      <c r="FXT4" s="53"/>
      <c r="FXU4" s="53"/>
      <c r="FXV4" s="53"/>
      <c r="FXW4" s="53"/>
      <c r="FXX4" s="53"/>
      <c r="FXY4" s="53"/>
      <c r="FXZ4" s="53"/>
      <c r="FYA4" s="53"/>
      <c r="FYB4" s="53"/>
      <c r="FYC4" s="53"/>
      <c r="FYD4" s="53"/>
      <c r="FYE4" s="53"/>
      <c r="FYF4" s="53"/>
      <c r="FYG4" s="53"/>
      <c r="FYH4" s="53"/>
      <c r="FYI4" s="53"/>
      <c r="FYJ4" s="53"/>
      <c r="FYK4" s="53"/>
      <c r="FYL4" s="53"/>
      <c r="FYM4" s="53"/>
      <c r="FYN4" s="53"/>
      <c r="FYO4" s="53"/>
      <c r="FYP4" s="53"/>
      <c r="FYQ4" s="53"/>
      <c r="FYR4" s="53"/>
      <c r="FYS4" s="53"/>
      <c r="FYT4" s="53"/>
      <c r="FYU4" s="53"/>
      <c r="FYV4" s="53"/>
      <c r="FYW4" s="53"/>
      <c r="FYX4" s="53"/>
      <c r="FYY4" s="53"/>
      <c r="FYZ4" s="53"/>
      <c r="FZA4" s="53"/>
      <c r="FZB4" s="53"/>
      <c r="FZC4" s="53"/>
      <c r="FZD4" s="53"/>
      <c r="FZE4" s="53"/>
      <c r="FZF4" s="53"/>
      <c r="FZG4" s="53"/>
      <c r="FZH4" s="53"/>
      <c r="FZI4" s="53"/>
      <c r="FZJ4" s="53"/>
      <c r="FZK4" s="53"/>
      <c r="FZL4" s="53"/>
      <c r="FZM4" s="53"/>
      <c r="FZN4" s="53"/>
      <c r="FZO4" s="53"/>
      <c r="FZP4" s="53"/>
      <c r="FZQ4" s="53"/>
      <c r="FZR4" s="53"/>
      <c r="FZS4" s="53"/>
      <c r="FZT4" s="53"/>
      <c r="FZU4" s="53"/>
      <c r="FZV4" s="53"/>
      <c r="FZW4" s="53"/>
      <c r="FZX4" s="53"/>
      <c r="FZY4" s="53"/>
      <c r="FZZ4" s="53"/>
      <c r="GAA4" s="53"/>
      <c r="GAB4" s="53"/>
      <c r="GAC4" s="53"/>
      <c r="GAD4" s="53"/>
      <c r="GAE4" s="53"/>
      <c r="GAF4" s="53"/>
      <c r="GAG4" s="53"/>
      <c r="GAH4" s="53"/>
      <c r="GAI4" s="53"/>
      <c r="GAJ4" s="53"/>
      <c r="GAK4" s="53"/>
      <c r="GAL4" s="53"/>
      <c r="GAM4" s="53"/>
      <c r="GAN4" s="53"/>
      <c r="GAO4" s="53"/>
      <c r="GAP4" s="53"/>
      <c r="GAQ4" s="53"/>
      <c r="GAR4" s="53"/>
      <c r="GAS4" s="53"/>
      <c r="GAT4" s="53"/>
      <c r="GAU4" s="53"/>
      <c r="GAV4" s="53"/>
      <c r="GAW4" s="53"/>
      <c r="GAX4" s="53"/>
      <c r="GAY4" s="53"/>
      <c r="GAZ4" s="53"/>
      <c r="GBA4" s="53"/>
      <c r="GBB4" s="53"/>
      <c r="GBC4" s="53"/>
      <c r="GBD4" s="53"/>
      <c r="GBE4" s="53"/>
      <c r="GBF4" s="53"/>
      <c r="GBG4" s="53"/>
      <c r="GBH4" s="53"/>
      <c r="GBI4" s="53"/>
      <c r="GBJ4" s="53"/>
      <c r="GBK4" s="53"/>
      <c r="GBL4" s="53"/>
      <c r="GBM4" s="53"/>
      <c r="GBN4" s="53"/>
      <c r="GBO4" s="53"/>
      <c r="GBP4" s="53"/>
      <c r="GBQ4" s="53"/>
      <c r="GBR4" s="53"/>
      <c r="GBS4" s="53"/>
      <c r="GBT4" s="53"/>
      <c r="GBU4" s="53"/>
      <c r="GBV4" s="53"/>
      <c r="GBW4" s="53"/>
      <c r="GBX4" s="53"/>
      <c r="GBY4" s="53"/>
      <c r="GBZ4" s="53"/>
      <c r="GCA4" s="53"/>
      <c r="GCB4" s="53"/>
      <c r="GCC4" s="53"/>
      <c r="GCD4" s="53"/>
      <c r="GCE4" s="53"/>
      <c r="GCF4" s="53"/>
      <c r="GCG4" s="53"/>
      <c r="GCH4" s="53"/>
      <c r="GCI4" s="53"/>
      <c r="GCJ4" s="53"/>
      <c r="GCK4" s="53"/>
      <c r="GCL4" s="53"/>
      <c r="GCM4" s="53"/>
      <c r="GCN4" s="53"/>
      <c r="GCO4" s="53"/>
      <c r="GCP4" s="53"/>
      <c r="GCQ4" s="53"/>
      <c r="GCR4" s="53"/>
      <c r="GCS4" s="53"/>
      <c r="GCT4" s="53"/>
      <c r="GCU4" s="53"/>
      <c r="GCV4" s="53"/>
      <c r="GCW4" s="53"/>
      <c r="GCX4" s="53"/>
      <c r="GCY4" s="53"/>
      <c r="GCZ4" s="53"/>
      <c r="GDA4" s="53"/>
      <c r="GDB4" s="53"/>
      <c r="GDC4" s="53"/>
      <c r="GDD4" s="53"/>
      <c r="GDE4" s="53"/>
      <c r="GDF4" s="53"/>
      <c r="GDG4" s="53"/>
      <c r="GDH4" s="53"/>
      <c r="GDI4" s="53"/>
      <c r="GDJ4" s="53"/>
      <c r="GDK4" s="53"/>
      <c r="GDL4" s="53"/>
      <c r="GDM4" s="53"/>
      <c r="GDN4" s="53"/>
      <c r="GDO4" s="53"/>
      <c r="GDP4" s="53"/>
      <c r="GDQ4" s="53"/>
      <c r="GDR4" s="53"/>
      <c r="GDS4" s="53"/>
      <c r="GDT4" s="53"/>
      <c r="GDU4" s="53"/>
      <c r="GDV4" s="53"/>
      <c r="GDW4" s="53"/>
      <c r="GDX4" s="53"/>
      <c r="GDY4" s="53"/>
      <c r="GDZ4" s="53"/>
      <c r="GEA4" s="53"/>
      <c r="GEB4" s="53"/>
      <c r="GEC4" s="53"/>
      <c r="GED4" s="53"/>
      <c r="GEE4" s="53"/>
      <c r="GEF4" s="53"/>
      <c r="GEG4" s="53"/>
      <c r="GEH4" s="53"/>
      <c r="GEI4" s="53"/>
      <c r="GEJ4" s="53"/>
      <c r="GEK4" s="53"/>
      <c r="GEL4" s="53"/>
      <c r="GEM4" s="53"/>
      <c r="GEN4" s="53"/>
      <c r="GEO4" s="53"/>
      <c r="GEP4" s="53"/>
      <c r="GEQ4" s="53"/>
      <c r="GER4" s="53"/>
      <c r="GES4" s="53"/>
      <c r="GET4" s="53"/>
      <c r="GEU4" s="53"/>
      <c r="GEV4" s="53"/>
      <c r="GEW4" s="53"/>
      <c r="GEX4" s="53"/>
      <c r="GEY4" s="53"/>
      <c r="GEZ4" s="53"/>
      <c r="GFA4" s="53"/>
      <c r="GFB4" s="53"/>
      <c r="GFC4" s="53"/>
      <c r="GFD4" s="53"/>
      <c r="GFE4" s="53"/>
      <c r="GFF4" s="53"/>
      <c r="GFG4" s="53"/>
      <c r="GFH4" s="53"/>
      <c r="GFI4" s="53"/>
      <c r="GFJ4" s="53"/>
      <c r="GFK4" s="53"/>
      <c r="GFL4" s="53"/>
      <c r="GFM4" s="53"/>
      <c r="GFN4" s="53"/>
      <c r="GFO4" s="53"/>
      <c r="GFP4" s="53"/>
      <c r="GFQ4" s="53"/>
      <c r="GFR4" s="53"/>
      <c r="GFS4" s="53"/>
      <c r="GFT4" s="53"/>
      <c r="GFU4" s="53"/>
      <c r="GFV4" s="53"/>
      <c r="GFW4" s="53"/>
      <c r="GFX4" s="53"/>
      <c r="GFY4" s="53"/>
      <c r="GFZ4" s="53"/>
      <c r="GGA4" s="53"/>
      <c r="GGB4" s="53"/>
      <c r="GGC4" s="53"/>
      <c r="GGD4" s="53"/>
      <c r="GGE4" s="53"/>
      <c r="GGF4" s="53"/>
      <c r="GGG4" s="53"/>
      <c r="GGH4" s="53"/>
      <c r="GGI4" s="53"/>
      <c r="GGJ4" s="53"/>
      <c r="GGK4" s="53"/>
      <c r="GGL4" s="53"/>
      <c r="GGM4" s="53"/>
      <c r="GGN4" s="53"/>
      <c r="GGO4" s="53"/>
      <c r="GGP4" s="53"/>
      <c r="GGQ4" s="53"/>
      <c r="GGR4" s="53"/>
      <c r="GGS4" s="53"/>
      <c r="GGT4" s="53"/>
      <c r="GGU4" s="53"/>
      <c r="GGV4" s="53"/>
      <c r="GGW4" s="53"/>
      <c r="GGX4" s="53"/>
      <c r="GGY4" s="53"/>
      <c r="GGZ4" s="53"/>
      <c r="GHA4" s="53"/>
      <c r="GHB4" s="53"/>
      <c r="GHC4" s="53"/>
      <c r="GHD4" s="53"/>
      <c r="GHE4" s="53"/>
      <c r="GHF4" s="53"/>
      <c r="GHG4" s="53"/>
      <c r="GHH4" s="53"/>
      <c r="GHI4" s="53"/>
      <c r="GHJ4" s="53"/>
      <c r="GHK4" s="53"/>
      <c r="GHL4" s="53"/>
      <c r="GHM4" s="53"/>
      <c r="GHN4" s="53"/>
      <c r="GHO4" s="53"/>
      <c r="GHP4" s="53"/>
      <c r="GHQ4" s="53"/>
      <c r="GHR4" s="53"/>
      <c r="GHS4" s="53"/>
      <c r="GHT4" s="53"/>
      <c r="GHU4" s="53"/>
      <c r="GHV4" s="53"/>
      <c r="GHW4" s="53"/>
      <c r="GHX4" s="53"/>
      <c r="GHY4" s="53"/>
      <c r="GHZ4" s="53"/>
      <c r="GIA4" s="53"/>
      <c r="GIB4" s="53"/>
      <c r="GIC4" s="53"/>
      <c r="GID4" s="53"/>
      <c r="GIE4" s="53"/>
      <c r="GIF4" s="53"/>
      <c r="GIG4" s="53"/>
      <c r="GIH4" s="53"/>
      <c r="GII4" s="53"/>
      <c r="GIJ4" s="53"/>
      <c r="GIK4" s="53"/>
      <c r="GIL4" s="53"/>
      <c r="GIM4" s="53"/>
      <c r="GIN4" s="53"/>
      <c r="GIO4" s="53"/>
      <c r="GIP4" s="53"/>
      <c r="GIQ4" s="53"/>
      <c r="GIR4" s="53"/>
      <c r="GIS4" s="53"/>
      <c r="GIT4" s="53"/>
      <c r="GIU4" s="53"/>
      <c r="GIV4" s="53"/>
      <c r="GIW4" s="53"/>
      <c r="GIX4" s="53"/>
      <c r="GIY4" s="53"/>
      <c r="GIZ4" s="53"/>
      <c r="GJA4" s="53"/>
      <c r="GJB4" s="53"/>
      <c r="GJC4" s="53"/>
      <c r="GJD4" s="53"/>
      <c r="GJE4" s="53"/>
      <c r="GJF4" s="53"/>
      <c r="GJG4" s="53"/>
      <c r="GJH4" s="53"/>
      <c r="GJI4" s="53"/>
      <c r="GJJ4" s="53"/>
      <c r="GJK4" s="53"/>
      <c r="GJL4" s="53"/>
      <c r="GJM4" s="53"/>
      <c r="GJN4" s="53"/>
      <c r="GJO4" s="53"/>
      <c r="GJP4" s="53"/>
      <c r="GJQ4" s="53"/>
      <c r="GJR4" s="53"/>
      <c r="GJS4" s="53"/>
      <c r="GJT4" s="53"/>
      <c r="GJU4" s="53"/>
      <c r="GJV4" s="53"/>
      <c r="GJW4" s="53"/>
      <c r="GJX4" s="53"/>
      <c r="GJY4" s="53"/>
      <c r="GJZ4" s="53"/>
      <c r="GKA4" s="53"/>
      <c r="GKB4" s="53"/>
      <c r="GKC4" s="53"/>
      <c r="GKD4" s="53"/>
      <c r="GKE4" s="53"/>
      <c r="GKF4" s="53"/>
      <c r="GKG4" s="53"/>
      <c r="GKH4" s="53"/>
      <c r="GKI4" s="53"/>
      <c r="GKJ4" s="53"/>
      <c r="GKK4" s="53"/>
      <c r="GKL4" s="53"/>
      <c r="GKM4" s="53"/>
      <c r="GKN4" s="53"/>
      <c r="GKO4" s="53"/>
      <c r="GKP4" s="53"/>
      <c r="GKQ4" s="53"/>
      <c r="GKR4" s="53"/>
      <c r="GKS4" s="53"/>
      <c r="GKT4" s="53"/>
      <c r="GKU4" s="53"/>
      <c r="GKV4" s="53"/>
      <c r="GKW4" s="53"/>
      <c r="GKX4" s="53"/>
      <c r="GKY4" s="53"/>
      <c r="GKZ4" s="53"/>
      <c r="GLA4" s="53"/>
      <c r="GLB4" s="53"/>
      <c r="GLC4" s="53"/>
      <c r="GLD4" s="53"/>
      <c r="GLE4" s="53"/>
      <c r="GLF4" s="53"/>
      <c r="GLG4" s="53"/>
      <c r="GLH4" s="53"/>
      <c r="GLI4" s="53"/>
      <c r="GLJ4" s="53"/>
      <c r="GLK4" s="53"/>
      <c r="GLL4" s="53"/>
      <c r="GLM4" s="53"/>
      <c r="GLN4" s="53"/>
      <c r="GLO4" s="53"/>
      <c r="GLP4" s="53"/>
      <c r="GLQ4" s="53"/>
      <c r="GLR4" s="53"/>
      <c r="GLS4" s="53"/>
      <c r="GLT4" s="53"/>
      <c r="GLU4" s="53"/>
      <c r="GLV4" s="53"/>
      <c r="GLW4" s="53"/>
      <c r="GLX4" s="53"/>
      <c r="GLY4" s="53"/>
      <c r="GLZ4" s="53"/>
      <c r="GMA4" s="53"/>
      <c r="GMB4" s="53"/>
      <c r="GMC4" s="53"/>
      <c r="GMD4" s="53"/>
      <c r="GME4" s="53"/>
      <c r="GMF4" s="53"/>
      <c r="GMG4" s="53"/>
      <c r="GMH4" s="53"/>
      <c r="GMI4" s="53"/>
      <c r="GMJ4" s="53"/>
      <c r="GMK4" s="53"/>
      <c r="GML4" s="53"/>
      <c r="GMM4" s="53"/>
      <c r="GMN4" s="53"/>
      <c r="GMO4" s="53"/>
      <c r="GMP4" s="53"/>
      <c r="GMQ4" s="53"/>
      <c r="GMR4" s="53"/>
      <c r="GMS4" s="53"/>
      <c r="GMT4" s="53"/>
      <c r="GMU4" s="53"/>
      <c r="GMV4" s="53"/>
      <c r="GMW4" s="53"/>
      <c r="GMX4" s="53"/>
      <c r="GMY4" s="53"/>
      <c r="GMZ4" s="53"/>
      <c r="GNA4" s="53"/>
      <c r="GNB4" s="53"/>
      <c r="GNC4" s="53"/>
      <c r="GND4" s="53"/>
      <c r="GNE4" s="53"/>
      <c r="GNF4" s="53"/>
      <c r="GNG4" s="53"/>
      <c r="GNH4" s="53"/>
      <c r="GNI4" s="53"/>
      <c r="GNJ4" s="53"/>
      <c r="GNK4" s="53"/>
      <c r="GNL4" s="53"/>
      <c r="GNM4" s="53"/>
      <c r="GNN4" s="53"/>
      <c r="GNO4" s="53"/>
      <c r="GNP4" s="53"/>
      <c r="GNQ4" s="53"/>
      <c r="GNR4" s="53"/>
      <c r="GNS4" s="53"/>
      <c r="GNT4" s="53"/>
      <c r="GNU4" s="53"/>
      <c r="GNV4" s="53"/>
      <c r="GNW4" s="53"/>
      <c r="GNX4" s="53"/>
      <c r="GNY4" s="53"/>
      <c r="GNZ4" s="53"/>
      <c r="GOA4" s="53"/>
      <c r="GOB4" s="53"/>
      <c r="GOC4" s="53"/>
      <c r="GOD4" s="53"/>
      <c r="GOE4" s="53"/>
      <c r="GOF4" s="53"/>
      <c r="GOG4" s="53"/>
      <c r="GOH4" s="53"/>
      <c r="GOI4" s="53"/>
      <c r="GOJ4" s="53"/>
      <c r="GOK4" s="53"/>
      <c r="GOL4" s="53"/>
      <c r="GOM4" s="53"/>
      <c r="GON4" s="53"/>
      <c r="GOO4" s="53"/>
      <c r="GOP4" s="53"/>
      <c r="GOQ4" s="53"/>
      <c r="GOR4" s="53"/>
      <c r="GOS4" s="53"/>
      <c r="GOT4" s="53"/>
      <c r="GOU4" s="53"/>
      <c r="GOV4" s="53"/>
      <c r="GOW4" s="53"/>
      <c r="GOX4" s="53"/>
      <c r="GOY4" s="53"/>
      <c r="GOZ4" s="53"/>
      <c r="GPA4" s="53"/>
      <c r="GPB4" s="53"/>
      <c r="GPC4" s="53"/>
      <c r="GPD4" s="53"/>
      <c r="GPE4" s="53"/>
      <c r="GPF4" s="53"/>
      <c r="GPG4" s="53"/>
      <c r="GPH4" s="53"/>
      <c r="GPI4" s="53"/>
      <c r="GPJ4" s="53"/>
      <c r="GPK4" s="53"/>
      <c r="GPL4" s="53"/>
      <c r="GPM4" s="53"/>
      <c r="GPN4" s="53"/>
      <c r="GPO4" s="53"/>
      <c r="GPP4" s="53"/>
      <c r="GPQ4" s="53"/>
      <c r="GPR4" s="53"/>
      <c r="GPS4" s="53"/>
      <c r="GPT4" s="53"/>
      <c r="GPU4" s="53"/>
      <c r="GPV4" s="53"/>
      <c r="GPW4" s="53"/>
      <c r="GPX4" s="53"/>
      <c r="GPY4" s="53"/>
      <c r="GPZ4" s="53"/>
      <c r="GQA4" s="53"/>
      <c r="GQB4" s="53"/>
      <c r="GQC4" s="53"/>
      <c r="GQD4" s="53"/>
      <c r="GQE4" s="53"/>
      <c r="GQF4" s="53"/>
      <c r="GQG4" s="53"/>
      <c r="GQH4" s="53"/>
      <c r="GQI4" s="53"/>
      <c r="GQJ4" s="53"/>
      <c r="GQK4" s="53"/>
      <c r="GQL4" s="53"/>
      <c r="GQM4" s="53"/>
      <c r="GQN4" s="53"/>
      <c r="GQO4" s="53"/>
      <c r="GQP4" s="53"/>
      <c r="GQQ4" s="53"/>
      <c r="GQR4" s="53"/>
      <c r="GQS4" s="53"/>
      <c r="GQT4" s="53"/>
      <c r="GQU4" s="53"/>
      <c r="GQV4" s="53"/>
      <c r="GQW4" s="53"/>
      <c r="GQX4" s="53"/>
      <c r="GQY4" s="53"/>
      <c r="GQZ4" s="53"/>
      <c r="GRA4" s="53"/>
      <c r="GRB4" s="53"/>
      <c r="GRC4" s="53"/>
      <c r="GRD4" s="53"/>
      <c r="GRE4" s="53"/>
      <c r="GRF4" s="53"/>
      <c r="GRG4" s="53"/>
      <c r="GRH4" s="53"/>
      <c r="GRI4" s="53"/>
      <c r="GRJ4" s="53"/>
      <c r="GRK4" s="53"/>
      <c r="GRL4" s="53"/>
      <c r="GRM4" s="53"/>
      <c r="GRN4" s="53"/>
      <c r="GRO4" s="53"/>
      <c r="GRP4" s="53"/>
      <c r="GRQ4" s="53"/>
      <c r="GRR4" s="53"/>
      <c r="GRS4" s="53"/>
      <c r="GRT4" s="53"/>
      <c r="GRU4" s="53"/>
      <c r="GRV4" s="53"/>
      <c r="GRW4" s="53"/>
      <c r="GRX4" s="53"/>
      <c r="GRY4" s="53"/>
      <c r="GRZ4" s="53"/>
      <c r="GSA4" s="53"/>
      <c r="GSB4" s="53"/>
      <c r="GSC4" s="53"/>
      <c r="GSD4" s="53"/>
      <c r="GSE4" s="53"/>
      <c r="GSF4" s="53"/>
      <c r="GSG4" s="53"/>
      <c r="GSH4" s="53"/>
      <c r="GSI4" s="53"/>
      <c r="GSJ4" s="53"/>
      <c r="GSK4" s="53"/>
      <c r="GSL4" s="53"/>
      <c r="GSM4" s="53"/>
      <c r="GSN4" s="53"/>
      <c r="GSO4" s="53"/>
      <c r="GSP4" s="53"/>
      <c r="GSQ4" s="53"/>
      <c r="GSR4" s="53"/>
      <c r="GSS4" s="53"/>
      <c r="GST4" s="53"/>
      <c r="GSU4" s="53"/>
      <c r="GSV4" s="53"/>
      <c r="GSW4" s="53"/>
      <c r="GSX4" s="53"/>
      <c r="GSY4" s="53"/>
      <c r="GSZ4" s="53"/>
      <c r="GTA4" s="53"/>
      <c r="GTB4" s="53"/>
      <c r="GTC4" s="53"/>
      <c r="GTD4" s="53"/>
      <c r="GTE4" s="53"/>
      <c r="GTF4" s="53"/>
      <c r="GTG4" s="53"/>
      <c r="GTH4" s="53"/>
      <c r="GTI4" s="53"/>
      <c r="GTJ4" s="53"/>
      <c r="GTK4" s="53"/>
      <c r="GTL4" s="53"/>
      <c r="GTM4" s="53"/>
      <c r="GTN4" s="53"/>
      <c r="GTO4" s="53"/>
      <c r="GTP4" s="53"/>
      <c r="GTQ4" s="53"/>
      <c r="GTR4" s="53"/>
      <c r="GTS4" s="53"/>
      <c r="GTT4" s="53"/>
      <c r="GTU4" s="53"/>
      <c r="GTV4" s="53"/>
      <c r="GTW4" s="53"/>
      <c r="GTX4" s="53"/>
      <c r="GTY4" s="53"/>
      <c r="GTZ4" s="53"/>
      <c r="GUA4" s="53"/>
      <c r="GUB4" s="53"/>
      <c r="GUC4" s="53"/>
      <c r="GUD4" s="53"/>
      <c r="GUE4" s="53"/>
      <c r="GUF4" s="53"/>
      <c r="GUG4" s="53"/>
      <c r="GUH4" s="53"/>
      <c r="GUI4" s="53"/>
      <c r="GUJ4" s="53"/>
      <c r="GUK4" s="53"/>
      <c r="GUL4" s="53"/>
      <c r="GUM4" s="53"/>
      <c r="GUN4" s="53"/>
      <c r="GUO4" s="53"/>
      <c r="GUP4" s="53"/>
      <c r="GUQ4" s="53"/>
      <c r="GUR4" s="53"/>
      <c r="GUS4" s="53"/>
      <c r="GUT4" s="53"/>
      <c r="GUU4" s="53"/>
      <c r="GUV4" s="53"/>
      <c r="GUW4" s="53"/>
      <c r="GUX4" s="53"/>
      <c r="GUY4" s="53"/>
      <c r="GUZ4" s="53"/>
      <c r="GVA4" s="53"/>
      <c r="GVB4" s="53"/>
      <c r="GVC4" s="53"/>
      <c r="GVD4" s="53"/>
      <c r="GVE4" s="53"/>
      <c r="GVF4" s="53"/>
      <c r="GVG4" s="53"/>
      <c r="GVH4" s="53"/>
      <c r="GVI4" s="53"/>
      <c r="GVJ4" s="53"/>
      <c r="GVK4" s="53"/>
      <c r="GVL4" s="53"/>
      <c r="GVM4" s="53"/>
      <c r="GVN4" s="53"/>
      <c r="GVO4" s="53"/>
      <c r="GVP4" s="53"/>
      <c r="GVQ4" s="53"/>
      <c r="GVR4" s="53"/>
      <c r="GVS4" s="53"/>
      <c r="GVT4" s="53"/>
      <c r="GVU4" s="53"/>
      <c r="GVV4" s="53"/>
      <c r="GVW4" s="53"/>
      <c r="GVX4" s="53"/>
      <c r="GVY4" s="53"/>
      <c r="GVZ4" s="53"/>
      <c r="GWA4" s="53"/>
      <c r="GWB4" s="53"/>
      <c r="GWC4" s="53"/>
      <c r="GWD4" s="53"/>
      <c r="GWE4" s="53"/>
      <c r="GWF4" s="53"/>
      <c r="GWG4" s="53"/>
      <c r="GWH4" s="53"/>
      <c r="GWI4" s="53"/>
      <c r="GWJ4" s="53"/>
      <c r="GWK4" s="53"/>
      <c r="GWL4" s="53"/>
      <c r="GWM4" s="53"/>
      <c r="GWN4" s="53"/>
      <c r="GWO4" s="53"/>
      <c r="GWP4" s="53"/>
      <c r="GWQ4" s="53"/>
      <c r="GWR4" s="53"/>
      <c r="GWS4" s="53"/>
      <c r="GWT4" s="53"/>
      <c r="GWU4" s="53"/>
      <c r="GWV4" s="53"/>
      <c r="GWW4" s="53"/>
      <c r="GWX4" s="53"/>
      <c r="GWY4" s="53"/>
      <c r="GWZ4" s="53"/>
      <c r="GXA4" s="53"/>
      <c r="GXB4" s="53"/>
      <c r="GXC4" s="53"/>
      <c r="GXD4" s="53"/>
      <c r="GXE4" s="53"/>
      <c r="GXF4" s="53"/>
      <c r="GXG4" s="53"/>
      <c r="GXH4" s="53"/>
      <c r="GXI4" s="53"/>
      <c r="GXJ4" s="53"/>
      <c r="GXK4" s="53"/>
      <c r="GXL4" s="53"/>
      <c r="GXM4" s="53"/>
      <c r="GXN4" s="53"/>
      <c r="GXO4" s="53"/>
      <c r="GXP4" s="53"/>
      <c r="GXQ4" s="53"/>
      <c r="GXR4" s="53"/>
      <c r="GXS4" s="53"/>
      <c r="GXT4" s="53"/>
      <c r="GXU4" s="53"/>
      <c r="GXV4" s="53"/>
      <c r="GXW4" s="53"/>
      <c r="GXX4" s="53"/>
      <c r="GXY4" s="53"/>
      <c r="GXZ4" s="53"/>
      <c r="GYA4" s="53"/>
      <c r="GYB4" s="53"/>
      <c r="GYC4" s="53"/>
      <c r="GYD4" s="53"/>
      <c r="GYE4" s="53"/>
      <c r="GYF4" s="53"/>
      <c r="GYG4" s="53"/>
      <c r="GYH4" s="53"/>
      <c r="GYI4" s="53"/>
      <c r="GYJ4" s="53"/>
      <c r="GYK4" s="53"/>
      <c r="GYL4" s="53"/>
      <c r="GYM4" s="53"/>
      <c r="GYN4" s="53"/>
      <c r="GYO4" s="53"/>
      <c r="GYP4" s="53"/>
      <c r="GYQ4" s="53"/>
      <c r="GYR4" s="53"/>
      <c r="GYS4" s="53"/>
      <c r="GYT4" s="53"/>
      <c r="GYU4" s="53"/>
      <c r="GYV4" s="53"/>
      <c r="GYW4" s="53"/>
      <c r="GYX4" s="53"/>
      <c r="GYY4" s="53"/>
      <c r="GYZ4" s="53"/>
      <c r="GZA4" s="53"/>
      <c r="GZB4" s="53"/>
      <c r="GZC4" s="53"/>
      <c r="GZD4" s="53"/>
      <c r="GZE4" s="53"/>
      <c r="GZF4" s="53"/>
      <c r="GZG4" s="53"/>
      <c r="GZH4" s="53"/>
      <c r="GZI4" s="53"/>
      <c r="GZJ4" s="53"/>
      <c r="GZK4" s="53"/>
      <c r="GZL4" s="53"/>
      <c r="GZM4" s="53"/>
      <c r="GZN4" s="53"/>
      <c r="GZO4" s="53"/>
      <c r="GZP4" s="53"/>
      <c r="GZQ4" s="53"/>
      <c r="GZR4" s="53"/>
      <c r="GZS4" s="53"/>
      <c r="GZT4" s="53"/>
      <c r="GZU4" s="53"/>
      <c r="GZV4" s="53"/>
      <c r="GZW4" s="53"/>
      <c r="GZX4" s="53"/>
      <c r="GZY4" s="53"/>
      <c r="GZZ4" s="53"/>
      <c r="HAA4" s="53"/>
      <c r="HAB4" s="53"/>
      <c r="HAC4" s="53"/>
      <c r="HAD4" s="53"/>
      <c r="HAE4" s="53"/>
      <c r="HAF4" s="53"/>
      <c r="HAG4" s="53"/>
      <c r="HAH4" s="53"/>
      <c r="HAI4" s="53"/>
      <c r="HAJ4" s="53"/>
      <c r="HAK4" s="53"/>
      <c r="HAL4" s="53"/>
      <c r="HAM4" s="53"/>
      <c r="HAN4" s="53"/>
      <c r="HAO4" s="53"/>
      <c r="HAP4" s="53"/>
      <c r="HAQ4" s="53"/>
      <c r="HAR4" s="53"/>
      <c r="HAS4" s="53"/>
      <c r="HAT4" s="53"/>
      <c r="HAU4" s="53"/>
      <c r="HAV4" s="53"/>
      <c r="HAW4" s="53"/>
      <c r="HAX4" s="53"/>
      <c r="HAY4" s="53"/>
      <c r="HAZ4" s="53"/>
      <c r="HBA4" s="53"/>
      <c r="HBB4" s="53"/>
      <c r="HBC4" s="53"/>
      <c r="HBD4" s="53"/>
      <c r="HBE4" s="53"/>
      <c r="HBF4" s="53"/>
      <c r="HBG4" s="53"/>
      <c r="HBH4" s="53"/>
      <c r="HBI4" s="53"/>
      <c r="HBJ4" s="53"/>
      <c r="HBK4" s="53"/>
      <c r="HBL4" s="53"/>
      <c r="HBM4" s="53"/>
      <c r="HBN4" s="53"/>
      <c r="HBO4" s="53"/>
      <c r="HBP4" s="53"/>
      <c r="HBQ4" s="53"/>
      <c r="HBR4" s="53"/>
      <c r="HBS4" s="53"/>
      <c r="HBT4" s="53"/>
      <c r="HBU4" s="53"/>
      <c r="HBV4" s="53"/>
      <c r="HBW4" s="53"/>
      <c r="HBX4" s="53"/>
      <c r="HBY4" s="53"/>
      <c r="HBZ4" s="53"/>
      <c r="HCA4" s="53"/>
      <c r="HCB4" s="53"/>
      <c r="HCC4" s="53"/>
      <c r="HCD4" s="53"/>
      <c r="HCE4" s="53"/>
      <c r="HCF4" s="53"/>
      <c r="HCG4" s="53"/>
      <c r="HCH4" s="53"/>
      <c r="HCI4" s="53"/>
      <c r="HCJ4" s="53"/>
      <c r="HCK4" s="53"/>
      <c r="HCL4" s="53"/>
      <c r="HCM4" s="53"/>
      <c r="HCN4" s="53"/>
      <c r="HCO4" s="53"/>
      <c r="HCP4" s="53"/>
      <c r="HCQ4" s="53"/>
      <c r="HCR4" s="53"/>
      <c r="HCS4" s="53"/>
      <c r="HCT4" s="53"/>
      <c r="HCU4" s="53"/>
      <c r="HCV4" s="53"/>
      <c r="HCW4" s="53"/>
      <c r="HCX4" s="53"/>
      <c r="HCY4" s="53"/>
      <c r="HCZ4" s="53"/>
      <c r="HDA4" s="53"/>
      <c r="HDB4" s="53"/>
      <c r="HDC4" s="53"/>
      <c r="HDD4" s="53"/>
      <c r="HDE4" s="53"/>
      <c r="HDF4" s="53"/>
      <c r="HDG4" s="53"/>
      <c r="HDH4" s="53"/>
      <c r="HDI4" s="53"/>
      <c r="HDJ4" s="53"/>
      <c r="HDK4" s="53"/>
      <c r="HDL4" s="53"/>
      <c r="HDM4" s="53"/>
      <c r="HDN4" s="53"/>
      <c r="HDO4" s="53"/>
      <c r="HDP4" s="53"/>
      <c r="HDQ4" s="53"/>
      <c r="HDR4" s="53"/>
      <c r="HDS4" s="53"/>
      <c r="HDT4" s="53"/>
      <c r="HDU4" s="53"/>
      <c r="HDV4" s="53"/>
      <c r="HDW4" s="53"/>
      <c r="HDX4" s="53"/>
      <c r="HDY4" s="53"/>
      <c r="HDZ4" s="53"/>
      <c r="HEA4" s="53"/>
      <c r="HEB4" s="53"/>
      <c r="HEC4" s="53"/>
      <c r="HED4" s="53"/>
      <c r="HEE4" s="53"/>
      <c r="HEF4" s="53"/>
      <c r="HEG4" s="53"/>
      <c r="HEH4" s="53"/>
      <c r="HEI4" s="53"/>
      <c r="HEJ4" s="53"/>
      <c r="HEK4" s="53"/>
      <c r="HEL4" s="53"/>
      <c r="HEM4" s="53"/>
      <c r="HEN4" s="53"/>
      <c r="HEO4" s="53"/>
      <c r="HEP4" s="53"/>
      <c r="HEQ4" s="53"/>
      <c r="HER4" s="53"/>
      <c r="HES4" s="53"/>
      <c r="HET4" s="53"/>
      <c r="HEU4" s="53"/>
      <c r="HEV4" s="53"/>
      <c r="HEW4" s="53"/>
      <c r="HEX4" s="53"/>
      <c r="HEY4" s="53"/>
      <c r="HEZ4" s="53"/>
      <c r="HFA4" s="53"/>
      <c r="HFB4" s="53"/>
      <c r="HFC4" s="53"/>
      <c r="HFD4" s="53"/>
      <c r="HFE4" s="53"/>
      <c r="HFF4" s="53"/>
      <c r="HFG4" s="53"/>
      <c r="HFH4" s="53"/>
      <c r="HFI4" s="53"/>
      <c r="HFJ4" s="53"/>
      <c r="HFK4" s="53"/>
      <c r="HFL4" s="53"/>
      <c r="HFM4" s="53"/>
      <c r="HFN4" s="53"/>
      <c r="HFO4" s="53"/>
      <c r="HFP4" s="53"/>
      <c r="HFQ4" s="53"/>
      <c r="HFR4" s="53"/>
      <c r="HFS4" s="53"/>
      <c r="HFT4" s="53"/>
      <c r="HFU4" s="53"/>
      <c r="HFV4" s="53"/>
      <c r="HFW4" s="53"/>
      <c r="HFX4" s="53"/>
      <c r="HFY4" s="53"/>
      <c r="HFZ4" s="53"/>
      <c r="HGA4" s="53"/>
      <c r="HGB4" s="53"/>
      <c r="HGC4" s="53"/>
      <c r="HGD4" s="53"/>
      <c r="HGE4" s="53"/>
      <c r="HGF4" s="53"/>
      <c r="HGG4" s="53"/>
      <c r="HGH4" s="53"/>
      <c r="HGI4" s="53"/>
      <c r="HGJ4" s="53"/>
      <c r="HGK4" s="53"/>
      <c r="HGL4" s="53"/>
      <c r="HGM4" s="53"/>
      <c r="HGN4" s="53"/>
      <c r="HGO4" s="53"/>
      <c r="HGP4" s="53"/>
      <c r="HGQ4" s="53"/>
      <c r="HGR4" s="53"/>
      <c r="HGS4" s="53"/>
      <c r="HGT4" s="53"/>
      <c r="HGU4" s="53"/>
      <c r="HGV4" s="53"/>
      <c r="HGW4" s="53"/>
      <c r="HGX4" s="53"/>
      <c r="HGY4" s="53"/>
      <c r="HGZ4" s="53"/>
      <c r="HHA4" s="53"/>
      <c r="HHB4" s="53"/>
      <c r="HHC4" s="53"/>
      <c r="HHD4" s="53"/>
      <c r="HHE4" s="53"/>
      <c r="HHF4" s="53"/>
      <c r="HHG4" s="53"/>
      <c r="HHH4" s="53"/>
      <c r="HHI4" s="53"/>
      <c r="HHJ4" s="53"/>
      <c r="HHK4" s="53"/>
      <c r="HHL4" s="53"/>
      <c r="HHM4" s="53"/>
      <c r="HHN4" s="53"/>
      <c r="HHO4" s="53"/>
      <c r="HHP4" s="53"/>
      <c r="HHQ4" s="53"/>
      <c r="HHR4" s="53"/>
      <c r="HHS4" s="53"/>
      <c r="HHT4" s="53"/>
      <c r="HHU4" s="53"/>
      <c r="HHV4" s="53"/>
      <c r="HHW4" s="53"/>
      <c r="HHX4" s="53"/>
      <c r="HHY4" s="53"/>
      <c r="HHZ4" s="53"/>
      <c r="HIA4" s="53"/>
      <c r="HIB4" s="53"/>
      <c r="HIC4" s="53"/>
      <c r="HID4" s="53"/>
      <c r="HIE4" s="53"/>
      <c r="HIF4" s="53"/>
      <c r="HIG4" s="53"/>
      <c r="HIH4" s="53"/>
      <c r="HII4" s="53"/>
      <c r="HIJ4" s="53"/>
      <c r="HIK4" s="53"/>
      <c r="HIL4" s="53"/>
      <c r="HIM4" s="53"/>
      <c r="HIN4" s="53"/>
      <c r="HIO4" s="53"/>
      <c r="HIP4" s="53"/>
      <c r="HIQ4" s="53"/>
      <c r="HIR4" s="53"/>
      <c r="HIS4" s="53"/>
      <c r="HIT4" s="53"/>
      <c r="HIU4" s="53"/>
      <c r="HIV4" s="53"/>
      <c r="HIW4" s="53"/>
      <c r="HIX4" s="53"/>
      <c r="HIY4" s="53"/>
      <c r="HIZ4" s="53"/>
      <c r="HJA4" s="53"/>
      <c r="HJB4" s="53"/>
      <c r="HJC4" s="53"/>
      <c r="HJD4" s="53"/>
      <c r="HJE4" s="53"/>
      <c r="HJF4" s="53"/>
      <c r="HJG4" s="53"/>
      <c r="HJH4" s="53"/>
      <c r="HJI4" s="53"/>
      <c r="HJJ4" s="53"/>
      <c r="HJK4" s="53"/>
      <c r="HJL4" s="53"/>
      <c r="HJM4" s="53"/>
      <c r="HJN4" s="53"/>
      <c r="HJO4" s="53"/>
      <c r="HJP4" s="53"/>
      <c r="HJQ4" s="53"/>
      <c r="HJR4" s="53"/>
      <c r="HJS4" s="53"/>
      <c r="HJT4" s="53"/>
      <c r="HJU4" s="53"/>
      <c r="HJV4" s="53"/>
      <c r="HJW4" s="53"/>
      <c r="HJX4" s="53"/>
      <c r="HJY4" s="53"/>
      <c r="HJZ4" s="53"/>
      <c r="HKA4" s="53"/>
      <c r="HKB4" s="53"/>
      <c r="HKC4" s="53"/>
      <c r="HKD4" s="53"/>
      <c r="HKE4" s="53"/>
      <c r="HKF4" s="53"/>
      <c r="HKG4" s="53"/>
      <c r="HKH4" s="53"/>
      <c r="HKI4" s="53"/>
      <c r="HKJ4" s="53"/>
      <c r="HKK4" s="53"/>
      <c r="HKL4" s="53"/>
      <c r="HKM4" s="53"/>
      <c r="HKN4" s="53"/>
      <c r="HKO4" s="53"/>
      <c r="HKP4" s="53"/>
      <c r="HKQ4" s="53"/>
      <c r="HKR4" s="53"/>
      <c r="HKS4" s="53"/>
      <c r="HKT4" s="53"/>
      <c r="HKU4" s="53"/>
      <c r="HKV4" s="53"/>
      <c r="HKW4" s="53"/>
      <c r="HKX4" s="53"/>
      <c r="HKY4" s="53"/>
      <c r="HKZ4" s="53"/>
      <c r="HLA4" s="53"/>
      <c r="HLB4" s="53"/>
      <c r="HLC4" s="53"/>
      <c r="HLD4" s="53"/>
      <c r="HLE4" s="53"/>
      <c r="HLF4" s="53"/>
      <c r="HLG4" s="53"/>
      <c r="HLH4" s="53"/>
      <c r="HLI4" s="53"/>
      <c r="HLJ4" s="53"/>
      <c r="HLK4" s="53"/>
      <c r="HLL4" s="53"/>
      <c r="HLM4" s="53"/>
      <c r="HLN4" s="53"/>
      <c r="HLO4" s="53"/>
      <c r="HLP4" s="53"/>
      <c r="HLQ4" s="53"/>
      <c r="HLR4" s="53"/>
      <c r="HLS4" s="53"/>
      <c r="HLT4" s="53"/>
      <c r="HLU4" s="53"/>
      <c r="HLV4" s="53"/>
      <c r="HLW4" s="53"/>
      <c r="HLX4" s="53"/>
      <c r="HLY4" s="53"/>
      <c r="HLZ4" s="53"/>
      <c r="HMA4" s="53"/>
      <c r="HMB4" s="53"/>
      <c r="HMC4" s="53"/>
      <c r="HMD4" s="53"/>
      <c r="HME4" s="53"/>
      <c r="HMF4" s="53"/>
      <c r="HMG4" s="53"/>
      <c r="HMH4" s="53"/>
      <c r="HMI4" s="53"/>
      <c r="HMJ4" s="53"/>
      <c r="HMK4" s="53"/>
      <c r="HML4" s="53"/>
      <c r="HMM4" s="53"/>
      <c r="HMN4" s="53"/>
      <c r="HMO4" s="53"/>
      <c r="HMP4" s="53"/>
      <c r="HMQ4" s="53"/>
      <c r="HMR4" s="53"/>
      <c r="HMS4" s="53"/>
      <c r="HMT4" s="53"/>
      <c r="HMU4" s="53"/>
      <c r="HMV4" s="53"/>
      <c r="HMW4" s="53"/>
      <c r="HMX4" s="53"/>
      <c r="HMY4" s="53"/>
      <c r="HMZ4" s="53"/>
      <c r="HNA4" s="53"/>
      <c r="HNB4" s="53"/>
      <c r="HNC4" s="53"/>
      <c r="HND4" s="53"/>
      <c r="HNE4" s="53"/>
      <c r="HNF4" s="53"/>
      <c r="HNG4" s="53"/>
      <c r="HNH4" s="53"/>
      <c r="HNI4" s="53"/>
      <c r="HNJ4" s="53"/>
      <c r="HNK4" s="53"/>
      <c r="HNL4" s="53"/>
      <c r="HNM4" s="53"/>
      <c r="HNN4" s="53"/>
      <c r="HNO4" s="53"/>
      <c r="HNP4" s="53"/>
      <c r="HNQ4" s="53"/>
      <c r="HNR4" s="53"/>
      <c r="HNS4" s="53"/>
      <c r="HNT4" s="53"/>
      <c r="HNU4" s="53"/>
      <c r="HNV4" s="53"/>
      <c r="HNW4" s="53"/>
      <c r="HNX4" s="53"/>
      <c r="HNY4" s="53"/>
      <c r="HNZ4" s="53"/>
      <c r="HOA4" s="53"/>
      <c r="HOB4" s="53"/>
      <c r="HOC4" s="53"/>
      <c r="HOD4" s="53"/>
      <c r="HOE4" s="53"/>
      <c r="HOF4" s="53"/>
      <c r="HOG4" s="53"/>
      <c r="HOH4" s="53"/>
      <c r="HOI4" s="53"/>
      <c r="HOJ4" s="53"/>
      <c r="HOK4" s="53"/>
      <c r="HOL4" s="53"/>
      <c r="HOM4" s="53"/>
      <c r="HON4" s="53"/>
      <c r="HOO4" s="53"/>
      <c r="HOP4" s="53"/>
      <c r="HOQ4" s="53"/>
      <c r="HOR4" s="53"/>
      <c r="HOS4" s="53"/>
      <c r="HOT4" s="53"/>
      <c r="HOU4" s="53"/>
      <c r="HOV4" s="53"/>
      <c r="HOW4" s="53"/>
      <c r="HOX4" s="53"/>
      <c r="HOY4" s="53"/>
      <c r="HOZ4" s="53"/>
      <c r="HPA4" s="53"/>
      <c r="HPB4" s="53"/>
      <c r="HPC4" s="53"/>
      <c r="HPD4" s="53"/>
      <c r="HPE4" s="53"/>
      <c r="HPF4" s="53"/>
      <c r="HPG4" s="53"/>
      <c r="HPH4" s="53"/>
      <c r="HPI4" s="53"/>
      <c r="HPJ4" s="53"/>
      <c r="HPK4" s="53"/>
      <c r="HPL4" s="53"/>
      <c r="HPM4" s="53"/>
      <c r="HPN4" s="53"/>
      <c r="HPO4" s="53"/>
      <c r="HPP4" s="53"/>
      <c r="HPQ4" s="53"/>
      <c r="HPR4" s="53"/>
      <c r="HPS4" s="53"/>
      <c r="HPT4" s="53"/>
      <c r="HPU4" s="53"/>
      <c r="HPV4" s="53"/>
      <c r="HPW4" s="53"/>
      <c r="HPX4" s="53"/>
      <c r="HPY4" s="53"/>
      <c r="HPZ4" s="53"/>
      <c r="HQA4" s="53"/>
      <c r="HQB4" s="53"/>
      <c r="HQC4" s="53"/>
      <c r="HQD4" s="53"/>
      <c r="HQE4" s="53"/>
      <c r="HQF4" s="53"/>
      <c r="HQG4" s="53"/>
      <c r="HQH4" s="53"/>
      <c r="HQI4" s="53"/>
      <c r="HQJ4" s="53"/>
      <c r="HQK4" s="53"/>
      <c r="HQL4" s="53"/>
      <c r="HQM4" s="53"/>
      <c r="HQN4" s="53"/>
      <c r="HQO4" s="53"/>
      <c r="HQP4" s="53"/>
      <c r="HQQ4" s="53"/>
      <c r="HQR4" s="53"/>
      <c r="HQS4" s="53"/>
      <c r="HQT4" s="53"/>
      <c r="HQU4" s="53"/>
      <c r="HQV4" s="53"/>
      <c r="HQW4" s="53"/>
      <c r="HQX4" s="53"/>
      <c r="HQY4" s="53"/>
      <c r="HQZ4" s="53"/>
      <c r="HRA4" s="53"/>
      <c r="HRB4" s="53"/>
      <c r="HRC4" s="53"/>
      <c r="HRD4" s="53"/>
      <c r="HRE4" s="53"/>
      <c r="HRF4" s="53"/>
      <c r="HRG4" s="53"/>
      <c r="HRH4" s="53"/>
      <c r="HRI4" s="53"/>
      <c r="HRJ4" s="53"/>
      <c r="HRK4" s="53"/>
      <c r="HRL4" s="53"/>
      <c r="HRM4" s="53"/>
      <c r="HRN4" s="53"/>
      <c r="HRO4" s="53"/>
      <c r="HRP4" s="53"/>
      <c r="HRQ4" s="53"/>
      <c r="HRR4" s="53"/>
      <c r="HRS4" s="53"/>
      <c r="HRT4" s="53"/>
      <c r="HRU4" s="53"/>
      <c r="HRV4" s="53"/>
      <c r="HRW4" s="53"/>
      <c r="HRX4" s="53"/>
      <c r="HRY4" s="53"/>
      <c r="HRZ4" s="53"/>
      <c r="HSA4" s="53"/>
      <c r="HSB4" s="53"/>
      <c r="HSC4" s="53"/>
      <c r="HSD4" s="53"/>
      <c r="HSE4" s="53"/>
      <c r="HSF4" s="53"/>
      <c r="HSG4" s="53"/>
      <c r="HSH4" s="53"/>
      <c r="HSI4" s="53"/>
      <c r="HSJ4" s="53"/>
      <c r="HSK4" s="53"/>
      <c r="HSL4" s="53"/>
      <c r="HSM4" s="53"/>
      <c r="HSN4" s="53"/>
      <c r="HSO4" s="53"/>
      <c r="HSP4" s="53"/>
      <c r="HSQ4" s="53"/>
      <c r="HSR4" s="53"/>
      <c r="HSS4" s="53"/>
      <c r="HST4" s="53"/>
      <c r="HSU4" s="53"/>
      <c r="HSV4" s="53"/>
      <c r="HSW4" s="53"/>
      <c r="HSX4" s="53"/>
      <c r="HSY4" s="53"/>
      <c r="HSZ4" s="53"/>
      <c r="HTA4" s="53"/>
      <c r="HTB4" s="53"/>
      <c r="HTC4" s="53"/>
      <c r="HTD4" s="53"/>
      <c r="HTE4" s="53"/>
      <c r="HTF4" s="53"/>
      <c r="HTG4" s="53"/>
      <c r="HTH4" s="53"/>
      <c r="HTI4" s="53"/>
      <c r="HTJ4" s="53"/>
      <c r="HTK4" s="53"/>
      <c r="HTL4" s="53"/>
      <c r="HTM4" s="53"/>
      <c r="HTN4" s="53"/>
      <c r="HTO4" s="53"/>
      <c r="HTP4" s="53"/>
      <c r="HTQ4" s="53"/>
      <c r="HTR4" s="53"/>
      <c r="HTS4" s="53"/>
      <c r="HTT4" s="53"/>
      <c r="HTU4" s="53"/>
      <c r="HTV4" s="53"/>
      <c r="HTW4" s="53"/>
      <c r="HTX4" s="53"/>
      <c r="HTY4" s="53"/>
      <c r="HTZ4" s="53"/>
      <c r="HUA4" s="53"/>
      <c r="HUB4" s="53"/>
      <c r="HUC4" s="53"/>
      <c r="HUD4" s="53"/>
      <c r="HUE4" s="53"/>
      <c r="HUF4" s="53"/>
      <c r="HUG4" s="53"/>
      <c r="HUH4" s="53"/>
      <c r="HUI4" s="53"/>
      <c r="HUJ4" s="53"/>
      <c r="HUK4" s="53"/>
      <c r="HUL4" s="53"/>
      <c r="HUM4" s="53"/>
      <c r="HUN4" s="53"/>
      <c r="HUO4" s="53"/>
      <c r="HUP4" s="53"/>
      <c r="HUQ4" s="53"/>
      <c r="HUR4" s="53"/>
      <c r="HUS4" s="53"/>
      <c r="HUT4" s="53"/>
      <c r="HUU4" s="53"/>
      <c r="HUV4" s="53"/>
      <c r="HUW4" s="53"/>
      <c r="HUX4" s="53"/>
      <c r="HUY4" s="53"/>
      <c r="HUZ4" s="53"/>
      <c r="HVA4" s="53"/>
      <c r="HVB4" s="53"/>
      <c r="HVC4" s="53"/>
      <c r="HVD4" s="53"/>
      <c r="HVE4" s="53"/>
      <c r="HVF4" s="53"/>
      <c r="HVG4" s="53"/>
      <c r="HVH4" s="53"/>
      <c r="HVI4" s="53"/>
      <c r="HVJ4" s="53"/>
      <c r="HVK4" s="53"/>
      <c r="HVL4" s="53"/>
      <c r="HVM4" s="53"/>
      <c r="HVN4" s="53"/>
      <c r="HVO4" s="53"/>
      <c r="HVP4" s="53"/>
      <c r="HVQ4" s="53"/>
      <c r="HVR4" s="53"/>
      <c r="HVS4" s="53"/>
      <c r="HVT4" s="53"/>
      <c r="HVU4" s="53"/>
      <c r="HVV4" s="53"/>
      <c r="HVW4" s="53"/>
      <c r="HVX4" s="53"/>
      <c r="HVY4" s="53"/>
      <c r="HVZ4" s="53"/>
      <c r="HWA4" s="53"/>
      <c r="HWB4" s="53"/>
      <c r="HWC4" s="53"/>
      <c r="HWD4" s="53"/>
      <c r="HWE4" s="53"/>
      <c r="HWF4" s="53"/>
      <c r="HWG4" s="53"/>
      <c r="HWH4" s="53"/>
      <c r="HWI4" s="53"/>
      <c r="HWJ4" s="53"/>
      <c r="HWK4" s="53"/>
      <c r="HWL4" s="53"/>
      <c r="HWM4" s="53"/>
      <c r="HWN4" s="53"/>
      <c r="HWO4" s="53"/>
      <c r="HWP4" s="53"/>
      <c r="HWQ4" s="53"/>
      <c r="HWR4" s="53"/>
      <c r="HWS4" s="53"/>
      <c r="HWT4" s="53"/>
      <c r="HWU4" s="53"/>
      <c r="HWV4" s="53"/>
      <c r="HWW4" s="53"/>
      <c r="HWX4" s="53"/>
      <c r="HWY4" s="53"/>
      <c r="HWZ4" s="53"/>
      <c r="HXA4" s="53"/>
      <c r="HXB4" s="53"/>
      <c r="HXC4" s="53"/>
      <c r="HXD4" s="53"/>
      <c r="HXE4" s="53"/>
      <c r="HXF4" s="53"/>
      <c r="HXG4" s="53"/>
      <c r="HXH4" s="53"/>
      <c r="HXI4" s="53"/>
      <c r="HXJ4" s="53"/>
      <c r="HXK4" s="53"/>
      <c r="HXL4" s="53"/>
      <c r="HXM4" s="53"/>
      <c r="HXN4" s="53"/>
      <c r="HXO4" s="53"/>
      <c r="HXP4" s="53"/>
      <c r="HXQ4" s="53"/>
      <c r="HXR4" s="53"/>
      <c r="HXS4" s="53"/>
      <c r="HXT4" s="53"/>
      <c r="HXU4" s="53"/>
      <c r="HXV4" s="53"/>
      <c r="HXW4" s="53"/>
      <c r="HXX4" s="53"/>
      <c r="HXY4" s="53"/>
      <c r="HXZ4" s="53"/>
      <c r="HYA4" s="53"/>
      <c r="HYB4" s="53"/>
      <c r="HYC4" s="53"/>
      <c r="HYD4" s="53"/>
      <c r="HYE4" s="53"/>
      <c r="HYF4" s="53"/>
      <c r="HYG4" s="53"/>
      <c r="HYH4" s="53"/>
      <c r="HYI4" s="53"/>
      <c r="HYJ4" s="53"/>
      <c r="HYK4" s="53"/>
      <c r="HYL4" s="53"/>
      <c r="HYM4" s="53"/>
      <c r="HYN4" s="53"/>
      <c r="HYO4" s="53"/>
      <c r="HYP4" s="53"/>
      <c r="HYQ4" s="53"/>
      <c r="HYR4" s="53"/>
      <c r="HYS4" s="53"/>
      <c r="HYT4" s="53"/>
      <c r="HYU4" s="53"/>
      <c r="HYV4" s="53"/>
      <c r="HYW4" s="53"/>
      <c r="HYX4" s="53"/>
      <c r="HYY4" s="53"/>
      <c r="HYZ4" s="53"/>
      <c r="HZA4" s="53"/>
      <c r="HZB4" s="53"/>
      <c r="HZC4" s="53"/>
      <c r="HZD4" s="53"/>
      <c r="HZE4" s="53"/>
      <c r="HZF4" s="53"/>
      <c r="HZG4" s="53"/>
      <c r="HZH4" s="53"/>
      <c r="HZI4" s="53"/>
      <c r="HZJ4" s="53"/>
      <c r="HZK4" s="53"/>
      <c r="HZL4" s="53"/>
      <c r="HZM4" s="53"/>
      <c r="HZN4" s="53"/>
      <c r="HZO4" s="53"/>
      <c r="HZP4" s="53"/>
      <c r="HZQ4" s="53"/>
      <c r="HZR4" s="53"/>
      <c r="HZS4" s="53"/>
      <c r="HZT4" s="53"/>
      <c r="HZU4" s="53"/>
      <c r="HZV4" s="53"/>
      <c r="HZW4" s="53"/>
      <c r="HZX4" s="53"/>
      <c r="HZY4" s="53"/>
      <c r="HZZ4" s="53"/>
      <c r="IAA4" s="53"/>
      <c r="IAB4" s="53"/>
      <c r="IAC4" s="53"/>
      <c r="IAD4" s="53"/>
      <c r="IAE4" s="53"/>
      <c r="IAF4" s="53"/>
      <c r="IAG4" s="53"/>
      <c r="IAH4" s="53"/>
      <c r="IAI4" s="53"/>
      <c r="IAJ4" s="53"/>
      <c r="IAK4" s="53"/>
      <c r="IAL4" s="53"/>
      <c r="IAM4" s="53"/>
      <c r="IAN4" s="53"/>
      <c r="IAO4" s="53"/>
      <c r="IAP4" s="53"/>
      <c r="IAQ4" s="53"/>
      <c r="IAR4" s="53"/>
      <c r="IAS4" s="53"/>
      <c r="IAT4" s="53"/>
      <c r="IAU4" s="53"/>
      <c r="IAV4" s="53"/>
      <c r="IAW4" s="53"/>
      <c r="IAX4" s="53"/>
      <c r="IAY4" s="53"/>
      <c r="IAZ4" s="53"/>
      <c r="IBA4" s="53"/>
      <c r="IBB4" s="53"/>
      <c r="IBC4" s="53"/>
      <c r="IBD4" s="53"/>
      <c r="IBE4" s="53"/>
      <c r="IBF4" s="53"/>
      <c r="IBG4" s="53"/>
      <c r="IBH4" s="53"/>
      <c r="IBI4" s="53"/>
      <c r="IBJ4" s="53"/>
      <c r="IBK4" s="53"/>
      <c r="IBL4" s="53"/>
      <c r="IBM4" s="53"/>
      <c r="IBN4" s="53"/>
      <c r="IBO4" s="53"/>
      <c r="IBP4" s="53"/>
      <c r="IBQ4" s="53"/>
      <c r="IBR4" s="53"/>
      <c r="IBS4" s="53"/>
      <c r="IBT4" s="53"/>
      <c r="IBU4" s="53"/>
      <c r="IBV4" s="53"/>
      <c r="IBW4" s="53"/>
      <c r="IBX4" s="53"/>
      <c r="IBY4" s="53"/>
      <c r="IBZ4" s="53"/>
      <c r="ICA4" s="53"/>
      <c r="ICB4" s="53"/>
      <c r="ICC4" s="53"/>
      <c r="ICD4" s="53"/>
      <c r="ICE4" s="53"/>
      <c r="ICF4" s="53"/>
      <c r="ICG4" s="53"/>
      <c r="ICH4" s="53"/>
      <c r="ICI4" s="53"/>
      <c r="ICJ4" s="53"/>
      <c r="ICK4" s="53"/>
      <c r="ICL4" s="53"/>
      <c r="ICM4" s="53"/>
      <c r="ICN4" s="53"/>
      <c r="ICO4" s="53"/>
      <c r="ICP4" s="53"/>
      <c r="ICQ4" s="53"/>
      <c r="ICR4" s="53"/>
      <c r="ICS4" s="53"/>
      <c r="ICT4" s="53"/>
      <c r="ICU4" s="53"/>
      <c r="ICV4" s="53"/>
      <c r="ICW4" s="53"/>
      <c r="ICX4" s="53"/>
      <c r="ICY4" s="53"/>
      <c r="ICZ4" s="53"/>
      <c r="IDA4" s="53"/>
      <c r="IDB4" s="53"/>
      <c r="IDC4" s="53"/>
      <c r="IDD4" s="53"/>
      <c r="IDE4" s="53"/>
      <c r="IDF4" s="53"/>
      <c r="IDG4" s="53"/>
      <c r="IDH4" s="53"/>
      <c r="IDI4" s="53"/>
      <c r="IDJ4" s="53"/>
      <c r="IDK4" s="53"/>
      <c r="IDL4" s="53"/>
      <c r="IDM4" s="53"/>
      <c r="IDN4" s="53"/>
      <c r="IDO4" s="53"/>
      <c r="IDP4" s="53"/>
      <c r="IDQ4" s="53"/>
      <c r="IDR4" s="53"/>
      <c r="IDS4" s="53"/>
      <c r="IDT4" s="53"/>
      <c r="IDU4" s="53"/>
      <c r="IDV4" s="53"/>
      <c r="IDW4" s="53"/>
      <c r="IDX4" s="53"/>
      <c r="IDY4" s="53"/>
      <c r="IDZ4" s="53"/>
      <c r="IEA4" s="53"/>
      <c r="IEB4" s="53"/>
      <c r="IEC4" s="53"/>
      <c r="IED4" s="53"/>
      <c r="IEE4" s="53"/>
      <c r="IEF4" s="53"/>
      <c r="IEG4" s="53"/>
      <c r="IEH4" s="53"/>
      <c r="IEI4" s="53"/>
      <c r="IEJ4" s="53"/>
      <c r="IEK4" s="53"/>
      <c r="IEL4" s="53"/>
      <c r="IEM4" s="53"/>
      <c r="IEN4" s="53"/>
      <c r="IEO4" s="53"/>
      <c r="IEP4" s="53"/>
      <c r="IEQ4" s="53"/>
      <c r="IER4" s="53"/>
      <c r="IES4" s="53"/>
      <c r="IET4" s="53"/>
      <c r="IEU4" s="53"/>
      <c r="IEV4" s="53"/>
      <c r="IEW4" s="53"/>
      <c r="IEX4" s="53"/>
      <c r="IEY4" s="53"/>
      <c r="IEZ4" s="53"/>
      <c r="IFA4" s="53"/>
      <c r="IFB4" s="53"/>
      <c r="IFC4" s="53"/>
      <c r="IFD4" s="53"/>
      <c r="IFE4" s="53"/>
      <c r="IFF4" s="53"/>
      <c r="IFG4" s="53"/>
      <c r="IFH4" s="53"/>
      <c r="IFI4" s="53"/>
      <c r="IFJ4" s="53"/>
      <c r="IFK4" s="53"/>
      <c r="IFL4" s="53"/>
      <c r="IFM4" s="53"/>
      <c r="IFN4" s="53"/>
      <c r="IFO4" s="53"/>
      <c r="IFP4" s="53"/>
      <c r="IFQ4" s="53"/>
      <c r="IFR4" s="53"/>
      <c r="IFS4" s="53"/>
      <c r="IFT4" s="53"/>
      <c r="IFU4" s="53"/>
      <c r="IFV4" s="53"/>
      <c r="IFW4" s="53"/>
      <c r="IFX4" s="53"/>
      <c r="IFY4" s="53"/>
      <c r="IFZ4" s="53"/>
      <c r="IGA4" s="53"/>
      <c r="IGB4" s="53"/>
      <c r="IGC4" s="53"/>
      <c r="IGD4" s="53"/>
      <c r="IGE4" s="53"/>
      <c r="IGF4" s="53"/>
      <c r="IGG4" s="53"/>
      <c r="IGH4" s="53"/>
      <c r="IGI4" s="53"/>
      <c r="IGJ4" s="53"/>
      <c r="IGK4" s="53"/>
      <c r="IGL4" s="53"/>
      <c r="IGM4" s="53"/>
      <c r="IGN4" s="53"/>
      <c r="IGO4" s="53"/>
      <c r="IGP4" s="53"/>
      <c r="IGQ4" s="53"/>
      <c r="IGR4" s="53"/>
      <c r="IGS4" s="53"/>
      <c r="IGT4" s="53"/>
      <c r="IGU4" s="53"/>
      <c r="IGV4" s="53"/>
      <c r="IGW4" s="53"/>
      <c r="IGX4" s="53"/>
      <c r="IGY4" s="53"/>
      <c r="IGZ4" s="53"/>
      <c r="IHA4" s="53"/>
      <c r="IHB4" s="53"/>
      <c r="IHC4" s="53"/>
      <c r="IHD4" s="53"/>
      <c r="IHE4" s="53"/>
      <c r="IHF4" s="53"/>
      <c r="IHG4" s="53"/>
      <c r="IHH4" s="53"/>
      <c r="IHI4" s="53"/>
      <c r="IHJ4" s="53"/>
      <c r="IHK4" s="53"/>
      <c r="IHL4" s="53"/>
      <c r="IHM4" s="53"/>
      <c r="IHN4" s="53"/>
      <c r="IHO4" s="53"/>
      <c r="IHP4" s="53"/>
      <c r="IHQ4" s="53"/>
      <c r="IHR4" s="53"/>
      <c r="IHS4" s="53"/>
      <c r="IHT4" s="53"/>
      <c r="IHU4" s="53"/>
      <c r="IHV4" s="53"/>
      <c r="IHW4" s="53"/>
      <c r="IHX4" s="53"/>
      <c r="IHY4" s="53"/>
      <c r="IHZ4" s="53"/>
      <c r="IIA4" s="53"/>
      <c r="IIB4" s="53"/>
      <c r="IIC4" s="53"/>
      <c r="IID4" s="53"/>
      <c r="IIE4" s="53"/>
      <c r="IIF4" s="53"/>
      <c r="IIG4" s="53"/>
      <c r="IIH4" s="53"/>
      <c r="III4" s="53"/>
      <c r="IIJ4" s="53"/>
      <c r="IIK4" s="53"/>
      <c r="IIL4" s="53"/>
      <c r="IIM4" s="53"/>
      <c r="IIN4" s="53"/>
      <c r="IIO4" s="53"/>
      <c r="IIP4" s="53"/>
      <c r="IIQ4" s="53"/>
      <c r="IIR4" s="53"/>
      <c r="IIS4" s="53"/>
      <c r="IIT4" s="53"/>
      <c r="IIU4" s="53"/>
      <c r="IIV4" s="53"/>
      <c r="IIW4" s="53"/>
      <c r="IIX4" s="53"/>
      <c r="IIY4" s="53"/>
      <c r="IIZ4" s="53"/>
      <c r="IJA4" s="53"/>
      <c r="IJB4" s="53"/>
      <c r="IJC4" s="53"/>
      <c r="IJD4" s="53"/>
      <c r="IJE4" s="53"/>
      <c r="IJF4" s="53"/>
      <c r="IJG4" s="53"/>
      <c r="IJH4" s="53"/>
      <c r="IJI4" s="53"/>
      <c r="IJJ4" s="53"/>
      <c r="IJK4" s="53"/>
      <c r="IJL4" s="53"/>
      <c r="IJM4" s="53"/>
      <c r="IJN4" s="53"/>
      <c r="IJO4" s="53"/>
      <c r="IJP4" s="53"/>
      <c r="IJQ4" s="53"/>
      <c r="IJR4" s="53"/>
      <c r="IJS4" s="53"/>
      <c r="IJT4" s="53"/>
      <c r="IJU4" s="53"/>
      <c r="IJV4" s="53"/>
      <c r="IJW4" s="53"/>
      <c r="IJX4" s="53"/>
      <c r="IJY4" s="53"/>
      <c r="IJZ4" s="53"/>
      <c r="IKA4" s="53"/>
      <c r="IKB4" s="53"/>
      <c r="IKC4" s="53"/>
      <c r="IKD4" s="53"/>
      <c r="IKE4" s="53"/>
      <c r="IKF4" s="53"/>
      <c r="IKG4" s="53"/>
      <c r="IKH4" s="53"/>
      <c r="IKI4" s="53"/>
      <c r="IKJ4" s="53"/>
      <c r="IKK4" s="53"/>
      <c r="IKL4" s="53"/>
      <c r="IKM4" s="53"/>
      <c r="IKN4" s="53"/>
      <c r="IKO4" s="53"/>
      <c r="IKP4" s="53"/>
      <c r="IKQ4" s="53"/>
      <c r="IKR4" s="53"/>
      <c r="IKS4" s="53"/>
      <c r="IKT4" s="53"/>
      <c r="IKU4" s="53"/>
      <c r="IKV4" s="53"/>
      <c r="IKW4" s="53"/>
      <c r="IKX4" s="53"/>
      <c r="IKY4" s="53"/>
      <c r="IKZ4" s="53"/>
      <c r="ILA4" s="53"/>
      <c r="ILB4" s="53"/>
      <c r="ILC4" s="53"/>
      <c r="ILD4" s="53"/>
      <c r="ILE4" s="53"/>
      <c r="ILF4" s="53"/>
      <c r="ILG4" s="53"/>
      <c r="ILH4" s="53"/>
      <c r="ILI4" s="53"/>
      <c r="ILJ4" s="53"/>
      <c r="ILK4" s="53"/>
      <c r="ILL4" s="53"/>
      <c r="ILM4" s="53"/>
      <c r="ILN4" s="53"/>
      <c r="ILO4" s="53"/>
      <c r="ILP4" s="53"/>
      <c r="ILQ4" s="53"/>
      <c r="ILR4" s="53"/>
      <c r="ILS4" s="53"/>
      <c r="ILT4" s="53"/>
      <c r="ILU4" s="53"/>
      <c r="ILV4" s="53"/>
      <c r="ILW4" s="53"/>
      <c r="ILX4" s="53"/>
      <c r="ILY4" s="53"/>
      <c r="ILZ4" s="53"/>
      <c r="IMA4" s="53"/>
      <c r="IMB4" s="53"/>
      <c r="IMC4" s="53"/>
      <c r="IMD4" s="53"/>
      <c r="IME4" s="53"/>
      <c r="IMF4" s="53"/>
      <c r="IMG4" s="53"/>
      <c r="IMH4" s="53"/>
      <c r="IMI4" s="53"/>
      <c r="IMJ4" s="53"/>
      <c r="IMK4" s="53"/>
      <c r="IML4" s="53"/>
      <c r="IMM4" s="53"/>
      <c r="IMN4" s="53"/>
      <c r="IMO4" s="53"/>
      <c r="IMP4" s="53"/>
      <c r="IMQ4" s="53"/>
      <c r="IMR4" s="53"/>
      <c r="IMS4" s="53"/>
      <c r="IMT4" s="53"/>
      <c r="IMU4" s="53"/>
      <c r="IMV4" s="53"/>
      <c r="IMW4" s="53"/>
      <c r="IMX4" s="53"/>
      <c r="IMY4" s="53"/>
      <c r="IMZ4" s="53"/>
      <c r="INA4" s="53"/>
      <c r="INB4" s="53"/>
      <c r="INC4" s="53"/>
      <c r="IND4" s="53"/>
      <c r="INE4" s="53"/>
      <c r="INF4" s="53"/>
      <c r="ING4" s="53"/>
      <c r="INH4" s="53"/>
      <c r="INI4" s="53"/>
      <c r="INJ4" s="53"/>
      <c r="INK4" s="53"/>
      <c r="INL4" s="53"/>
      <c r="INM4" s="53"/>
      <c r="INN4" s="53"/>
      <c r="INO4" s="53"/>
      <c r="INP4" s="53"/>
      <c r="INQ4" s="53"/>
      <c r="INR4" s="53"/>
      <c r="INS4" s="53"/>
      <c r="INT4" s="53"/>
      <c r="INU4" s="53"/>
      <c r="INV4" s="53"/>
      <c r="INW4" s="53"/>
      <c r="INX4" s="53"/>
      <c r="INY4" s="53"/>
      <c r="INZ4" s="53"/>
      <c r="IOA4" s="53"/>
      <c r="IOB4" s="53"/>
      <c r="IOC4" s="53"/>
      <c r="IOD4" s="53"/>
      <c r="IOE4" s="53"/>
      <c r="IOF4" s="53"/>
      <c r="IOG4" s="53"/>
      <c r="IOH4" s="53"/>
      <c r="IOI4" s="53"/>
      <c r="IOJ4" s="53"/>
      <c r="IOK4" s="53"/>
      <c r="IOL4" s="53"/>
      <c r="IOM4" s="53"/>
      <c r="ION4" s="53"/>
      <c r="IOO4" s="53"/>
      <c r="IOP4" s="53"/>
      <c r="IOQ4" s="53"/>
      <c r="IOR4" s="53"/>
      <c r="IOS4" s="53"/>
      <c r="IOT4" s="53"/>
      <c r="IOU4" s="53"/>
      <c r="IOV4" s="53"/>
      <c r="IOW4" s="53"/>
      <c r="IOX4" s="53"/>
      <c r="IOY4" s="53"/>
      <c r="IOZ4" s="53"/>
      <c r="IPA4" s="53"/>
      <c r="IPB4" s="53"/>
      <c r="IPC4" s="53"/>
      <c r="IPD4" s="53"/>
      <c r="IPE4" s="53"/>
      <c r="IPF4" s="53"/>
      <c r="IPG4" s="53"/>
      <c r="IPH4" s="53"/>
      <c r="IPI4" s="53"/>
      <c r="IPJ4" s="53"/>
      <c r="IPK4" s="53"/>
      <c r="IPL4" s="53"/>
      <c r="IPM4" s="53"/>
      <c r="IPN4" s="53"/>
      <c r="IPO4" s="53"/>
      <c r="IPP4" s="53"/>
      <c r="IPQ4" s="53"/>
      <c r="IPR4" s="53"/>
      <c r="IPS4" s="53"/>
      <c r="IPT4" s="53"/>
      <c r="IPU4" s="53"/>
      <c r="IPV4" s="53"/>
      <c r="IPW4" s="53"/>
      <c r="IPX4" s="53"/>
      <c r="IPY4" s="53"/>
      <c r="IPZ4" s="53"/>
      <c r="IQA4" s="53"/>
      <c r="IQB4" s="53"/>
      <c r="IQC4" s="53"/>
      <c r="IQD4" s="53"/>
      <c r="IQE4" s="53"/>
      <c r="IQF4" s="53"/>
      <c r="IQG4" s="53"/>
      <c r="IQH4" s="53"/>
      <c r="IQI4" s="53"/>
      <c r="IQJ4" s="53"/>
      <c r="IQK4" s="53"/>
      <c r="IQL4" s="53"/>
      <c r="IQM4" s="53"/>
      <c r="IQN4" s="53"/>
      <c r="IQO4" s="53"/>
      <c r="IQP4" s="53"/>
      <c r="IQQ4" s="53"/>
      <c r="IQR4" s="53"/>
      <c r="IQS4" s="53"/>
      <c r="IQT4" s="53"/>
      <c r="IQU4" s="53"/>
      <c r="IQV4" s="53"/>
      <c r="IQW4" s="53"/>
      <c r="IQX4" s="53"/>
      <c r="IQY4" s="53"/>
      <c r="IQZ4" s="53"/>
      <c r="IRA4" s="53"/>
      <c r="IRB4" s="53"/>
      <c r="IRC4" s="53"/>
      <c r="IRD4" s="53"/>
      <c r="IRE4" s="53"/>
      <c r="IRF4" s="53"/>
      <c r="IRG4" s="53"/>
      <c r="IRH4" s="53"/>
      <c r="IRI4" s="53"/>
      <c r="IRJ4" s="53"/>
      <c r="IRK4" s="53"/>
      <c r="IRL4" s="53"/>
      <c r="IRM4" s="53"/>
      <c r="IRN4" s="53"/>
      <c r="IRO4" s="53"/>
      <c r="IRP4" s="53"/>
      <c r="IRQ4" s="53"/>
      <c r="IRR4" s="53"/>
      <c r="IRS4" s="53"/>
      <c r="IRT4" s="53"/>
      <c r="IRU4" s="53"/>
      <c r="IRV4" s="53"/>
      <c r="IRW4" s="53"/>
      <c r="IRX4" s="53"/>
      <c r="IRY4" s="53"/>
      <c r="IRZ4" s="53"/>
      <c r="ISA4" s="53"/>
      <c r="ISB4" s="53"/>
      <c r="ISC4" s="53"/>
      <c r="ISD4" s="53"/>
      <c r="ISE4" s="53"/>
      <c r="ISF4" s="53"/>
      <c r="ISG4" s="53"/>
      <c r="ISH4" s="53"/>
      <c r="ISI4" s="53"/>
      <c r="ISJ4" s="53"/>
      <c r="ISK4" s="53"/>
      <c r="ISL4" s="53"/>
      <c r="ISM4" s="53"/>
      <c r="ISN4" s="53"/>
      <c r="ISO4" s="53"/>
      <c r="ISP4" s="53"/>
      <c r="ISQ4" s="53"/>
      <c r="ISR4" s="53"/>
      <c r="ISS4" s="53"/>
      <c r="IST4" s="53"/>
      <c r="ISU4" s="53"/>
      <c r="ISV4" s="53"/>
      <c r="ISW4" s="53"/>
      <c r="ISX4" s="53"/>
      <c r="ISY4" s="53"/>
      <c r="ISZ4" s="53"/>
      <c r="ITA4" s="53"/>
      <c r="ITB4" s="53"/>
      <c r="ITC4" s="53"/>
      <c r="ITD4" s="53"/>
      <c r="ITE4" s="53"/>
      <c r="ITF4" s="53"/>
      <c r="ITG4" s="53"/>
      <c r="ITH4" s="53"/>
      <c r="ITI4" s="53"/>
      <c r="ITJ4" s="53"/>
      <c r="ITK4" s="53"/>
      <c r="ITL4" s="53"/>
      <c r="ITM4" s="53"/>
      <c r="ITN4" s="53"/>
      <c r="ITO4" s="53"/>
      <c r="ITP4" s="53"/>
      <c r="ITQ4" s="53"/>
      <c r="ITR4" s="53"/>
      <c r="ITS4" s="53"/>
      <c r="ITT4" s="53"/>
      <c r="ITU4" s="53"/>
      <c r="ITV4" s="53"/>
      <c r="ITW4" s="53"/>
      <c r="ITX4" s="53"/>
      <c r="ITY4" s="53"/>
      <c r="ITZ4" s="53"/>
      <c r="IUA4" s="53"/>
      <c r="IUB4" s="53"/>
      <c r="IUC4" s="53"/>
      <c r="IUD4" s="53"/>
      <c r="IUE4" s="53"/>
      <c r="IUF4" s="53"/>
      <c r="IUG4" s="53"/>
      <c r="IUH4" s="53"/>
      <c r="IUI4" s="53"/>
      <c r="IUJ4" s="53"/>
      <c r="IUK4" s="53"/>
      <c r="IUL4" s="53"/>
      <c r="IUM4" s="53"/>
      <c r="IUN4" s="53"/>
      <c r="IUO4" s="53"/>
      <c r="IUP4" s="53"/>
      <c r="IUQ4" s="53"/>
      <c r="IUR4" s="53"/>
      <c r="IUS4" s="53"/>
      <c r="IUT4" s="53"/>
      <c r="IUU4" s="53"/>
      <c r="IUV4" s="53"/>
      <c r="IUW4" s="53"/>
      <c r="IUX4" s="53"/>
      <c r="IUY4" s="53"/>
      <c r="IUZ4" s="53"/>
      <c r="IVA4" s="53"/>
      <c r="IVB4" s="53"/>
      <c r="IVC4" s="53"/>
      <c r="IVD4" s="53"/>
      <c r="IVE4" s="53"/>
      <c r="IVF4" s="53"/>
      <c r="IVG4" s="53"/>
      <c r="IVH4" s="53"/>
      <c r="IVI4" s="53"/>
      <c r="IVJ4" s="53"/>
      <c r="IVK4" s="53"/>
      <c r="IVL4" s="53"/>
      <c r="IVM4" s="53"/>
      <c r="IVN4" s="53"/>
      <c r="IVO4" s="53"/>
      <c r="IVP4" s="53"/>
      <c r="IVQ4" s="53"/>
      <c r="IVR4" s="53"/>
      <c r="IVS4" s="53"/>
      <c r="IVT4" s="53"/>
      <c r="IVU4" s="53"/>
      <c r="IVV4" s="53"/>
      <c r="IVW4" s="53"/>
      <c r="IVX4" s="53"/>
      <c r="IVY4" s="53"/>
      <c r="IVZ4" s="53"/>
      <c r="IWA4" s="53"/>
      <c r="IWB4" s="53"/>
      <c r="IWC4" s="53"/>
      <c r="IWD4" s="53"/>
      <c r="IWE4" s="53"/>
      <c r="IWF4" s="53"/>
      <c r="IWG4" s="53"/>
      <c r="IWH4" s="53"/>
      <c r="IWI4" s="53"/>
      <c r="IWJ4" s="53"/>
      <c r="IWK4" s="53"/>
      <c r="IWL4" s="53"/>
      <c r="IWM4" s="53"/>
      <c r="IWN4" s="53"/>
      <c r="IWO4" s="53"/>
      <c r="IWP4" s="53"/>
      <c r="IWQ4" s="53"/>
      <c r="IWR4" s="53"/>
      <c r="IWS4" s="53"/>
      <c r="IWT4" s="53"/>
      <c r="IWU4" s="53"/>
      <c r="IWV4" s="53"/>
      <c r="IWW4" s="53"/>
      <c r="IWX4" s="53"/>
      <c r="IWY4" s="53"/>
      <c r="IWZ4" s="53"/>
      <c r="IXA4" s="53"/>
      <c r="IXB4" s="53"/>
      <c r="IXC4" s="53"/>
      <c r="IXD4" s="53"/>
      <c r="IXE4" s="53"/>
      <c r="IXF4" s="53"/>
      <c r="IXG4" s="53"/>
      <c r="IXH4" s="53"/>
      <c r="IXI4" s="53"/>
      <c r="IXJ4" s="53"/>
      <c r="IXK4" s="53"/>
      <c r="IXL4" s="53"/>
      <c r="IXM4" s="53"/>
      <c r="IXN4" s="53"/>
      <c r="IXO4" s="53"/>
      <c r="IXP4" s="53"/>
      <c r="IXQ4" s="53"/>
      <c r="IXR4" s="53"/>
      <c r="IXS4" s="53"/>
      <c r="IXT4" s="53"/>
      <c r="IXU4" s="53"/>
      <c r="IXV4" s="53"/>
      <c r="IXW4" s="53"/>
      <c r="IXX4" s="53"/>
      <c r="IXY4" s="53"/>
      <c r="IXZ4" s="53"/>
      <c r="IYA4" s="53"/>
      <c r="IYB4" s="53"/>
      <c r="IYC4" s="53"/>
      <c r="IYD4" s="53"/>
      <c r="IYE4" s="53"/>
      <c r="IYF4" s="53"/>
      <c r="IYG4" s="53"/>
      <c r="IYH4" s="53"/>
      <c r="IYI4" s="53"/>
      <c r="IYJ4" s="53"/>
      <c r="IYK4" s="53"/>
      <c r="IYL4" s="53"/>
      <c r="IYM4" s="53"/>
      <c r="IYN4" s="53"/>
      <c r="IYO4" s="53"/>
      <c r="IYP4" s="53"/>
      <c r="IYQ4" s="53"/>
      <c r="IYR4" s="53"/>
      <c r="IYS4" s="53"/>
      <c r="IYT4" s="53"/>
      <c r="IYU4" s="53"/>
      <c r="IYV4" s="53"/>
      <c r="IYW4" s="53"/>
      <c r="IYX4" s="53"/>
      <c r="IYY4" s="53"/>
      <c r="IYZ4" s="53"/>
      <c r="IZA4" s="53"/>
      <c r="IZB4" s="53"/>
      <c r="IZC4" s="53"/>
      <c r="IZD4" s="53"/>
      <c r="IZE4" s="53"/>
      <c r="IZF4" s="53"/>
      <c r="IZG4" s="53"/>
      <c r="IZH4" s="53"/>
      <c r="IZI4" s="53"/>
      <c r="IZJ4" s="53"/>
      <c r="IZK4" s="53"/>
      <c r="IZL4" s="53"/>
      <c r="IZM4" s="53"/>
      <c r="IZN4" s="53"/>
      <c r="IZO4" s="53"/>
      <c r="IZP4" s="53"/>
      <c r="IZQ4" s="53"/>
      <c r="IZR4" s="53"/>
      <c r="IZS4" s="53"/>
      <c r="IZT4" s="53"/>
      <c r="IZU4" s="53"/>
      <c r="IZV4" s="53"/>
      <c r="IZW4" s="53"/>
      <c r="IZX4" s="53"/>
      <c r="IZY4" s="53"/>
      <c r="IZZ4" s="53"/>
      <c r="JAA4" s="53"/>
      <c r="JAB4" s="53"/>
      <c r="JAC4" s="53"/>
      <c r="JAD4" s="53"/>
      <c r="JAE4" s="53"/>
      <c r="JAF4" s="53"/>
      <c r="JAG4" s="53"/>
      <c r="JAH4" s="53"/>
      <c r="JAI4" s="53"/>
      <c r="JAJ4" s="53"/>
      <c r="JAK4" s="53"/>
      <c r="JAL4" s="53"/>
      <c r="JAM4" s="53"/>
      <c r="JAN4" s="53"/>
      <c r="JAO4" s="53"/>
      <c r="JAP4" s="53"/>
      <c r="JAQ4" s="53"/>
      <c r="JAR4" s="53"/>
      <c r="JAS4" s="53"/>
      <c r="JAT4" s="53"/>
      <c r="JAU4" s="53"/>
      <c r="JAV4" s="53"/>
      <c r="JAW4" s="53"/>
      <c r="JAX4" s="53"/>
      <c r="JAY4" s="53"/>
      <c r="JAZ4" s="53"/>
      <c r="JBA4" s="53"/>
      <c r="JBB4" s="53"/>
      <c r="JBC4" s="53"/>
      <c r="JBD4" s="53"/>
      <c r="JBE4" s="53"/>
      <c r="JBF4" s="53"/>
      <c r="JBG4" s="53"/>
      <c r="JBH4" s="53"/>
      <c r="JBI4" s="53"/>
      <c r="JBJ4" s="53"/>
      <c r="JBK4" s="53"/>
      <c r="JBL4" s="53"/>
      <c r="JBM4" s="53"/>
      <c r="JBN4" s="53"/>
      <c r="JBO4" s="53"/>
      <c r="JBP4" s="53"/>
      <c r="JBQ4" s="53"/>
      <c r="JBR4" s="53"/>
      <c r="JBS4" s="53"/>
      <c r="JBT4" s="53"/>
      <c r="JBU4" s="53"/>
      <c r="JBV4" s="53"/>
      <c r="JBW4" s="53"/>
      <c r="JBX4" s="53"/>
      <c r="JBY4" s="53"/>
      <c r="JBZ4" s="53"/>
      <c r="JCA4" s="53"/>
      <c r="JCB4" s="53"/>
      <c r="JCC4" s="53"/>
      <c r="JCD4" s="53"/>
      <c r="JCE4" s="53"/>
      <c r="JCF4" s="53"/>
      <c r="JCG4" s="53"/>
      <c r="JCH4" s="53"/>
      <c r="JCI4" s="53"/>
      <c r="JCJ4" s="53"/>
      <c r="JCK4" s="53"/>
      <c r="JCL4" s="53"/>
      <c r="JCM4" s="53"/>
      <c r="JCN4" s="53"/>
      <c r="JCO4" s="53"/>
      <c r="JCP4" s="53"/>
      <c r="JCQ4" s="53"/>
      <c r="JCR4" s="53"/>
      <c r="JCS4" s="53"/>
      <c r="JCT4" s="53"/>
      <c r="JCU4" s="53"/>
      <c r="JCV4" s="53"/>
      <c r="JCW4" s="53"/>
      <c r="JCX4" s="53"/>
      <c r="JCY4" s="53"/>
      <c r="JCZ4" s="53"/>
      <c r="JDA4" s="53"/>
      <c r="JDB4" s="53"/>
      <c r="JDC4" s="53"/>
      <c r="JDD4" s="53"/>
      <c r="JDE4" s="53"/>
      <c r="JDF4" s="53"/>
      <c r="JDG4" s="53"/>
      <c r="JDH4" s="53"/>
      <c r="JDI4" s="53"/>
      <c r="JDJ4" s="53"/>
      <c r="JDK4" s="53"/>
      <c r="JDL4" s="53"/>
      <c r="JDM4" s="53"/>
      <c r="JDN4" s="53"/>
      <c r="JDO4" s="53"/>
      <c r="JDP4" s="53"/>
      <c r="JDQ4" s="53"/>
      <c r="JDR4" s="53"/>
      <c r="JDS4" s="53"/>
      <c r="JDT4" s="53"/>
      <c r="JDU4" s="53"/>
      <c r="JDV4" s="53"/>
      <c r="JDW4" s="53"/>
      <c r="JDX4" s="53"/>
      <c r="JDY4" s="53"/>
      <c r="JDZ4" s="53"/>
      <c r="JEA4" s="53"/>
      <c r="JEB4" s="53"/>
      <c r="JEC4" s="53"/>
      <c r="JED4" s="53"/>
      <c r="JEE4" s="53"/>
      <c r="JEF4" s="53"/>
      <c r="JEG4" s="53"/>
      <c r="JEH4" s="53"/>
      <c r="JEI4" s="53"/>
      <c r="JEJ4" s="53"/>
      <c r="JEK4" s="53"/>
      <c r="JEL4" s="53"/>
      <c r="JEM4" s="53"/>
      <c r="JEN4" s="53"/>
      <c r="JEO4" s="53"/>
      <c r="JEP4" s="53"/>
      <c r="JEQ4" s="53"/>
      <c r="JER4" s="53"/>
      <c r="JES4" s="53"/>
      <c r="JET4" s="53"/>
      <c r="JEU4" s="53"/>
      <c r="JEV4" s="53"/>
      <c r="JEW4" s="53"/>
      <c r="JEX4" s="53"/>
      <c r="JEY4" s="53"/>
      <c r="JEZ4" s="53"/>
      <c r="JFA4" s="53"/>
      <c r="JFB4" s="53"/>
      <c r="JFC4" s="53"/>
      <c r="JFD4" s="53"/>
      <c r="JFE4" s="53"/>
      <c r="JFF4" s="53"/>
      <c r="JFG4" s="53"/>
      <c r="JFH4" s="53"/>
      <c r="JFI4" s="53"/>
      <c r="JFJ4" s="53"/>
      <c r="JFK4" s="53"/>
      <c r="JFL4" s="53"/>
      <c r="JFM4" s="53"/>
      <c r="JFN4" s="53"/>
      <c r="JFO4" s="53"/>
      <c r="JFP4" s="53"/>
      <c r="JFQ4" s="53"/>
      <c r="JFR4" s="53"/>
      <c r="JFS4" s="53"/>
      <c r="JFT4" s="53"/>
      <c r="JFU4" s="53"/>
      <c r="JFV4" s="53"/>
      <c r="JFW4" s="53"/>
      <c r="JFX4" s="53"/>
      <c r="JFY4" s="53"/>
      <c r="JFZ4" s="53"/>
      <c r="JGA4" s="53"/>
      <c r="JGB4" s="53"/>
      <c r="JGC4" s="53"/>
      <c r="JGD4" s="53"/>
      <c r="JGE4" s="53"/>
      <c r="JGF4" s="53"/>
      <c r="JGG4" s="53"/>
      <c r="JGH4" s="53"/>
      <c r="JGI4" s="53"/>
      <c r="JGJ4" s="53"/>
      <c r="JGK4" s="53"/>
      <c r="JGL4" s="53"/>
      <c r="JGM4" s="53"/>
      <c r="JGN4" s="53"/>
      <c r="JGO4" s="53"/>
      <c r="JGP4" s="53"/>
      <c r="JGQ4" s="53"/>
      <c r="JGR4" s="53"/>
      <c r="JGS4" s="53"/>
      <c r="JGT4" s="53"/>
      <c r="JGU4" s="53"/>
      <c r="JGV4" s="53"/>
      <c r="JGW4" s="53"/>
      <c r="JGX4" s="53"/>
      <c r="JGY4" s="53"/>
      <c r="JGZ4" s="53"/>
      <c r="JHA4" s="53"/>
      <c r="JHB4" s="53"/>
      <c r="JHC4" s="53"/>
      <c r="JHD4" s="53"/>
      <c r="JHE4" s="53"/>
      <c r="JHF4" s="53"/>
      <c r="JHG4" s="53"/>
      <c r="JHH4" s="53"/>
      <c r="JHI4" s="53"/>
      <c r="JHJ4" s="53"/>
      <c r="JHK4" s="53"/>
      <c r="JHL4" s="53"/>
      <c r="JHM4" s="53"/>
      <c r="JHN4" s="53"/>
      <c r="JHO4" s="53"/>
      <c r="JHP4" s="53"/>
      <c r="JHQ4" s="53"/>
      <c r="JHR4" s="53"/>
      <c r="JHS4" s="53"/>
      <c r="JHT4" s="53"/>
      <c r="JHU4" s="53"/>
      <c r="JHV4" s="53"/>
      <c r="JHW4" s="53"/>
      <c r="JHX4" s="53"/>
      <c r="JHY4" s="53"/>
      <c r="JHZ4" s="53"/>
      <c r="JIA4" s="53"/>
      <c r="JIB4" s="53"/>
      <c r="JIC4" s="53"/>
      <c r="JID4" s="53"/>
      <c r="JIE4" s="53"/>
      <c r="JIF4" s="53"/>
      <c r="JIG4" s="53"/>
      <c r="JIH4" s="53"/>
      <c r="JII4" s="53"/>
      <c r="JIJ4" s="53"/>
      <c r="JIK4" s="53"/>
      <c r="JIL4" s="53"/>
      <c r="JIM4" s="53"/>
      <c r="JIN4" s="53"/>
      <c r="JIO4" s="53"/>
      <c r="JIP4" s="53"/>
      <c r="JIQ4" s="53"/>
      <c r="JIR4" s="53"/>
      <c r="JIS4" s="53"/>
      <c r="JIT4" s="53"/>
      <c r="JIU4" s="53"/>
      <c r="JIV4" s="53"/>
      <c r="JIW4" s="53"/>
      <c r="JIX4" s="53"/>
      <c r="JIY4" s="53"/>
      <c r="JIZ4" s="53"/>
      <c r="JJA4" s="53"/>
      <c r="JJB4" s="53"/>
      <c r="JJC4" s="53"/>
      <c r="JJD4" s="53"/>
      <c r="JJE4" s="53"/>
      <c r="JJF4" s="53"/>
      <c r="JJG4" s="53"/>
      <c r="JJH4" s="53"/>
      <c r="JJI4" s="53"/>
      <c r="JJJ4" s="53"/>
      <c r="JJK4" s="53"/>
      <c r="JJL4" s="53"/>
      <c r="JJM4" s="53"/>
      <c r="JJN4" s="53"/>
      <c r="JJO4" s="53"/>
      <c r="JJP4" s="53"/>
      <c r="JJQ4" s="53"/>
      <c r="JJR4" s="53"/>
      <c r="JJS4" s="53"/>
      <c r="JJT4" s="53"/>
      <c r="JJU4" s="53"/>
      <c r="JJV4" s="53"/>
      <c r="JJW4" s="53"/>
      <c r="JJX4" s="53"/>
      <c r="JJY4" s="53"/>
      <c r="JJZ4" s="53"/>
      <c r="JKA4" s="53"/>
      <c r="JKB4" s="53"/>
      <c r="JKC4" s="53"/>
      <c r="JKD4" s="53"/>
      <c r="JKE4" s="53"/>
      <c r="JKF4" s="53"/>
      <c r="JKG4" s="53"/>
      <c r="JKH4" s="53"/>
      <c r="JKI4" s="53"/>
      <c r="JKJ4" s="53"/>
      <c r="JKK4" s="53"/>
      <c r="JKL4" s="53"/>
      <c r="JKM4" s="53"/>
      <c r="JKN4" s="53"/>
      <c r="JKO4" s="53"/>
      <c r="JKP4" s="53"/>
      <c r="JKQ4" s="53"/>
      <c r="JKR4" s="53"/>
      <c r="JKS4" s="53"/>
      <c r="JKT4" s="53"/>
      <c r="JKU4" s="53"/>
      <c r="JKV4" s="53"/>
      <c r="JKW4" s="53"/>
      <c r="JKX4" s="53"/>
      <c r="JKY4" s="53"/>
      <c r="JKZ4" s="53"/>
      <c r="JLA4" s="53"/>
      <c r="JLB4" s="53"/>
      <c r="JLC4" s="53"/>
      <c r="JLD4" s="53"/>
      <c r="JLE4" s="53"/>
      <c r="JLF4" s="53"/>
      <c r="JLG4" s="53"/>
      <c r="JLH4" s="53"/>
      <c r="JLI4" s="53"/>
      <c r="JLJ4" s="53"/>
      <c r="JLK4" s="53"/>
      <c r="JLL4" s="53"/>
      <c r="JLM4" s="53"/>
      <c r="JLN4" s="53"/>
      <c r="JLO4" s="53"/>
      <c r="JLP4" s="53"/>
      <c r="JLQ4" s="53"/>
      <c r="JLR4" s="53"/>
      <c r="JLS4" s="53"/>
      <c r="JLT4" s="53"/>
      <c r="JLU4" s="53"/>
      <c r="JLV4" s="53"/>
      <c r="JLW4" s="53"/>
      <c r="JLX4" s="53"/>
      <c r="JLY4" s="53"/>
      <c r="JLZ4" s="53"/>
      <c r="JMA4" s="53"/>
      <c r="JMB4" s="53"/>
      <c r="JMC4" s="53"/>
      <c r="JMD4" s="53"/>
      <c r="JME4" s="53"/>
      <c r="JMF4" s="53"/>
      <c r="JMG4" s="53"/>
      <c r="JMH4" s="53"/>
      <c r="JMI4" s="53"/>
      <c r="JMJ4" s="53"/>
      <c r="JMK4" s="53"/>
      <c r="JML4" s="53"/>
      <c r="JMM4" s="53"/>
      <c r="JMN4" s="53"/>
      <c r="JMO4" s="53"/>
      <c r="JMP4" s="53"/>
      <c r="JMQ4" s="53"/>
      <c r="JMR4" s="53"/>
      <c r="JMS4" s="53"/>
      <c r="JMT4" s="53"/>
      <c r="JMU4" s="53"/>
      <c r="JMV4" s="53"/>
      <c r="JMW4" s="53"/>
      <c r="JMX4" s="53"/>
      <c r="JMY4" s="53"/>
      <c r="JMZ4" s="53"/>
      <c r="JNA4" s="53"/>
      <c r="JNB4" s="53"/>
      <c r="JNC4" s="53"/>
      <c r="JND4" s="53"/>
      <c r="JNE4" s="53"/>
      <c r="JNF4" s="53"/>
      <c r="JNG4" s="53"/>
      <c r="JNH4" s="53"/>
      <c r="JNI4" s="53"/>
      <c r="JNJ4" s="53"/>
      <c r="JNK4" s="53"/>
      <c r="JNL4" s="53"/>
      <c r="JNM4" s="53"/>
      <c r="JNN4" s="53"/>
      <c r="JNO4" s="53"/>
      <c r="JNP4" s="53"/>
      <c r="JNQ4" s="53"/>
      <c r="JNR4" s="53"/>
      <c r="JNS4" s="53"/>
      <c r="JNT4" s="53"/>
      <c r="JNU4" s="53"/>
      <c r="JNV4" s="53"/>
      <c r="JNW4" s="53"/>
      <c r="JNX4" s="53"/>
      <c r="JNY4" s="53"/>
      <c r="JNZ4" s="53"/>
      <c r="JOA4" s="53"/>
      <c r="JOB4" s="53"/>
      <c r="JOC4" s="53"/>
      <c r="JOD4" s="53"/>
      <c r="JOE4" s="53"/>
      <c r="JOF4" s="53"/>
      <c r="JOG4" s="53"/>
      <c r="JOH4" s="53"/>
      <c r="JOI4" s="53"/>
      <c r="JOJ4" s="53"/>
      <c r="JOK4" s="53"/>
      <c r="JOL4" s="53"/>
      <c r="JOM4" s="53"/>
      <c r="JON4" s="53"/>
      <c r="JOO4" s="53"/>
      <c r="JOP4" s="53"/>
      <c r="JOQ4" s="53"/>
      <c r="JOR4" s="53"/>
      <c r="JOS4" s="53"/>
      <c r="JOT4" s="53"/>
      <c r="JOU4" s="53"/>
      <c r="JOV4" s="53"/>
      <c r="JOW4" s="53"/>
      <c r="JOX4" s="53"/>
      <c r="JOY4" s="53"/>
      <c r="JOZ4" s="53"/>
      <c r="JPA4" s="53"/>
      <c r="JPB4" s="53"/>
      <c r="JPC4" s="53"/>
      <c r="JPD4" s="53"/>
      <c r="JPE4" s="53"/>
      <c r="JPF4" s="53"/>
      <c r="JPG4" s="53"/>
      <c r="JPH4" s="53"/>
      <c r="JPI4" s="53"/>
      <c r="JPJ4" s="53"/>
      <c r="JPK4" s="53"/>
      <c r="JPL4" s="53"/>
      <c r="JPM4" s="53"/>
      <c r="JPN4" s="53"/>
      <c r="JPO4" s="53"/>
      <c r="JPP4" s="53"/>
      <c r="JPQ4" s="53"/>
      <c r="JPR4" s="53"/>
      <c r="JPS4" s="53"/>
      <c r="JPT4" s="53"/>
      <c r="JPU4" s="53"/>
      <c r="JPV4" s="53"/>
      <c r="JPW4" s="53"/>
      <c r="JPX4" s="53"/>
      <c r="JPY4" s="53"/>
      <c r="JPZ4" s="53"/>
      <c r="JQA4" s="53"/>
      <c r="JQB4" s="53"/>
      <c r="JQC4" s="53"/>
      <c r="JQD4" s="53"/>
      <c r="JQE4" s="53"/>
      <c r="JQF4" s="53"/>
      <c r="JQG4" s="53"/>
      <c r="JQH4" s="53"/>
      <c r="JQI4" s="53"/>
      <c r="JQJ4" s="53"/>
      <c r="JQK4" s="53"/>
      <c r="JQL4" s="53"/>
      <c r="JQM4" s="53"/>
      <c r="JQN4" s="53"/>
      <c r="JQO4" s="53"/>
      <c r="JQP4" s="53"/>
      <c r="JQQ4" s="53"/>
      <c r="JQR4" s="53"/>
      <c r="JQS4" s="53"/>
      <c r="JQT4" s="53"/>
      <c r="JQU4" s="53"/>
      <c r="JQV4" s="53"/>
      <c r="JQW4" s="53"/>
      <c r="JQX4" s="53"/>
      <c r="JQY4" s="53"/>
      <c r="JQZ4" s="53"/>
      <c r="JRA4" s="53"/>
      <c r="JRB4" s="53"/>
      <c r="JRC4" s="53"/>
      <c r="JRD4" s="53"/>
      <c r="JRE4" s="53"/>
      <c r="JRF4" s="53"/>
      <c r="JRG4" s="53"/>
      <c r="JRH4" s="53"/>
      <c r="JRI4" s="53"/>
      <c r="JRJ4" s="53"/>
      <c r="JRK4" s="53"/>
      <c r="JRL4" s="53"/>
      <c r="JRM4" s="53"/>
      <c r="JRN4" s="53"/>
      <c r="JRO4" s="53"/>
      <c r="JRP4" s="53"/>
      <c r="JRQ4" s="53"/>
      <c r="JRR4" s="53"/>
      <c r="JRS4" s="53"/>
      <c r="JRT4" s="53"/>
      <c r="JRU4" s="53"/>
      <c r="JRV4" s="53"/>
      <c r="JRW4" s="53"/>
      <c r="JRX4" s="53"/>
      <c r="JRY4" s="53"/>
      <c r="JRZ4" s="53"/>
      <c r="JSA4" s="53"/>
      <c r="JSB4" s="53"/>
      <c r="JSC4" s="53"/>
      <c r="JSD4" s="53"/>
      <c r="JSE4" s="53"/>
      <c r="JSF4" s="53"/>
      <c r="JSG4" s="53"/>
      <c r="JSH4" s="53"/>
      <c r="JSI4" s="53"/>
      <c r="JSJ4" s="53"/>
      <c r="JSK4" s="53"/>
      <c r="JSL4" s="53"/>
      <c r="JSM4" s="53"/>
      <c r="JSN4" s="53"/>
      <c r="JSO4" s="53"/>
      <c r="JSP4" s="53"/>
      <c r="JSQ4" s="53"/>
      <c r="JSR4" s="53"/>
      <c r="JSS4" s="53"/>
      <c r="JST4" s="53"/>
      <c r="JSU4" s="53"/>
      <c r="JSV4" s="53"/>
      <c r="JSW4" s="53"/>
      <c r="JSX4" s="53"/>
      <c r="JSY4" s="53"/>
      <c r="JSZ4" s="53"/>
      <c r="JTA4" s="53"/>
      <c r="JTB4" s="53"/>
      <c r="JTC4" s="53"/>
      <c r="JTD4" s="53"/>
      <c r="JTE4" s="53"/>
      <c r="JTF4" s="53"/>
      <c r="JTG4" s="53"/>
      <c r="JTH4" s="53"/>
      <c r="JTI4" s="53"/>
      <c r="JTJ4" s="53"/>
      <c r="JTK4" s="53"/>
      <c r="JTL4" s="53"/>
      <c r="JTM4" s="53"/>
      <c r="JTN4" s="53"/>
      <c r="JTO4" s="53"/>
      <c r="JTP4" s="53"/>
      <c r="JTQ4" s="53"/>
      <c r="JTR4" s="53"/>
      <c r="JTS4" s="53"/>
      <c r="JTT4" s="53"/>
      <c r="JTU4" s="53"/>
      <c r="JTV4" s="53"/>
      <c r="JTW4" s="53"/>
      <c r="JTX4" s="53"/>
      <c r="JTY4" s="53"/>
      <c r="JTZ4" s="53"/>
      <c r="JUA4" s="53"/>
      <c r="JUB4" s="53"/>
      <c r="JUC4" s="53"/>
      <c r="JUD4" s="53"/>
      <c r="JUE4" s="53"/>
      <c r="JUF4" s="53"/>
      <c r="JUG4" s="53"/>
      <c r="JUH4" s="53"/>
      <c r="JUI4" s="53"/>
      <c r="JUJ4" s="53"/>
      <c r="JUK4" s="53"/>
      <c r="JUL4" s="53"/>
      <c r="JUM4" s="53"/>
      <c r="JUN4" s="53"/>
      <c r="JUO4" s="53"/>
      <c r="JUP4" s="53"/>
      <c r="JUQ4" s="53"/>
      <c r="JUR4" s="53"/>
      <c r="JUS4" s="53"/>
      <c r="JUT4" s="53"/>
      <c r="JUU4" s="53"/>
      <c r="JUV4" s="53"/>
      <c r="JUW4" s="53"/>
      <c r="JUX4" s="53"/>
      <c r="JUY4" s="53"/>
      <c r="JUZ4" s="53"/>
      <c r="JVA4" s="53"/>
      <c r="JVB4" s="53"/>
      <c r="JVC4" s="53"/>
      <c r="JVD4" s="53"/>
      <c r="JVE4" s="53"/>
      <c r="JVF4" s="53"/>
      <c r="JVG4" s="53"/>
      <c r="JVH4" s="53"/>
      <c r="JVI4" s="53"/>
      <c r="JVJ4" s="53"/>
      <c r="JVK4" s="53"/>
      <c r="JVL4" s="53"/>
      <c r="JVM4" s="53"/>
      <c r="JVN4" s="53"/>
      <c r="JVO4" s="53"/>
      <c r="JVP4" s="53"/>
      <c r="JVQ4" s="53"/>
      <c r="JVR4" s="53"/>
      <c r="JVS4" s="53"/>
      <c r="JVT4" s="53"/>
      <c r="JVU4" s="53"/>
      <c r="JVV4" s="53"/>
      <c r="JVW4" s="53"/>
      <c r="JVX4" s="53"/>
      <c r="JVY4" s="53"/>
      <c r="JVZ4" s="53"/>
      <c r="JWA4" s="53"/>
      <c r="JWB4" s="53"/>
      <c r="JWC4" s="53"/>
      <c r="JWD4" s="53"/>
      <c r="JWE4" s="53"/>
      <c r="JWF4" s="53"/>
      <c r="JWG4" s="53"/>
      <c r="JWH4" s="53"/>
      <c r="JWI4" s="53"/>
      <c r="JWJ4" s="53"/>
      <c r="JWK4" s="53"/>
      <c r="JWL4" s="53"/>
      <c r="JWM4" s="53"/>
      <c r="JWN4" s="53"/>
      <c r="JWO4" s="53"/>
      <c r="JWP4" s="53"/>
      <c r="JWQ4" s="53"/>
      <c r="JWR4" s="53"/>
      <c r="JWS4" s="53"/>
      <c r="JWT4" s="53"/>
      <c r="JWU4" s="53"/>
      <c r="JWV4" s="53"/>
      <c r="JWW4" s="53"/>
      <c r="JWX4" s="53"/>
      <c r="JWY4" s="53"/>
      <c r="JWZ4" s="53"/>
      <c r="JXA4" s="53"/>
      <c r="JXB4" s="53"/>
      <c r="JXC4" s="53"/>
      <c r="JXD4" s="53"/>
      <c r="JXE4" s="53"/>
      <c r="JXF4" s="53"/>
      <c r="JXG4" s="53"/>
      <c r="JXH4" s="53"/>
      <c r="JXI4" s="53"/>
      <c r="JXJ4" s="53"/>
      <c r="JXK4" s="53"/>
      <c r="JXL4" s="53"/>
      <c r="JXM4" s="53"/>
      <c r="JXN4" s="53"/>
      <c r="JXO4" s="53"/>
      <c r="JXP4" s="53"/>
      <c r="JXQ4" s="53"/>
      <c r="JXR4" s="53"/>
      <c r="JXS4" s="53"/>
      <c r="JXT4" s="53"/>
      <c r="JXU4" s="53"/>
      <c r="JXV4" s="53"/>
      <c r="JXW4" s="53"/>
      <c r="JXX4" s="53"/>
      <c r="JXY4" s="53"/>
      <c r="JXZ4" s="53"/>
      <c r="JYA4" s="53"/>
      <c r="JYB4" s="53"/>
      <c r="JYC4" s="53"/>
      <c r="JYD4" s="53"/>
      <c r="JYE4" s="53"/>
      <c r="JYF4" s="53"/>
      <c r="JYG4" s="53"/>
      <c r="JYH4" s="53"/>
      <c r="JYI4" s="53"/>
      <c r="JYJ4" s="53"/>
      <c r="JYK4" s="53"/>
      <c r="JYL4" s="53"/>
      <c r="JYM4" s="53"/>
      <c r="JYN4" s="53"/>
      <c r="JYO4" s="53"/>
      <c r="JYP4" s="53"/>
      <c r="JYQ4" s="53"/>
      <c r="JYR4" s="53"/>
      <c r="JYS4" s="53"/>
      <c r="JYT4" s="53"/>
      <c r="JYU4" s="53"/>
      <c r="JYV4" s="53"/>
      <c r="JYW4" s="53"/>
      <c r="JYX4" s="53"/>
      <c r="JYY4" s="53"/>
      <c r="JYZ4" s="53"/>
      <c r="JZA4" s="53"/>
      <c r="JZB4" s="53"/>
      <c r="JZC4" s="53"/>
      <c r="JZD4" s="53"/>
      <c r="JZE4" s="53"/>
      <c r="JZF4" s="53"/>
      <c r="JZG4" s="53"/>
      <c r="JZH4" s="53"/>
      <c r="JZI4" s="53"/>
      <c r="JZJ4" s="53"/>
      <c r="JZK4" s="53"/>
      <c r="JZL4" s="53"/>
      <c r="JZM4" s="53"/>
      <c r="JZN4" s="53"/>
      <c r="JZO4" s="53"/>
      <c r="JZP4" s="53"/>
      <c r="JZQ4" s="53"/>
      <c r="JZR4" s="53"/>
      <c r="JZS4" s="53"/>
      <c r="JZT4" s="53"/>
      <c r="JZU4" s="53"/>
      <c r="JZV4" s="53"/>
      <c r="JZW4" s="53"/>
      <c r="JZX4" s="53"/>
      <c r="JZY4" s="53"/>
      <c r="JZZ4" s="53"/>
      <c r="KAA4" s="53"/>
      <c r="KAB4" s="53"/>
      <c r="KAC4" s="53"/>
      <c r="KAD4" s="53"/>
      <c r="KAE4" s="53"/>
      <c r="KAF4" s="53"/>
      <c r="KAG4" s="53"/>
      <c r="KAH4" s="53"/>
      <c r="KAI4" s="53"/>
      <c r="KAJ4" s="53"/>
      <c r="KAK4" s="53"/>
      <c r="KAL4" s="53"/>
      <c r="KAM4" s="53"/>
      <c r="KAN4" s="53"/>
      <c r="KAO4" s="53"/>
      <c r="KAP4" s="53"/>
      <c r="KAQ4" s="53"/>
      <c r="KAR4" s="53"/>
      <c r="KAS4" s="53"/>
      <c r="KAT4" s="53"/>
      <c r="KAU4" s="53"/>
      <c r="KAV4" s="53"/>
      <c r="KAW4" s="53"/>
      <c r="KAX4" s="53"/>
      <c r="KAY4" s="53"/>
      <c r="KAZ4" s="53"/>
      <c r="KBA4" s="53"/>
      <c r="KBB4" s="53"/>
      <c r="KBC4" s="53"/>
      <c r="KBD4" s="53"/>
      <c r="KBE4" s="53"/>
      <c r="KBF4" s="53"/>
      <c r="KBG4" s="53"/>
      <c r="KBH4" s="53"/>
      <c r="KBI4" s="53"/>
      <c r="KBJ4" s="53"/>
      <c r="KBK4" s="53"/>
      <c r="KBL4" s="53"/>
      <c r="KBM4" s="53"/>
      <c r="KBN4" s="53"/>
      <c r="KBO4" s="53"/>
      <c r="KBP4" s="53"/>
      <c r="KBQ4" s="53"/>
      <c r="KBR4" s="53"/>
      <c r="KBS4" s="53"/>
      <c r="KBT4" s="53"/>
      <c r="KBU4" s="53"/>
      <c r="KBV4" s="53"/>
      <c r="KBW4" s="53"/>
      <c r="KBX4" s="53"/>
      <c r="KBY4" s="53"/>
      <c r="KBZ4" s="53"/>
      <c r="KCA4" s="53"/>
      <c r="KCB4" s="53"/>
      <c r="KCC4" s="53"/>
      <c r="KCD4" s="53"/>
      <c r="KCE4" s="53"/>
      <c r="KCF4" s="53"/>
      <c r="KCG4" s="53"/>
      <c r="KCH4" s="53"/>
      <c r="KCI4" s="53"/>
      <c r="KCJ4" s="53"/>
      <c r="KCK4" s="53"/>
      <c r="KCL4" s="53"/>
      <c r="KCM4" s="53"/>
      <c r="KCN4" s="53"/>
      <c r="KCO4" s="53"/>
      <c r="KCP4" s="53"/>
      <c r="KCQ4" s="53"/>
      <c r="KCR4" s="53"/>
      <c r="KCS4" s="53"/>
      <c r="KCT4" s="53"/>
      <c r="KCU4" s="53"/>
      <c r="KCV4" s="53"/>
      <c r="KCW4" s="53"/>
      <c r="KCX4" s="53"/>
      <c r="KCY4" s="53"/>
      <c r="KCZ4" s="53"/>
      <c r="KDA4" s="53"/>
      <c r="KDB4" s="53"/>
      <c r="KDC4" s="53"/>
      <c r="KDD4" s="53"/>
      <c r="KDE4" s="53"/>
      <c r="KDF4" s="53"/>
      <c r="KDG4" s="53"/>
      <c r="KDH4" s="53"/>
      <c r="KDI4" s="53"/>
      <c r="KDJ4" s="53"/>
      <c r="KDK4" s="53"/>
      <c r="KDL4" s="53"/>
      <c r="KDM4" s="53"/>
      <c r="KDN4" s="53"/>
      <c r="KDO4" s="53"/>
      <c r="KDP4" s="53"/>
      <c r="KDQ4" s="53"/>
      <c r="KDR4" s="53"/>
      <c r="KDS4" s="53"/>
      <c r="KDT4" s="53"/>
      <c r="KDU4" s="53"/>
      <c r="KDV4" s="53"/>
      <c r="KDW4" s="53"/>
      <c r="KDX4" s="53"/>
      <c r="KDY4" s="53"/>
      <c r="KDZ4" s="53"/>
      <c r="KEA4" s="53"/>
      <c r="KEB4" s="53"/>
      <c r="KEC4" s="53"/>
      <c r="KED4" s="53"/>
      <c r="KEE4" s="53"/>
      <c r="KEF4" s="53"/>
      <c r="KEG4" s="53"/>
      <c r="KEH4" s="53"/>
      <c r="KEI4" s="53"/>
      <c r="KEJ4" s="53"/>
      <c r="KEK4" s="53"/>
      <c r="KEL4" s="53"/>
      <c r="KEM4" s="53"/>
      <c r="KEN4" s="53"/>
      <c r="KEO4" s="53"/>
      <c r="KEP4" s="53"/>
      <c r="KEQ4" s="53"/>
      <c r="KER4" s="53"/>
      <c r="KES4" s="53"/>
      <c r="KET4" s="53"/>
      <c r="KEU4" s="53"/>
      <c r="KEV4" s="53"/>
      <c r="KEW4" s="53"/>
      <c r="KEX4" s="53"/>
      <c r="KEY4" s="53"/>
      <c r="KEZ4" s="53"/>
      <c r="KFA4" s="53"/>
      <c r="KFB4" s="53"/>
      <c r="KFC4" s="53"/>
      <c r="KFD4" s="53"/>
      <c r="KFE4" s="53"/>
      <c r="KFF4" s="53"/>
      <c r="KFG4" s="53"/>
      <c r="KFH4" s="53"/>
      <c r="KFI4" s="53"/>
      <c r="KFJ4" s="53"/>
      <c r="KFK4" s="53"/>
      <c r="KFL4" s="53"/>
      <c r="KFM4" s="53"/>
      <c r="KFN4" s="53"/>
      <c r="KFO4" s="53"/>
      <c r="KFP4" s="53"/>
      <c r="KFQ4" s="53"/>
      <c r="KFR4" s="53"/>
      <c r="KFS4" s="53"/>
      <c r="KFT4" s="53"/>
      <c r="KFU4" s="53"/>
      <c r="KFV4" s="53"/>
      <c r="KFW4" s="53"/>
      <c r="KFX4" s="53"/>
      <c r="KFY4" s="53"/>
      <c r="KFZ4" s="53"/>
      <c r="KGA4" s="53"/>
      <c r="KGB4" s="53"/>
      <c r="KGC4" s="53"/>
      <c r="KGD4" s="53"/>
      <c r="KGE4" s="53"/>
      <c r="KGF4" s="53"/>
      <c r="KGG4" s="53"/>
      <c r="KGH4" s="53"/>
      <c r="KGI4" s="53"/>
      <c r="KGJ4" s="53"/>
      <c r="KGK4" s="53"/>
      <c r="KGL4" s="53"/>
      <c r="KGM4" s="53"/>
      <c r="KGN4" s="53"/>
      <c r="KGO4" s="53"/>
      <c r="KGP4" s="53"/>
      <c r="KGQ4" s="53"/>
      <c r="KGR4" s="53"/>
      <c r="KGS4" s="53"/>
      <c r="KGT4" s="53"/>
      <c r="KGU4" s="53"/>
      <c r="KGV4" s="53"/>
      <c r="KGW4" s="53"/>
      <c r="KGX4" s="53"/>
      <c r="KGY4" s="53"/>
      <c r="KGZ4" s="53"/>
      <c r="KHA4" s="53"/>
      <c r="KHB4" s="53"/>
      <c r="KHC4" s="53"/>
      <c r="KHD4" s="53"/>
      <c r="KHE4" s="53"/>
      <c r="KHF4" s="53"/>
      <c r="KHG4" s="53"/>
      <c r="KHH4" s="53"/>
      <c r="KHI4" s="53"/>
      <c r="KHJ4" s="53"/>
      <c r="KHK4" s="53"/>
      <c r="KHL4" s="53"/>
      <c r="KHM4" s="53"/>
      <c r="KHN4" s="53"/>
      <c r="KHO4" s="53"/>
      <c r="KHP4" s="53"/>
      <c r="KHQ4" s="53"/>
      <c r="KHR4" s="53"/>
      <c r="KHS4" s="53"/>
      <c r="KHT4" s="53"/>
      <c r="KHU4" s="53"/>
      <c r="KHV4" s="53"/>
      <c r="KHW4" s="53"/>
      <c r="KHX4" s="53"/>
      <c r="KHY4" s="53"/>
      <c r="KHZ4" s="53"/>
      <c r="KIA4" s="53"/>
      <c r="KIB4" s="53"/>
      <c r="KIC4" s="53"/>
      <c r="KID4" s="53"/>
      <c r="KIE4" s="53"/>
      <c r="KIF4" s="53"/>
      <c r="KIG4" s="53"/>
      <c r="KIH4" s="53"/>
      <c r="KII4" s="53"/>
      <c r="KIJ4" s="53"/>
      <c r="KIK4" s="53"/>
      <c r="KIL4" s="53"/>
      <c r="KIM4" s="53"/>
      <c r="KIN4" s="53"/>
      <c r="KIO4" s="53"/>
      <c r="KIP4" s="53"/>
      <c r="KIQ4" s="53"/>
      <c r="KIR4" s="53"/>
      <c r="KIS4" s="53"/>
      <c r="KIT4" s="53"/>
      <c r="KIU4" s="53"/>
      <c r="KIV4" s="53"/>
      <c r="KIW4" s="53"/>
      <c r="KIX4" s="53"/>
      <c r="KIY4" s="53"/>
      <c r="KIZ4" s="53"/>
      <c r="KJA4" s="53"/>
      <c r="KJB4" s="53"/>
      <c r="KJC4" s="53"/>
      <c r="KJD4" s="53"/>
      <c r="KJE4" s="53"/>
      <c r="KJF4" s="53"/>
      <c r="KJG4" s="53"/>
      <c r="KJH4" s="53"/>
      <c r="KJI4" s="53"/>
      <c r="KJJ4" s="53"/>
      <c r="KJK4" s="53"/>
      <c r="KJL4" s="53"/>
      <c r="KJM4" s="53"/>
      <c r="KJN4" s="53"/>
      <c r="KJO4" s="53"/>
      <c r="KJP4" s="53"/>
      <c r="KJQ4" s="53"/>
      <c r="KJR4" s="53"/>
      <c r="KJS4" s="53"/>
      <c r="KJT4" s="53"/>
      <c r="KJU4" s="53"/>
      <c r="KJV4" s="53"/>
      <c r="KJW4" s="53"/>
      <c r="KJX4" s="53"/>
      <c r="KJY4" s="53"/>
      <c r="KJZ4" s="53"/>
      <c r="KKA4" s="53"/>
      <c r="KKB4" s="53"/>
      <c r="KKC4" s="53"/>
      <c r="KKD4" s="53"/>
      <c r="KKE4" s="53"/>
      <c r="KKF4" s="53"/>
      <c r="KKG4" s="53"/>
      <c r="KKH4" s="53"/>
      <c r="KKI4" s="53"/>
      <c r="KKJ4" s="53"/>
      <c r="KKK4" s="53"/>
      <c r="KKL4" s="53"/>
      <c r="KKM4" s="53"/>
      <c r="KKN4" s="53"/>
      <c r="KKO4" s="53"/>
      <c r="KKP4" s="53"/>
      <c r="KKQ4" s="53"/>
      <c r="KKR4" s="53"/>
      <c r="KKS4" s="53"/>
      <c r="KKT4" s="53"/>
      <c r="KKU4" s="53"/>
      <c r="KKV4" s="53"/>
      <c r="KKW4" s="53"/>
      <c r="KKX4" s="53"/>
      <c r="KKY4" s="53"/>
      <c r="KKZ4" s="53"/>
      <c r="KLA4" s="53"/>
      <c r="KLB4" s="53"/>
      <c r="KLC4" s="53"/>
      <c r="KLD4" s="53"/>
      <c r="KLE4" s="53"/>
      <c r="KLF4" s="53"/>
      <c r="KLG4" s="53"/>
      <c r="KLH4" s="53"/>
      <c r="KLI4" s="53"/>
      <c r="KLJ4" s="53"/>
      <c r="KLK4" s="53"/>
      <c r="KLL4" s="53"/>
      <c r="KLM4" s="53"/>
      <c r="KLN4" s="53"/>
      <c r="KLO4" s="53"/>
      <c r="KLP4" s="53"/>
      <c r="KLQ4" s="53"/>
      <c r="KLR4" s="53"/>
      <c r="KLS4" s="53"/>
      <c r="KLT4" s="53"/>
      <c r="KLU4" s="53"/>
      <c r="KLV4" s="53"/>
      <c r="KLW4" s="53"/>
      <c r="KLX4" s="53"/>
      <c r="KLY4" s="53"/>
      <c r="KLZ4" s="53"/>
      <c r="KMA4" s="53"/>
      <c r="KMB4" s="53"/>
      <c r="KMC4" s="53"/>
      <c r="KMD4" s="53"/>
      <c r="KME4" s="53"/>
      <c r="KMF4" s="53"/>
      <c r="KMG4" s="53"/>
      <c r="KMH4" s="53"/>
      <c r="KMI4" s="53"/>
      <c r="KMJ4" s="53"/>
      <c r="KMK4" s="53"/>
      <c r="KML4" s="53"/>
      <c r="KMM4" s="53"/>
      <c r="KMN4" s="53"/>
      <c r="KMO4" s="53"/>
      <c r="KMP4" s="53"/>
      <c r="KMQ4" s="53"/>
      <c r="KMR4" s="53"/>
      <c r="KMS4" s="53"/>
      <c r="KMT4" s="53"/>
      <c r="KMU4" s="53"/>
      <c r="KMV4" s="53"/>
      <c r="KMW4" s="53"/>
      <c r="KMX4" s="53"/>
      <c r="KMY4" s="53"/>
      <c r="KMZ4" s="53"/>
      <c r="KNA4" s="53"/>
      <c r="KNB4" s="53"/>
      <c r="KNC4" s="53"/>
      <c r="KND4" s="53"/>
      <c r="KNE4" s="53"/>
      <c r="KNF4" s="53"/>
      <c r="KNG4" s="53"/>
      <c r="KNH4" s="53"/>
      <c r="KNI4" s="53"/>
      <c r="KNJ4" s="53"/>
      <c r="KNK4" s="53"/>
      <c r="KNL4" s="53"/>
      <c r="KNM4" s="53"/>
      <c r="KNN4" s="53"/>
      <c r="KNO4" s="53"/>
      <c r="KNP4" s="53"/>
      <c r="KNQ4" s="53"/>
      <c r="KNR4" s="53"/>
      <c r="KNS4" s="53"/>
      <c r="KNT4" s="53"/>
      <c r="KNU4" s="53"/>
      <c r="KNV4" s="53"/>
      <c r="KNW4" s="53"/>
      <c r="KNX4" s="53"/>
      <c r="KNY4" s="53"/>
      <c r="KNZ4" s="53"/>
      <c r="KOA4" s="53"/>
      <c r="KOB4" s="53"/>
      <c r="KOC4" s="53"/>
      <c r="KOD4" s="53"/>
      <c r="KOE4" s="53"/>
      <c r="KOF4" s="53"/>
      <c r="KOG4" s="53"/>
      <c r="KOH4" s="53"/>
      <c r="KOI4" s="53"/>
      <c r="KOJ4" s="53"/>
      <c r="KOK4" s="53"/>
      <c r="KOL4" s="53"/>
      <c r="KOM4" s="53"/>
      <c r="KON4" s="53"/>
      <c r="KOO4" s="53"/>
      <c r="KOP4" s="53"/>
      <c r="KOQ4" s="53"/>
      <c r="KOR4" s="53"/>
      <c r="KOS4" s="53"/>
      <c r="KOT4" s="53"/>
      <c r="KOU4" s="53"/>
      <c r="KOV4" s="53"/>
      <c r="KOW4" s="53"/>
      <c r="KOX4" s="53"/>
      <c r="KOY4" s="53"/>
      <c r="KOZ4" s="53"/>
      <c r="KPA4" s="53"/>
      <c r="KPB4" s="53"/>
      <c r="KPC4" s="53"/>
      <c r="KPD4" s="53"/>
      <c r="KPE4" s="53"/>
      <c r="KPF4" s="53"/>
      <c r="KPG4" s="53"/>
      <c r="KPH4" s="53"/>
      <c r="KPI4" s="53"/>
      <c r="KPJ4" s="53"/>
      <c r="KPK4" s="53"/>
      <c r="KPL4" s="53"/>
      <c r="KPM4" s="53"/>
      <c r="KPN4" s="53"/>
      <c r="KPO4" s="53"/>
      <c r="KPP4" s="53"/>
      <c r="KPQ4" s="53"/>
      <c r="KPR4" s="53"/>
      <c r="KPS4" s="53"/>
      <c r="KPT4" s="53"/>
      <c r="KPU4" s="53"/>
      <c r="KPV4" s="53"/>
      <c r="KPW4" s="53"/>
      <c r="KPX4" s="53"/>
      <c r="KPY4" s="53"/>
      <c r="KPZ4" s="53"/>
      <c r="KQA4" s="53"/>
      <c r="KQB4" s="53"/>
      <c r="KQC4" s="53"/>
      <c r="KQD4" s="53"/>
      <c r="KQE4" s="53"/>
      <c r="KQF4" s="53"/>
      <c r="KQG4" s="53"/>
      <c r="KQH4" s="53"/>
      <c r="KQI4" s="53"/>
      <c r="KQJ4" s="53"/>
      <c r="KQK4" s="53"/>
      <c r="KQL4" s="53"/>
      <c r="KQM4" s="53"/>
      <c r="KQN4" s="53"/>
      <c r="KQO4" s="53"/>
      <c r="KQP4" s="53"/>
      <c r="KQQ4" s="53"/>
      <c r="KQR4" s="53"/>
      <c r="KQS4" s="53"/>
      <c r="KQT4" s="53"/>
      <c r="KQU4" s="53"/>
      <c r="KQV4" s="53"/>
      <c r="KQW4" s="53"/>
      <c r="KQX4" s="53"/>
      <c r="KQY4" s="53"/>
      <c r="KQZ4" s="53"/>
      <c r="KRA4" s="53"/>
      <c r="KRB4" s="53"/>
      <c r="KRC4" s="53"/>
      <c r="KRD4" s="53"/>
      <c r="KRE4" s="53"/>
      <c r="KRF4" s="53"/>
      <c r="KRG4" s="53"/>
      <c r="KRH4" s="53"/>
      <c r="KRI4" s="53"/>
      <c r="KRJ4" s="53"/>
      <c r="KRK4" s="53"/>
      <c r="KRL4" s="53"/>
      <c r="KRM4" s="53"/>
      <c r="KRN4" s="53"/>
      <c r="KRO4" s="53"/>
      <c r="KRP4" s="53"/>
      <c r="KRQ4" s="53"/>
      <c r="KRR4" s="53"/>
      <c r="KRS4" s="53"/>
      <c r="KRT4" s="53"/>
      <c r="KRU4" s="53"/>
      <c r="KRV4" s="53"/>
      <c r="KRW4" s="53"/>
      <c r="KRX4" s="53"/>
      <c r="KRY4" s="53"/>
      <c r="KRZ4" s="53"/>
      <c r="KSA4" s="53"/>
      <c r="KSB4" s="53"/>
      <c r="KSC4" s="53"/>
      <c r="KSD4" s="53"/>
      <c r="KSE4" s="53"/>
      <c r="KSF4" s="53"/>
      <c r="KSG4" s="53"/>
      <c r="KSH4" s="53"/>
      <c r="KSI4" s="53"/>
      <c r="KSJ4" s="53"/>
      <c r="KSK4" s="53"/>
      <c r="KSL4" s="53"/>
      <c r="KSM4" s="53"/>
      <c r="KSN4" s="53"/>
      <c r="KSO4" s="53"/>
      <c r="KSP4" s="53"/>
      <c r="KSQ4" s="53"/>
      <c r="KSR4" s="53"/>
      <c r="KSS4" s="53"/>
      <c r="KST4" s="53"/>
      <c r="KSU4" s="53"/>
      <c r="KSV4" s="53"/>
      <c r="KSW4" s="53"/>
      <c r="KSX4" s="53"/>
      <c r="KSY4" s="53"/>
      <c r="KSZ4" s="53"/>
      <c r="KTA4" s="53"/>
      <c r="KTB4" s="53"/>
      <c r="KTC4" s="53"/>
      <c r="KTD4" s="53"/>
      <c r="KTE4" s="53"/>
      <c r="KTF4" s="53"/>
      <c r="KTG4" s="53"/>
      <c r="KTH4" s="53"/>
      <c r="KTI4" s="53"/>
      <c r="KTJ4" s="53"/>
      <c r="KTK4" s="53"/>
      <c r="KTL4" s="53"/>
      <c r="KTM4" s="53"/>
      <c r="KTN4" s="53"/>
      <c r="KTO4" s="53"/>
      <c r="KTP4" s="53"/>
      <c r="KTQ4" s="53"/>
      <c r="KTR4" s="53"/>
      <c r="KTS4" s="53"/>
      <c r="KTT4" s="53"/>
      <c r="KTU4" s="53"/>
      <c r="KTV4" s="53"/>
      <c r="KTW4" s="53"/>
      <c r="KTX4" s="53"/>
      <c r="KTY4" s="53"/>
      <c r="KTZ4" s="53"/>
      <c r="KUA4" s="53"/>
      <c r="KUB4" s="53"/>
      <c r="KUC4" s="53"/>
      <c r="KUD4" s="53"/>
      <c r="KUE4" s="53"/>
      <c r="KUF4" s="53"/>
      <c r="KUG4" s="53"/>
      <c r="KUH4" s="53"/>
      <c r="KUI4" s="53"/>
      <c r="KUJ4" s="53"/>
      <c r="KUK4" s="53"/>
      <c r="KUL4" s="53"/>
      <c r="KUM4" s="53"/>
      <c r="KUN4" s="53"/>
      <c r="KUO4" s="53"/>
      <c r="KUP4" s="53"/>
      <c r="KUQ4" s="53"/>
      <c r="KUR4" s="53"/>
      <c r="KUS4" s="53"/>
      <c r="KUT4" s="53"/>
      <c r="KUU4" s="53"/>
      <c r="KUV4" s="53"/>
      <c r="KUW4" s="53"/>
      <c r="KUX4" s="53"/>
      <c r="KUY4" s="53"/>
      <c r="KUZ4" s="53"/>
      <c r="KVA4" s="53"/>
      <c r="KVB4" s="53"/>
      <c r="KVC4" s="53"/>
      <c r="KVD4" s="53"/>
      <c r="KVE4" s="53"/>
      <c r="KVF4" s="53"/>
      <c r="KVG4" s="53"/>
      <c r="KVH4" s="53"/>
      <c r="KVI4" s="53"/>
      <c r="KVJ4" s="53"/>
      <c r="KVK4" s="53"/>
      <c r="KVL4" s="53"/>
      <c r="KVM4" s="53"/>
      <c r="KVN4" s="53"/>
      <c r="KVO4" s="53"/>
      <c r="KVP4" s="53"/>
      <c r="KVQ4" s="53"/>
      <c r="KVR4" s="53"/>
      <c r="KVS4" s="53"/>
      <c r="KVT4" s="53"/>
      <c r="KVU4" s="53"/>
      <c r="KVV4" s="53"/>
      <c r="KVW4" s="53"/>
      <c r="KVX4" s="53"/>
      <c r="KVY4" s="53"/>
      <c r="KVZ4" s="53"/>
      <c r="KWA4" s="53"/>
      <c r="KWB4" s="53"/>
      <c r="KWC4" s="53"/>
      <c r="KWD4" s="53"/>
      <c r="KWE4" s="53"/>
      <c r="KWF4" s="53"/>
      <c r="KWG4" s="53"/>
      <c r="KWH4" s="53"/>
      <c r="KWI4" s="53"/>
      <c r="KWJ4" s="53"/>
      <c r="KWK4" s="53"/>
      <c r="KWL4" s="53"/>
      <c r="KWM4" s="53"/>
      <c r="KWN4" s="53"/>
      <c r="KWO4" s="53"/>
      <c r="KWP4" s="53"/>
      <c r="KWQ4" s="53"/>
      <c r="KWR4" s="53"/>
      <c r="KWS4" s="53"/>
      <c r="KWT4" s="53"/>
      <c r="KWU4" s="53"/>
      <c r="KWV4" s="53"/>
      <c r="KWW4" s="53"/>
      <c r="KWX4" s="53"/>
      <c r="KWY4" s="53"/>
      <c r="KWZ4" s="53"/>
      <c r="KXA4" s="53"/>
      <c r="KXB4" s="53"/>
      <c r="KXC4" s="53"/>
      <c r="KXD4" s="53"/>
      <c r="KXE4" s="53"/>
      <c r="KXF4" s="53"/>
      <c r="KXG4" s="53"/>
      <c r="KXH4" s="53"/>
      <c r="KXI4" s="53"/>
      <c r="KXJ4" s="53"/>
      <c r="KXK4" s="53"/>
      <c r="KXL4" s="53"/>
      <c r="KXM4" s="53"/>
      <c r="KXN4" s="53"/>
      <c r="KXO4" s="53"/>
      <c r="KXP4" s="53"/>
      <c r="KXQ4" s="53"/>
      <c r="KXR4" s="53"/>
      <c r="KXS4" s="53"/>
      <c r="KXT4" s="53"/>
      <c r="KXU4" s="53"/>
      <c r="KXV4" s="53"/>
      <c r="KXW4" s="53"/>
      <c r="KXX4" s="53"/>
      <c r="KXY4" s="53"/>
      <c r="KXZ4" s="53"/>
      <c r="KYA4" s="53"/>
      <c r="KYB4" s="53"/>
      <c r="KYC4" s="53"/>
      <c r="KYD4" s="53"/>
      <c r="KYE4" s="53"/>
      <c r="KYF4" s="53"/>
      <c r="KYG4" s="53"/>
      <c r="KYH4" s="53"/>
      <c r="KYI4" s="53"/>
      <c r="KYJ4" s="53"/>
      <c r="KYK4" s="53"/>
      <c r="KYL4" s="53"/>
      <c r="KYM4" s="53"/>
      <c r="KYN4" s="53"/>
      <c r="KYO4" s="53"/>
      <c r="KYP4" s="53"/>
      <c r="KYQ4" s="53"/>
      <c r="KYR4" s="53"/>
      <c r="KYS4" s="53"/>
      <c r="KYT4" s="53"/>
      <c r="KYU4" s="53"/>
      <c r="KYV4" s="53"/>
      <c r="KYW4" s="53"/>
      <c r="KYX4" s="53"/>
      <c r="KYY4" s="53"/>
      <c r="KYZ4" s="53"/>
      <c r="KZA4" s="53"/>
      <c r="KZB4" s="53"/>
      <c r="KZC4" s="53"/>
      <c r="KZD4" s="53"/>
      <c r="KZE4" s="53"/>
      <c r="KZF4" s="53"/>
      <c r="KZG4" s="53"/>
      <c r="KZH4" s="53"/>
      <c r="KZI4" s="53"/>
      <c r="KZJ4" s="53"/>
      <c r="KZK4" s="53"/>
      <c r="KZL4" s="53"/>
      <c r="KZM4" s="53"/>
      <c r="KZN4" s="53"/>
      <c r="KZO4" s="53"/>
      <c r="KZP4" s="53"/>
      <c r="KZQ4" s="53"/>
      <c r="KZR4" s="53"/>
      <c r="KZS4" s="53"/>
      <c r="KZT4" s="53"/>
      <c r="KZU4" s="53"/>
      <c r="KZV4" s="53"/>
      <c r="KZW4" s="53"/>
      <c r="KZX4" s="53"/>
      <c r="KZY4" s="53"/>
      <c r="KZZ4" s="53"/>
      <c r="LAA4" s="53"/>
      <c r="LAB4" s="53"/>
      <c r="LAC4" s="53"/>
      <c r="LAD4" s="53"/>
      <c r="LAE4" s="53"/>
      <c r="LAF4" s="53"/>
      <c r="LAG4" s="53"/>
      <c r="LAH4" s="53"/>
      <c r="LAI4" s="53"/>
      <c r="LAJ4" s="53"/>
      <c r="LAK4" s="53"/>
      <c r="LAL4" s="53"/>
      <c r="LAM4" s="53"/>
      <c r="LAN4" s="53"/>
      <c r="LAO4" s="53"/>
      <c r="LAP4" s="53"/>
      <c r="LAQ4" s="53"/>
      <c r="LAR4" s="53"/>
      <c r="LAS4" s="53"/>
      <c r="LAT4" s="53"/>
      <c r="LAU4" s="53"/>
      <c r="LAV4" s="53"/>
      <c r="LAW4" s="53"/>
      <c r="LAX4" s="53"/>
      <c r="LAY4" s="53"/>
      <c r="LAZ4" s="53"/>
      <c r="LBA4" s="53"/>
      <c r="LBB4" s="53"/>
      <c r="LBC4" s="53"/>
      <c r="LBD4" s="53"/>
      <c r="LBE4" s="53"/>
      <c r="LBF4" s="53"/>
      <c r="LBG4" s="53"/>
      <c r="LBH4" s="53"/>
      <c r="LBI4" s="53"/>
      <c r="LBJ4" s="53"/>
      <c r="LBK4" s="53"/>
      <c r="LBL4" s="53"/>
      <c r="LBM4" s="53"/>
      <c r="LBN4" s="53"/>
      <c r="LBO4" s="53"/>
      <c r="LBP4" s="53"/>
      <c r="LBQ4" s="53"/>
      <c r="LBR4" s="53"/>
      <c r="LBS4" s="53"/>
      <c r="LBT4" s="53"/>
      <c r="LBU4" s="53"/>
      <c r="LBV4" s="53"/>
      <c r="LBW4" s="53"/>
      <c r="LBX4" s="53"/>
      <c r="LBY4" s="53"/>
      <c r="LBZ4" s="53"/>
      <c r="LCA4" s="53"/>
      <c r="LCB4" s="53"/>
      <c r="LCC4" s="53"/>
      <c r="LCD4" s="53"/>
      <c r="LCE4" s="53"/>
      <c r="LCF4" s="53"/>
      <c r="LCG4" s="53"/>
      <c r="LCH4" s="53"/>
      <c r="LCI4" s="53"/>
      <c r="LCJ4" s="53"/>
      <c r="LCK4" s="53"/>
      <c r="LCL4" s="53"/>
      <c r="LCM4" s="53"/>
      <c r="LCN4" s="53"/>
      <c r="LCO4" s="53"/>
      <c r="LCP4" s="53"/>
      <c r="LCQ4" s="53"/>
      <c r="LCR4" s="53"/>
      <c r="LCS4" s="53"/>
      <c r="LCT4" s="53"/>
      <c r="LCU4" s="53"/>
      <c r="LCV4" s="53"/>
      <c r="LCW4" s="53"/>
      <c r="LCX4" s="53"/>
      <c r="LCY4" s="53"/>
      <c r="LCZ4" s="53"/>
      <c r="LDA4" s="53"/>
      <c r="LDB4" s="53"/>
      <c r="LDC4" s="53"/>
      <c r="LDD4" s="53"/>
      <c r="LDE4" s="53"/>
      <c r="LDF4" s="53"/>
      <c r="LDG4" s="53"/>
      <c r="LDH4" s="53"/>
      <c r="LDI4" s="53"/>
      <c r="LDJ4" s="53"/>
      <c r="LDK4" s="53"/>
      <c r="LDL4" s="53"/>
      <c r="LDM4" s="53"/>
      <c r="LDN4" s="53"/>
      <c r="LDO4" s="53"/>
      <c r="LDP4" s="53"/>
      <c r="LDQ4" s="53"/>
      <c r="LDR4" s="53"/>
      <c r="LDS4" s="53"/>
      <c r="LDT4" s="53"/>
      <c r="LDU4" s="53"/>
      <c r="LDV4" s="53"/>
      <c r="LDW4" s="53"/>
      <c r="LDX4" s="53"/>
      <c r="LDY4" s="53"/>
      <c r="LDZ4" s="53"/>
      <c r="LEA4" s="53"/>
      <c r="LEB4" s="53"/>
      <c r="LEC4" s="53"/>
      <c r="LED4" s="53"/>
      <c r="LEE4" s="53"/>
      <c r="LEF4" s="53"/>
      <c r="LEG4" s="53"/>
      <c r="LEH4" s="53"/>
      <c r="LEI4" s="53"/>
      <c r="LEJ4" s="53"/>
      <c r="LEK4" s="53"/>
      <c r="LEL4" s="53"/>
      <c r="LEM4" s="53"/>
      <c r="LEN4" s="53"/>
      <c r="LEO4" s="53"/>
      <c r="LEP4" s="53"/>
      <c r="LEQ4" s="53"/>
      <c r="LER4" s="53"/>
      <c r="LES4" s="53"/>
      <c r="LET4" s="53"/>
      <c r="LEU4" s="53"/>
      <c r="LEV4" s="53"/>
      <c r="LEW4" s="53"/>
      <c r="LEX4" s="53"/>
      <c r="LEY4" s="53"/>
      <c r="LEZ4" s="53"/>
      <c r="LFA4" s="53"/>
      <c r="LFB4" s="53"/>
      <c r="LFC4" s="53"/>
      <c r="LFD4" s="53"/>
      <c r="LFE4" s="53"/>
      <c r="LFF4" s="53"/>
      <c r="LFG4" s="53"/>
      <c r="LFH4" s="53"/>
      <c r="LFI4" s="53"/>
      <c r="LFJ4" s="53"/>
      <c r="LFK4" s="53"/>
      <c r="LFL4" s="53"/>
      <c r="LFM4" s="53"/>
      <c r="LFN4" s="53"/>
      <c r="LFO4" s="53"/>
      <c r="LFP4" s="53"/>
      <c r="LFQ4" s="53"/>
      <c r="LFR4" s="53"/>
      <c r="LFS4" s="53"/>
      <c r="LFT4" s="53"/>
      <c r="LFU4" s="53"/>
      <c r="LFV4" s="53"/>
      <c r="LFW4" s="53"/>
      <c r="LFX4" s="53"/>
      <c r="LFY4" s="53"/>
      <c r="LFZ4" s="53"/>
      <c r="LGA4" s="53"/>
      <c r="LGB4" s="53"/>
      <c r="LGC4" s="53"/>
      <c r="LGD4" s="53"/>
      <c r="LGE4" s="53"/>
      <c r="LGF4" s="53"/>
      <c r="LGG4" s="53"/>
      <c r="LGH4" s="53"/>
      <c r="LGI4" s="53"/>
      <c r="LGJ4" s="53"/>
      <c r="LGK4" s="53"/>
      <c r="LGL4" s="53"/>
      <c r="LGM4" s="53"/>
      <c r="LGN4" s="53"/>
      <c r="LGO4" s="53"/>
      <c r="LGP4" s="53"/>
      <c r="LGQ4" s="53"/>
      <c r="LGR4" s="53"/>
      <c r="LGS4" s="53"/>
      <c r="LGT4" s="53"/>
      <c r="LGU4" s="53"/>
      <c r="LGV4" s="53"/>
      <c r="LGW4" s="53"/>
      <c r="LGX4" s="53"/>
      <c r="LGY4" s="53"/>
      <c r="LGZ4" s="53"/>
      <c r="LHA4" s="53"/>
      <c r="LHB4" s="53"/>
      <c r="LHC4" s="53"/>
      <c r="LHD4" s="53"/>
      <c r="LHE4" s="53"/>
      <c r="LHF4" s="53"/>
      <c r="LHG4" s="53"/>
      <c r="LHH4" s="53"/>
      <c r="LHI4" s="53"/>
      <c r="LHJ4" s="53"/>
      <c r="LHK4" s="53"/>
      <c r="LHL4" s="53"/>
      <c r="LHM4" s="53"/>
      <c r="LHN4" s="53"/>
      <c r="LHO4" s="53"/>
      <c r="LHP4" s="53"/>
      <c r="LHQ4" s="53"/>
      <c r="LHR4" s="53"/>
      <c r="LHS4" s="53"/>
      <c r="LHT4" s="53"/>
      <c r="LHU4" s="53"/>
      <c r="LHV4" s="53"/>
      <c r="LHW4" s="53"/>
      <c r="LHX4" s="53"/>
      <c r="LHY4" s="53"/>
      <c r="LHZ4" s="53"/>
      <c r="LIA4" s="53"/>
      <c r="LIB4" s="53"/>
      <c r="LIC4" s="53"/>
      <c r="LID4" s="53"/>
      <c r="LIE4" s="53"/>
      <c r="LIF4" s="53"/>
      <c r="LIG4" s="53"/>
      <c r="LIH4" s="53"/>
      <c r="LII4" s="53"/>
      <c r="LIJ4" s="53"/>
      <c r="LIK4" s="53"/>
      <c r="LIL4" s="53"/>
      <c r="LIM4" s="53"/>
      <c r="LIN4" s="53"/>
      <c r="LIO4" s="53"/>
      <c r="LIP4" s="53"/>
      <c r="LIQ4" s="53"/>
      <c r="LIR4" s="53"/>
      <c r="LIS4" s="53"/>
      <c r="LIT4" s="53"/>
      <c r="LIU4" s="53"/>
      <c r="LIV4" s="53"/>
      <c r="LIW4" s="53"/>
      <c r="LIX4" s="53"/>
      <c r="LIY4" s="53"/>
      <c r="LIZ4" s="53"/>
      <c r="LJA4" s="53"/>
      <c r="LJB4" s="53"/>
      <c r="LJC4" s="53"/>
      <c r="LJD4" s="53"/>
      <c r="LJE4" s="53"/>
      <c r="LJF4" s="53"/>
      <c r="LJG4" s="53"/>
      <c r="LJH4" s="53"/>
      <c r="LJI4" s="53"/>
      <c r="LJJ4" s="53"/>
      <c r="LJK4" s="53"/>
      <c r="LJL4" s="53"/>
      <c r="LJM4" s="53"/>
      <c r="LJN4" s="53"/>
      <c r="LJO4" s="53"/>
      <c r="LJP4" s="53"/>
      <c r="LJQ4" s="53"/>
      <c r="LJR4" s="53"/>
      <c r="LJS4" s="53"/>
      <c r="LJT4" s="53"/>
      <c r="LJU4" s="53"/>
      <c r="LJV4" s="53"/>
      <c r="LJW4" s="53"/>
      <c r="LJX4" s="53"/>
      <c r="LJY4" s="53"/>
      <c r="LJZ4" s="53"/>
      <c r="LKA4" s="53"/>
      <c r="LKB4" s="53"/>
      <c r="LKC4" s="53"/>
      <c r="LKD4" s="53"/>
      <c r="LKE4" s="53"/>
      <c r="LKF4" s="53"/>
      <c r="LKG4" s="53"/>
      <c r="LKH4" s="53"/>
      <c r="LKI4" s="53"/>
      <c r="LKJ4" s="53"/>
      <c r="LKK4" s="53"/>
      <c r="LKL4" s="53"/>
      <c r="LKM4" s="53"/>
      <c r="LKN4" s="53"/>
      <c r="LKO4" s="53"/>
      <c r="LKP4" s="53"/>
      <c r="LKQ4" s="53"/>
      <c r="LKR4" s="53"/>
      <c r="LKS4" s="53"/>
      <c r="LKT4" s="53"/>
      <c r="LKU4" s="53"/>
      <c r="LKV4" s="53"/>
      <c r="LKW4" s="53"/>
      <c r="LKX4" s="53"/>
      <c r="LKY4" s="53"/>
      <c r="LKZ4" s="53"/>
      <c r="LLA4" s="53"/>
      <c r="LLB4" s="53"/>
      <c r="LLC4" s="53"/>
      <c r="LLD4" s="53"/>
      <c r="LLE4" s="53"/>
      <c r="LLF4" s="53"/>
      <c r="LLG4" s="53"/>
      <c r="LLH4" s="53"/>
      <c r="LLI4" s="53"/>
      <c r="LLJ4" s="53"/>
      <c r="LLK4" s="53"/>
      <c r="LLL4" s="53"/>
      <c r="LLM4" s="53"/>
      <c r="LLN4" s="53"/>
      <c r="LLO4" s="53"/>
      <c r="LLP4" s="53"/>
      <c r="LLQ4" s="53"/>
      <c r="LLR4" s="53"/>
      <c r="LLS4" s="53"/>
      <c r="LLT4" s="53"/>
      <c r="LLU4" s="53"/>
      <c r="LLV4" s="53"/>
      <c r="LLW4" s="53"/>
      <c r="LLX4" s="53"/>
      <c r="LLY4" s="53"/>
      <c r="LLZ4" s="53"/>
      <c r="LMA4" s="53"/>
      <c r="LMB4" s="53"/>
      <c r="LMC4" s="53"/>
      <c r="LMD4" s="53"/>
      <c r="LME4" s="53"/>
      <c r="LMF4" s="53"/>
      <c r="LMG4" s="53"/>
      <c r="LMH4" s="53"/>
      <c r="LMI4" s="53"/>
      <c r="LMJ4" s="53"/>
      <c r="LMK4" s="53"/>
      <c r="LML4" s="53"/>
      <c r="LMM4" s="53"/>
      <c r="LMN4" s="53"/>
      <c r="LMO4" s="53"/>
      <c r="LMP4" s="53"/>
      <c r="LMQ4" s="53"/>
      <c r="LMR4" s="53"/>
      <c r="LMS4" s="53"/>
      <c r="LMT4" s="53"/>
      <c r="LMU4" s="53"/>
      <c r="LMV4" s="53"/>
      <c r="LMW4" s="53"/>
      <c r="LMX4" s="53"/>
      <c r="LMY4" s="53"/>
      <c r="LMZ4" s="53"/>
      <c r="LNA4" s="53"/>
      <c r="LNB4" s="53"/>
      <c r="LNC4" s="53"/>
      <c r="LND4" s="53"/>
      <c r="LNE4" s="53"/>
      <c r="LNF4" s="53"/>
      <c r="LNG4" s="53"/>
      <c r="LNH4" s="53"/>
      <c r="LNI4" s="53"/>
      <c r="LNJ4" s="53"/>
      <c r="LNK4" s="53"/>
      <c r="LNL4" s="53"/>
      <c r="LNM4" s="53"/>
      <c r="LNN4" s="53"/>
      <c r="LNO4" s="53"/>
      <c r="LNP4" s="53"/>
      <c r="LNQ4" s="53"/>
      <c r="LNR4" s="53"/>
      <c r="LNS4" s="53"/>
      <c r="LNT4" s="53"/>
      <c r="LNU4" s="53"/>
      <c r="LNV4" s="53"/>
      <c r="LNW4" s="53"/>
      <c r="LNX4" s="53"/>
      <c r="LNY4" s="53"/>
      <c r="LNZ4" s="53"/>
      <c r="LOA4" s="53"/>
      <c r="LOB4" s="53"/>
      <c r="LOC4" s="53"/>
      <c r="LOD4" s="53"/>
      <c r="LOE4" s="53"/>
      <c r="LOF4" s="53"/>
      <c r="LOG4" s="53"/>
      <c r="LOH4" s="53"/>
      <c r="LOI4" s="53"/>
      <c r="LOJ4" s="53"/>
      <c r="LOK4" s="53"/>
      <c r="LOL4" s="53"/>
      <c r="LOM4" s="53"/>
      <c r="LON4" s="53"/>
      <c r="LOO4" s="53"/>
      <c r="LOP4" s="53"/>
      <c r="LOQ4" s="53"/>
      <c r="LOR4" s="53"/>
      <c r="LOS4" s="53"/>
      <c r="LOT4" s="53"/>
      <c r="LOU4" s="53"/>
      <c r="LOV4" s="53"/>
      <c r="LOW4" s="53"/>
      <c r="LOX4" s="53"/>
      <c r="LOY4" s="53"/>
      <c r="LOZ4" s="53"/>
      <c r="LPA4" s="53"/>
      <c r="LPB4" s="53"/>
      <c r="LPC4" s="53"/>
      <c r="LPD4" s="53"/>
      <c r="LPE4" s="53"/>
      <c r="LPF4" s="53"/>
      <c r="LPG4" s="53"/>
      <c r="LPH4" s="53"/>
      <c r="LPI4" s="53"/>
      <c r="LPJ4" s="53"/>
      <c r="LPK4" s="53"/>
      <c r="LPL4" s="53"/>
      <c r="LPM4" s="53"/>
      <c r="LPN4" s="53"/>
      <c r="LPO4" s="53"/>
      <c r="LPP4" s="53"/>
      <c r="LPQ4" s="53"/>
      <c r="LPR4" s="53"/>
      <c r="LPS4" s="53"/>
      <c r="LPT4" s="53"/>
      <c r="LPU4" s="53"/>
      <c r="LPV4" s="53"/>
      <c r="LPW4" s="53"/>
      <c r="LPX4" s="53"/>
      <c r="LPY4" s="53"/>
      <c r="LPZ4" s="53"/>
      <c r="LQA4" s="53"/>
      <c r="LQB4" s="53"/>
      <c r="LQC4" s="53"/>
      <c r="LQD4" s="53"/>
      <c r="LQE4" s="53"/>
      <c r="LQF4" s="53"/>
      <c r="LQG4" s="53"/>
      <c r="LQH4" s="53"/>
      <c r="LQI4" s="53"/>
      <c r="LQJ4" s="53"/>
      <c r="LQK4" s="53"/>
      <c r="LQL4" s="53"/>
      <c r="LQM4" s="53"/>
      <c r="LQN4" s="53"/>
      <c r="LQO4" s="53"/>
      <c r="LQP4" s="53"/>
      <c r="LQQ4" s="53"/>
      <c r="LQR4" s="53"/>
      <c r="LQS4" s="53"/>
      <c r="LQT4" s="53"/>
      <c r="LQU4" s="53"/>
      <c r="LQV4" s="53"/>
      <c r="LQW4" s="53"/>
      <c r="LQX4" s="53"/>
      <c r="LQY4" s="53"/>
      <c r="LQZ4" s="53"/>
      <c r="LRA4" s="53"/>
      <c r="LRB4" s="53"/>
      <c r="LRC4" s="53"/>
      <c r="LRD4" s="53"/>
      <c r="LRE4" s="53"/>
      <c r="LRF4" s="53"/>
      <c r="LRG4" s="53"/>
      <c r="LRH4" s="53"/>
      <c r="LRI4" s="53"/>
      <c r="LRJ4" s="53"/>
      <c r="LRK4" s="53"/>
      <c r="LRL4" s="53"/>
      <c r="LRM4" s="53"/>
      <c r="LRN4" s="53"/>
      <c r="LRO4" s="53"/>
      <c r="LRP4" s="53"/>
      <c r="LRQ4" s="53"/>
      <c r="LRR4" s="53"/>
      <c r="LRS4" s="53"/>
      <c r="LRT4" s="53"/>
      <c r="LRU4" s="53"/>
      <c r="LRV4" s="53"/>
      <c r="LRW4" s="53"/>
      <c r="LRX4" s="53"/>
      <c r="LRY4" s="53"/>
      <c r="LRZ4" s="53"/>
      <c r="LSA4" s="53"/>
      <c r="LSB4" s="53"/>
      <c r="LSC4" s="53"/>
      <c r="LSD4" s="53"/>
      <c r="LSE4" s="53"/>
      <c r="LSF4" s="53"/>
      <c r="LSG4" s="53"/>
      <c r="LSH4" s="53"/>
      <c r="LSI4" s="53"/>
      <c r="LSJ4" s="53"/>
      <c r="LSK4" s="53"/>
      <c r="LSL4" s="53"/>
      <c r="LSM4" s="53"/>
      <c r="LSN4" s="53"/>
      <c r="LSO4" s="53"/>
      <c r="LSP4" s="53"/>
      <c r="LSQ4" s="53"/>
      <c r="LSR4" s="53"/>
      <c r="LSS4" s="53"/>
      <c r="LST4" s="53"/>
      <c r="LSU4" s="53"/>
      <c r="LSV4" s="53"/>
      <c r="LSW4" s="53"/>
      <c r="LSX4" s="53"/>
      <c r="LSY4" s="53"/>
      <c r="LSZ4" s="53"/>
      <c r="LTA4" s="53"/>
      <c r="LTB4" s="53"/>
      <c r="LTC4" s="53"/>
      <c r="LTD4" s="53"/>
      <c r="LTE4" s="53"/>
      <c r="LTF4" s="53"/>
      <c r="LTG4" s="53"/>
      <c r="LTH4" s="53"/>
      <c r="LTI4" s="53"/>
      <c r="LTJ4" s="53"/>
      <c r="LTK4" s="53"/>
      <c r="LTL4" s="53"/>
      <c r="LTM4" s="53"/>
      <c r="LTN4" s="53"/>
      <c r="LTO4" s="53"/>
      <c r="LTP4" s="53"/>
      <c r="LTQ4" s="53"/>
      <c r="LTR4" s="53"/>
      <c r="LTS4" s="53"/>
      <c r="LTT4" s="53"/>
      <c r="LTU4" s="53"/>
      <c r="LTV4" s="53"/>
      <c r="LTW4" s="53"/>
      <c r="LTX4" s="53"/>
      <c r="LTY4" s="53"/>
      <c r="LTZ4" s="53"/>
      <c r="LUA4" s="53"/>
      <c r="LUB4" s="53"/>
      <c r="LUC4" s="53"/>
      <c r="LUD4" s="53"/>
      <c r="LUE4" s="53"/>
      <c r="LUF4" s="53"/>
      <c r="LUG4" s="53"/>
      <c r="LUH4" s="53"/>
      <c r="LUI4" s="53"/>
      <c r="LUJ4" s="53"/>
      <c r="LUK4" s="53"/>
      <c r="LUL4" s="53"/>
      <c r="LUM4" s="53"/>
      <c r="LUN4" s="53"/>
      <c r="LUO4" s="53"/>
      <c r="LUP4" s="53"/>
      <c r="LUQ4" s="53"/>
      <c r="LUR4" s="53"/>
      <c r="LUS4" s="53"/>
      <c r="LUT4" s="53"/>
      <c r="LUU4" s="53"/>
      <c r="LUV4" s="53"/>
      <c r="LUW4" s="53"/>
      <c r="LUX4" s="53"/>
      <c r="LUY4" s="53"/>
      <c r="LUZ4" s="53"/>
      <c r="LVA4" s="53"/>
      <c r="LVB4" s="53"/>
      <c r="LVC4" s="53"/>
      <c r="LVD4" s="53"/>
      <c r="LVE4" s="53"/>
      <c r="LVF4" s="53"/>
      <c r="LVG4" s="53"/>
      <c r="LVH4" s="53"/>
      <c r="LVI4" s="53"/>
      <c r="LVJ4" s="53"/>
      <c r="LVK4" s="53"/>
      <c r="LVL4" s="53"/>
      <c r="LVM4" s="53"/>
      <c r="LVN4" s="53"/>
      <c r="LVO4" s="53"/>
      <c r="LVP4" s="53"/>
      <c r="LVQ4" s="53"/>
      <c r="LVR4" s="53"/>
      <c r="LVS4" s="53"/>
      <c r="LVT4" s="53"/>
      <c r="LVU4" s="53"/>
      <c r="LVV4" s="53"/>
      <c r="LVW4" s="53"/>
      <c r="LVX4" s="53"/>
      <c r="LVY4" s="53"/>
      <c r="LVZ4" s="53"/>
      <c r="LWA4" s="53"/>
      <c r="LWB4" s="53"/>
      <c r="LWC4" s="53"/>
      <c r="LWD4" s="53"/>
      <c r="LWE4" s="53"/>
      <c r="LWF4" s="53"/>
      <c r="LWG4" s="53"/>
      <c r="LWH4" s="53"/>
      <c r="LWI4" s="53"/>
      <c r="LWJ4" s="53"/>
      <c r="LWK4" s="53"/>
      <c r="LWL4" s="53"/>
      <c r="LWM4" s="53"/>
      <c r="LWN4" s="53"/>
      <c r="LWO4" s="53"/>
      <c r="LWP4" s="53"/>
      <c r="LWQ4" s="53"/>
      <c r="LWR4" s="53"/>
      <c r="LWS4" s="53"/>
      <c r="LWT4" s="53"/>
      <c r="LWU4" s="53"/>
      <c r="LWV4" s="53"/>
      <c r="LWW4" s="53"/>
      <c r="LWX4" s="53"/>
      <c r="LWY4" s="53"/>
      <c r="LWZ4" s="53"/>
      <c r="LXA4" s="53"/>
      <c r="LXB4" s="53"/>
      <c r="LXC4" s="53"/>
      <c r="LXD4" s="53"/>
      <c r="LXE4" s="53"/>
      <c r="LXF4" s="53"/>
      <c r="LXG4" s="53"/>
      <c r="LXH4" s="53"/>
      <c r="LXI4" s="53"/>
      <c r="LXJ4" s="53"/>
      <c r="LXK4" s="53"/>
      <c r="LXL4" s="53"/>
      <c r="LXM4" s="53"/>
      <c r="LXN4" s="53"/>
      <c r="LXO4" s="53"/>
      <c r="LXP4" s="53"/>
      <c r="LXQ4" s="53"/>
      <c r="LXR4" s="53"/>
      <c r="LXS4" s="53"/>
      <c r="LXT4" s="53"/>
      <c r="LXU4" s="53"/>
      <c r="LXV4" s="53"/>
      <c r="LXW4" s="53"/>
      <c r="LXX4" s="53"/>
      <c r="LXY4" s="53"/>
      <c r="LXZ4" s="53"/>
      <c r="LYA4" s="53"/>
      <c r="LYB4" s="53"/>
      <c r="LYC4" s="53"/>
      <c r="LYD4" s="53"/>
      <c r="LYE4" s="53"/>
      <c r="LYF4" s="53"/>
      <c r="LYG4" s="53"/>
      <c r="LYH4" s="53"/>
      <c r="LYI4" s="53"/>
      <c r="LYJ4" s="53"/>
      <c r="LYK4" s="53"/>
      <c r="LYL4" s="53"/>
      <c r="LYM4" s="53"/>
      <c r="LYN4" s="53"/>
      <c r="LYO4" s="53"/>
      <c r="LYP4" s="53"/>
      <c r="LYQ4" s="53"/>
      <c r="LYR4" s="53"/>
      <c r="LYS4" s="53"/>
      <c r="LYT4" s="53"/>
      <c r="LYU4" s="53"/>
      <c r="LYV4" s="53"/>
      <c r="LYW4" s="53"/>
      <c r="LYX4" s="53"/>
      <c r="LYY4" s="53"/>
      <c r="LYZ4" s="53"/>
      <c r="LZA4" s="53"/>
      <c r="LZB4" s="53"/>
      <c r="LZC4" s="53"/>
      <c r="LZD4" s="53"/>
      <c r="LZE4" s="53"/>
      <c r="LZF4" s="53"/>
      <c r="LZG4" s="53"/>
      <c r="LZH4" s="53"/>
      <c r="LZI4" s="53"/>
      <c r="LZJ4" s="53"/>
      <c r="LZK4" s="53"/>
      <c r="LZL4" s="53"/>
      <c r="LZM4" s="53"/>
      <c r="LZN4" s="53"/>
      <c r="LZO4" s="53"/>
      <c r="LZP4" s="53"/>
      <c r="LZQ4" s="53"/>
      <c r="LZR4" s="53"/>
      <c r="LZS4" s="53"/>
      <c r="LZT4" s="53"/>
      <c r="LZU4" s="53"/>
      <c r="LZV4" s="53"/>
      <c r="LZW4" s="53"/>
      <c r="LZX4" s="53"/>
      <c r="LZY4" s="53"/>
      <c r="LZZ4" s="53"/>
      <c r="MAA4" s="53"/>
      <c r="MAB4" s="53"/>
      <c r="MAC4" s="53"/>
      <c r="MAD4" s="53"/>
      <c r="MAE4" s="53"/>
      <c r="MAF4" s="53"/>
      <c r="MAG4" s="53"/>
      <c r="MAH4" s="53"/>
      <c r="MAI4" s="53"/>
      <c r="MAJ4" s="53"/>
      <c r="MAK4" s="53"/>
      <c r="MAL4" s="53"/>
      <c r="MAM4" s="53"/>
      <c r="MAN4" s="53"/>
      <c r="MAO4" s="53"/>
      <c r="MAP4" s="53"/>
      <c r="MAQ4" s="53"/>
      <c r="MAR4" s="53"/>
      <c r="MAS4" s="53"/>
      <c r="MAT4" s="53"/>
      <c r="MAU4" s="53"/>
      <c r="MAV4" s="53"/>
      <c r="MAW4" s="53"/>
      <c r="MAX4" s="53"/>
      <c r="MAY4" s="53"/>
      <c r="MAZ4" s="53"/>
      <c r="MBA4" s="53"/>
      <c r="MBB4" s="53"/>
      <c r="MBC4" s="53"/>
      <c r="MBD4" s="53"/>
      <c r="MBE4" s="53"/>
      <c r="MBF4" s="53"/>
      <c r="MBG4" s="53"/>
      <c r="MBH4" s="53"/>
      <c r="MBI4" s="53"/>
      <c r="MBJ4" s="53"/>
      <c r="MBK4" s="53"/>
      <c r="MBL4" s="53"/>
      <c r="MBM4" s="53"/>
      <c r="MBN4" s="53"/>
      <c r="MBO4" s="53"/>
      <c r="MBP4" s="53"/>
      <c r="MBQ4" s="53"/>
      <c r="MBR4" s="53"/>
      <c r="MBS4" s="53"/>
      <c r="MBT4" s="53"/>
      <c r="MBU4" s="53"/>
      <c r="MBV4" s="53"/>
      <c r="MBW4" s="53"/>
      <c r="MBX4" s="53"/>
      <c r="MBY4" s="53"/>
      <c r="MBZ4" s="53"/>
      <c r="MCA4" s="53"/>
      <c r="MCB4" s="53"/>
      <c r="MCC4" s="53"/>
      <c r="MCD4" s="53"/>
      <c r="MCE4" s="53"/>
      <c r="MCF4" s="53"/>
      <c r="MCG4" s="53"/>
      <c r="MCH4" s="53"/>
      <c r="MCI4" s="53"/>
      <c r="MCJ4" s="53"/>
      <c r="MCK4" s="53"/>
      <c r="MCL4" s="53"/>
      <c r="MCM4" s="53"/>
      <c r="MCN4" s="53"/>
      <c r="MCO4" s="53"/>
      <c r="MCP4" s="53"/>
      <c r="MCQ4" s="53"/>
      <c r="MCR4" s="53"/>
      <c r="MCS4" s="53"/>
      <c r="MCT4" s="53"/>
      <c r="MCU4" s="53"/>
      <c r="MCV4" s="53"/>
      <c r="MCW4" s="53"/>
      <c r="MCX4" s="53"/>
      <c r="MCY4" s="53"/>
      <c r="MCZ4" s="53"/>
      <c r="MDA4" s="53"/>
      <c r="MDB4" s="53"/>
      <c r="MDC4" s="53"/>
      <c r="MDD4" s="53"/>
      <c r="MDE4" s="53"/>
      <c r="MDF4" s="53"/>
      <c r="MDG4" s="53"/>
      <c r="MDH4" s="53"/>
      <c r="MDI4" s="53"/>
      <c r="MDJ4" s="53"/>
      <c r="MDK4" s="53"/>
      <c r="MDL4" s="53"/>
      <c r="MDM4" s="53"/>
      <c r="MDN4" s="53"/>
      <c r="MDO4" s="53"/>
      <c r="MDP4" s="53"/>
      <c r="MDQ4" s="53"/>
      <c r="MDR4" s="53"/>
      <c r="MDS4" s="53"/>
      <c r="MDT4" s="53"/>
      <c r="MDU4" s="53"/>
      <c r="MDV4" s="53"/>
      <c r="MDW4" s="53"/>
      <c r="MDX4" s="53"/>
      <c r="MDY4" s="53"/>
      <c r="MDZ4" s="53"/>
      <c r="MEA4" s="53"/>
      <c r="MEB4" s="53"/>
      <c r="MEC4" s="53"/>
      <c r="MED4" s="53"/>
      <c r="MEE4" s="53"/>
      <c r="MEF4" s="53"/>
      <c r="MEG4" s="53"/>
      <c r="MEH4" s="53"/>
      <c r="MEI4" s="53"/>
      <c r="MEJ4" s="53"/>
      <c r="MEK4" s="53"/>
      <c r="MEL4" s="53"/>
      <c r="MEM4" s="53"/>
      <c r="MEN4" s="53"/>
      <c r="MEO4" s="53"/>
      <c r="MEP4" s="53"/>
      <c r="MEQ4" s="53"/>
      <c r="MER4" s="53"/>
      <c r="MES4" s="53"/>
      <c r="MET4" s="53"/>
      <c r="MEU4" s="53"/>
      <c r="MEV4" s="53"/>
      <c r="MEW4" s="53"/>
      <c r="MEX4" s="53"/>
      <c r="MEY4" s="53"/>
      <c r="MEZ4" s="53"/>
      <c r="MFA4" s="53"/>
      <c r="MFB4" s="53"/>
      <c r="MFC4" s="53"/>
      <c r="MFD4" s="53"/>
      <c r="MFE4" s="53"/>
      <c r="MFF4" s="53"/>
      <c r="MFG4" s="53"/>
      <c r="MFH4" s="53"/>
      <c r="MFI4" s="53"/>
      <c r="MFJ4" s="53"/>
      <c r="MFK4" s="53"/>
      <c r="MFL4" s="53"/>
      <c r="MFM4" s="53"/>
      <c r="MFN4" s="53"/>
      <c r="MFO4" s="53"/>
      <c r="MFP4" s="53"/>
      <c r="MFQ4" s="53"/>
      <c r="MFR4" s="53"/>
      <c r="MFS4" s="53"/>
      <c r="MFT4" s="53"/>
      <c r="MFU4" s="53"/>
      <c r="MFV4" s="53"/>
      <c r="MFW4" s="53"/>
      <c r="MFX4" s="53"/>
      <c r="MFY4" s="53"/>
      <c r="MFZ4" s="53"/>
      <c r="MGA4" s="53"/>
      <c r="MGB4" s="53"/>
      <c r="MGC4" s="53"/>
      <c r="MGD4" s="53"/>
      <c r="MGE4" s="53"/>
      <c r="MGF4" s="53"/>
      <c r="MGG4" s="53"/>
      <c r="MGH4" s="53"/>
      <c r="MGI4" s="53"/>
      <c r="MGJ4" s="53"/>
      <c r="MGK4" s="53"/>
      <c r="MGL4" s="53"/>
      <c r="MGM4" s="53"/>
      <c r="MGN4" s="53"/>
      <c r="MGO4" s="53"/>
      <c r="MGP4" s="53"/>
      <c r="MGQ4" s="53"/>
      <c r="MGR4" s="53"/>
      <c r="MGS4" s="53"/>
      <c r="MGT4" s="53"/>
      <c r="MGU4" s="53"/>
      <c r="MGV4" s="53"/>
      <c r="MGW4" s="53"/>
      <c r="MGX4" s="53"/>
      <c r="MGY4" s="53"/>
      <c r="MGZ4" s="53"/>
      <c r="MHA4" s="53"/>
      <c r="MHB4" s="53"/>
      <c r="MHC4" s="53"/>
      <c r="MHD4" s="53"/>
      <c r="MHE4" s="53"/>
      <c r="MHF4" s="53"/>
      <c r="MHG4" s="53"/>
      <c r="MHH4" s="53"/>
      <c r="MHI4" s="53"/>
      <c r="MHJ4" s="53"/>
      <c r="MHK4" s="53"/>
      <c r="MHL4" s="53"/>
      <c r="MHM4" s="53"/>
      <c r="MHN4" s="53"/>
      <c r="MHO4" s="53"/>
      <c r="MHP4" s="53"/>
      <c r="MHQ4" s="53"/>
      <c r="MHR4" s="53"/>
      <c r="MHS4" s="53"/>
      <c r="MHT4" s="53"/>
      <c r="MHU4" s="53"/>
      <c r="MHV4" s="53"/>
      <c r="MHW4" s="53"/>
      <c r="MHX4" s="53"/>
      <c r="MHY4" s="53"/>
      <c r="MHZ4" s="53"/>
      <c r="MIA4" s="53"/>
      <c r="MIB4" s="53"/>
      <c r="MIC4" s="53"/>
      <c r="MID4" s="53"/>
      <c r="MIE4" s="53"/>
      <c r="MIF4" s="53"/>
      <c r="MIG4" s="53"/>
      <c r="MIH4" s="53"/>
      <c r="MII4" s="53"/>
      <c r="MIJ4" s="53"/>
      <c r="MIK4" s="53"/>
      <c r="MIL4" s="53"/>
      <c r="MIM4" s="53"/>
      <c r="MIN4" s="53"/>
      <c r="MIO4" s="53"/>
      <c r="MIP4" s="53"/>
      <c r="MIQ4" s="53"/>
      <c r="MIR4" s="53"/>
      <c r="MIS4" s="53"/>
      <c r="MIT4" s="53"/>
      <c r="MIU4" s="53"/>
      <c r="MIV4" s="53"/>
      <c r="MIW4" s="53"/>
      <c r="MIX4" s="53"/>
      <c r="MIY4" s="53"/>
      <c r="MIZ4" s="53"/>
      <c r="MJA4" s="53"/>
      <c r="MJB4" s="53"/>
      <c r="MJC4" s="53"/>
      <c r="MJD4" s="53"/>
      <c r="MJE4" s="53"/>
      <c r="MJF4" s="53"/>
      <c r="MJG4" s="53"/>
      <c r="MJH4" s="53"/>
      <c r="MJI4" s="53"/>
      <c r="MJJ4" s="53"/>
      <c r="MJK4" s="53"/>
      <c r="MJL4" s="53"/>
      <c r="MJM4" s="53"/>
      <c r="MJN4" s="53"/>
      <c r="MJO4" s="53"/>
      <c r="MJP4" s="53"/>
      <c r="MJQ4" s="53"/>
      <c r="MJR4" s="53"/>
      <c r="MJS4" s="53"/>
      <c r="MJT4" s="53"/>
      <c r="MJU4" s="53"/>
      <c r="MJV4" s="53"/>
      <c r="MJW4" s="53"/>
      <c r="MJX4" s="53"/>
      <c r="MJY4" s="53"/>
      <c r="MJZ4" s="53"/>
      <c r="MKA4" s="53"/>
      <c r="MKB4" s="53"/>
      <c r="MKC4" s="53"/>
      <c r="MKD4" s="53"/>
      <c r="MKE4" s="53"/>
      <c r="MKF4" s="53"/>
      <c r="MKG4" s="53"/>
      <c r="MKH4" s="53"/>
      <c r="MKI4" s="53"/>
      <c r="MKJ4" s="53"/>
      <c r="MKK4" s="53"/>
      <c r="MKL4" s="53"/>
      <c r="MKM4" s="53"/>
      <c r="MKN4" s="53"/>
      <c r="MKO4" s="53"/>
      <c r="MKP4" s="53"/>
      <c r="MKQ4" s="53"/>
      <c r="MKR4" s="53"/>
      <c r="MKS4" s="53"/>
      <c r="MKT4" s="53"/>
      <c r="MKU4" s="53"/>
      <c r="MKV4" s="53"/>
      <c r="MKW4" s="53"/>
      <c r="MKX4" s="53"/>
      <c r="MKY4" s="53"/>
      <c r="MKZ4" s="53"/>
      <c r="MLA4" s="53"/>
      <c r="MLB4" s="53"/>
      <c r="MLC4" s="53"/>
      <c r="MLD4" s="53"/>
      <c r="MLE4" s="53"/>
      <c r="MLF4" s="53"/>
      <c r="MLG4" s="53"/>
      <c r="MLH4" s="53"/>
      <c r="MLI4" s="53"/>
      <c r="MLJ4" s="53"/>
      <c r="MLK4" s="53"/>
      <c r="MLL4" s="53"/>
      <c r="MLM4" s="53"/>
      <c r="MLN4" s="53"/>
      <c r="MLO4" s="53"/>
      <c r="MLP4" s="53"/>
      <c r="MLQ4" s="53"/>
      <c r="MLR4" s="53"/>
      <c r="MLS4" s="53"/>
      <c r="MLT4" s="53"/>
      <c r="MLU4" s="53"/>
      <c r="MLV4" s="53"/>
      <c r="MLW4" s="53"/>
      <c r="MLX4" s="53"/>
      <c r="MLY4" s="53"/>
      <c r="MLZ4" s="53"/>
      <c r="MMA4" s="53"/>
      <c r="MMB4" s="53"/>
      <c r="MMC4" s="53"/>
      <c r="MMD4" s="53"/>
      <c r="MME4" s="53"/>
      <c r="MMF4" s="53"/>
      <c r="MMG4" s="53"/>
      <c r="MMH4" s="53"/>
      <c r="MMI4" s="53"/>
      <c r="MMJ4" s="53"/>
      <c r="MMK4" s="53"/>
      <c r="MML4" s="53"/>
      <c r="MMM4" s="53"/>
      <c r="MMN4" s="53"/>
      <c r="MMO4" s="53"/>
      <c r="MMP4" s="53"/>
      <c r="MMQ4" s="53"/>
      <c r="MMR4" s="53"/>
      <c r="MMS4" s="53"/>
      <c r="MMT4" s="53"/>
      <c r="MMU4" s="53"/>
      <c r="MMV4" s="53"/>
      <c r="MMW4" s="53"/>
      <c r="MMX4" s="53"/>
      <c r="MMY4" s="53"/>
      <c r="MMZ4" s="53"/>
      <c r="MNA4" s="53"/>
      <c r="MNB4" s="53"/>
      <c r="MNC4" s="53"/>
      <c r="MND4" s="53"/>
      <c r="MNE4" s="53"/>
      <c r="MNF4" s="53"/>
      <c r="MNG4" s="53"/>
      <c r="MNH4" s="53"/>
      <c r="MNI4" s="53"/>
      <c r="MNJ4" s="53"/>
      <c r="MNK4" s="53"/>
      <c r="MNL4" s="53"/>
      <c r="MNM4" s="53"/>
      <c r="MNN4" s="53"/>
      <c r="MNO4" s="53"/>
      <c r="MNP4" s="53"/>
      <c r="MNQ4" s="53"/>
      <c r="MNR4" s="53"/>
      <c r="MNS4" s="53"/>
      <c r="MNT4" s="53"/>
      <c r="MNU4" s="53"/>
      <c r="MNV4" s="53"/>
      <c r="MNW4" s="53"/>
      <c r="MNX4" s="53"/>
      <c r="MNY4" s="53"/>
      <c r="MNZ4" s="53"/>
      <c r="MOA4" s="53"/>
      <c r="MOB4" s="53"/>
      <c r="MOC4" s="53"/>
      <c r="MOD4" s="53"/>
      <c r="MOE4" s="53"/>
      <c r="MOF4" s="53"/>
      <c r="MOG4" s="53"/>
      <c r="MOH4" s="53"/>
      <c r="MOI4" s="53"/>
      <c r="MOJ4" s="53"/>
      <c r="MOK4" s="53"/>
      <c r="MOL4" s="53"/>
      <c r="MOM4" s="53"/>
      <c r="MON4" s="53"/>
      <c r="MOO4" s="53"/>
      <c r="MOP4" s="53"/>
      <c r="MOQ4" s="53"/>
      <c r="MOR4" s="53"/>
      <c r="MOS4" s="53"/>
      <c r="MOT4" s="53"/>
      <c r="MOU4" s="53"/>
      <c r="MOV4" s="53"/>
      <c r="MOW4" s="53"/>
      <c r="MOX4" s="53"/>
      <c r="MOY4" s="53"/>
      <c r="MOZ4" s="53"/>
      <c r="MPA4" s="53"/>
      <c r="MPB4" s="53"/>
      <c r="MPC4" s="53"/>
      <c r="MPD4" s="53"/>
      <c r="MPE4" s="53"/>
      <c r="MPF4" s="53"/>
      <c r="MPG4" s="53"/>
      <c r="MPH4" s="53"/>
      <c r="MPI4" s="53"/>
      <c r="MPJ4" s="53"/>
      <c r="MPK4" s="53"/>
      <c r="MPL4" s="53"/>
      <c r="MPM4" s="53"/>
      <c r="MPN4" s="53"/>
      <c r="MPO4" s="53"/>
      <c r="MPP4" s="53"/>
      <c r="MPQ4" s="53"/>
      <c r="MPR4" s="53"/>
      <c r="MPS4" s="53"/>
      <c r="MPT4" s="53"/>
      <c r="MPU4" s="53"/>
      <c r="MPV4" s="53"/>
      <c r="MPW4" s="53"/>
      <c r="MPX4" s="53"/>
      <c r="MPY4" s="53"/>
      <c r="MPZ4" s="53"/>
      <c r="MQA4" s="53"/>
      <c r="MQB4" s="53"/>
      <c r="MQC4" s="53"/>
      <c r="MQD4" s="53"/>
      <c r="MQE4" s="53"/>
      <c r="MQF4" s="53"/>
      <c r="MQG4" s="53"/>
      <c r="MQH4" s="53"/>
      <c r="MQI4" s="53"/>
      <c r="MQJ4" s="53"/>
      <c r="MQK4" s="53"/>
      <c r="MQL4" s="53"/>
      <c r="MQM4" s="53"/>
      <c r="MQN4" s="53"/>
      <c r="MQO4" s="53"/>
      <c r="MQP4" s="53"/>
      <c r="MQQ4" s="53"/>
      <c r="MQR4" s="53"/>
      <c r="MQS4" s="53"/>
      <c r="MQT4" s="53"/>
      <c r="MQU4" s="53"/>
      <c r="MQV4" s="53"/>
      <c r="MQW4" s="53"/>
      <c r="MQX4" s="53"/>
      <c r="MQY4" s="53"/>
      <c r="MQZ4" s="53"/>
      <c r="MRA4" s="53"/>
      <c r="MRB4" s="53"/>
      <c r="MRC4" s="53"/>
      <c r="MRD4" s="53"/>
      <c r="MRE4" s="53"/>
      <c r="MRF4" s="53"/>
      <c r="MRG4" s="53"/>
      <c r="MRH4" s="53"/>
      <c r="MRI4" s="53"/>
      <c r="MRJ4" s="53"/>
      <c r="MRK4" s="53"/>
      <c r="MRL4" s="53"/>
      <c r="MRM4" s="53"/>
      <c r="MRN4" s="53"/>
      <c r="MRO4" s="53"/>
      <c r="MRP4" s="53"/>
      <c r="MRQ4" s="53"/>
      <c r="MRR4" s="53"/>
      <c r="MRS4" s="53"/>
      <c r="MRT4" s="53"/>
      <c r="MRU4" s="53"/>
      <c r="MRV4" s="53"/>
      <c r="MRW4" s="53"/>
      <c r="MRX4" s="53"/>
      <c r="MRY4" s="53"/>
      <c r="MRZ4" s="53"/>
      <c r="MSA4" s="53"/>
      <c r="MSB4" s="53"/>
      <c r="MSC4" s="53"/>
      <c r="MSD4" s="53"/>
      <c r="MSE4" s="53"/>
      <c r="MSF4" s="53"/>
      <c r="MSG4" s="53"/>
      <c r="MSH4" s="53"/>
      <c r="MSI4" s="53"/>
      <c r="MSJ4" s="53"/>
      <c r="MSK4" s="53"/>
      <c r="MSL4" s="53"/>
      <c r="MSM4" s="53"/>
      <c r="MSN4" s="53"/>
      <c r="MSO4" s="53"/>
      <c r="MSP4" s="53"/>
      <c r="MSQ4" s="53"/>
      <c r="MSR4" s="53"/>
      <c r="MSS4" s="53"/>
      <c r="MST4" s="53"/>
      <c r="MSU4" s="53"/>
      <c r="MSV4" s="53"/>
      <c r="MSW4" s="53"/>
      <c r="MSX4" s="53"/>
      <c r="MSY4" s="53"/>
      <c r="MSZ4" s="53"/>
      <c r="MTA4" s="53"/>
      <c r="MTB4" s="53"/>
      <c r="MTC4" s="53"/>
      <c r="MTD4" s="53"/>
      <c r="MTE4" s="53"/>
      <c r="MTF4" s="53"/>
      <c r="MTG4" s="53"/>
      <c r="MTH4" s="53"/>
      <c r="MTI4" s="53"/>
      <c r="MTJ4" s="53"/>
      <c r="MTK4" s="53"/>
      <c r="MTL4" s="53"/>
      <c r="MTM4" s="53"/>
      <c r="MTN4" s="53"/>
      <c r="MTO4" s="53"/>
      <c r="MTP4" s="53"/>
      <c r="MTQ4" s="53"/>
      <c r="MTR4" s="53"/>
      <c r="MTS4" s="53"/>
      <c r="MTT4" s="53"/>
      <c r="MTU4" s="53"/>
      <c r="MTV4" s="53"/>
      <c r="MTW4" s="53"/>
      <c r="MTX4" s="53"/>
      <c r="MTY4" s="53"/>
      <c r="MTZ4" s="53"/>
      <c r="MUA4" s="53"/>
      <c r="MUB4" s="53"/>
      <c r="MUC4" s="53"/>
      <c r="MUD4" s="53"/>
      <c r="MUE4" s="53"/>
      <c r="MUF4" s="53"/>
      <c r="MUG4" s="53"/>
      <c r="MUH4" s="53"/>
      <c r="MUI4" s="53"/>
      <c r="MUJ4" s="53"/>
      <c r="MUK4" s="53"/>
      <c r="MUL4" s="53"/>
      <c r="MUM4" s="53"/>
      <c r="MUN4" s="53"/>
      <c r="MUO4" s="53"/>
      <c r="MUP4" s="53"/>
      <c r="MUQ4" s="53"/>
      <c r="MUR4" s="53"/>
      <c r="MUS4" s="53"/>
      <c r="MUT4" s="53"/>
      <c r="MUU4" s="53"/>
      <c r="MUV4" s="53"/>
      <c r="MUW4" s="53"/>
      <c r="MUX4" s="53"/>
      <c r="MUY4" s="53"/>
      <c r="MUZ4" s="53"/>
      <c r="MVA4" s="53"/>
      <c r="MVB4" s="53"/>
      <c r="MVC4" s="53"/>
      <c r="MVD4" s="53"/>
      <c r="MVE4" s="53"/>
      <c r="MVF4" s="53"/>
      <c r="MVG4" s="53"/>
      <c r="MVH4" s="53"/>
      <c r="MVI4" s="53"/>
      <c r="MVJ4" s="53"/>
      <c r="MVK4" s="53"/>
      <c r="MVL4" s="53"/>
      <c r="MVM4" s="53"/>
      <c r="MVN4" s="53"/>
      <c r="MVO4" s="53"/>
      <c r="MVP4" s="53"/>
      <c r="MVQ4" s="53"/>
      <c r="MVR4" s="53"/>
      <c r="MVS4" s="53"/>
      <c r="MVT4" s="53"/>
      <c r="MVU4" s="53"/>
      <c r="MVV4" s="53"/>
      <c r="MVW4" s="53"/>
      <c r="MVX4" s="53"/>
      <c r="MVY4" s="53"/>
      <c r="MVZ4" s="53"/>
      <c r="MWA4" s="53"/>
      <c r="MWB4" s="53"/>
      <c r="MWC4" s="53"/>
      <c r="MWD4" s="53"/>
      <c r="MWE4" s="53"/>
      <c r="MWF4" s="53"/>
      <c r="MWG4" s="53"/>
      <c r="MWH4" s="53"/>
      <c r="MWI4" s="53"/>
      <c r="MWJ4" s="53"/>
      <c r="MWK4" s="53"/>
      <c r="MWL4" s="53"/>
      <c r="MWM4" s="53"/>
      <c r="MWN4" s="53"/>
      <c r="MWO4" s="53"/>
      <c r="MWP4" s="53"/>
      <c r="MWQ4" s="53"/>
      <c r="MWR4" s="53"/>
      <c r="MWS4" s="53"/>
      <c r="MWT4" s="53"/>
      <c r="MWU4" s="53"/>
      <c r="MWV4" s="53"/>
      <c r="MWW4" s="53"/>
      <c r="MWX4" s="53"/>
      <c r="MWY4" s="53"/>
      <c r="MWZ4" s="53"/>
      <c r="MXA4" s="53"/>
      <c r="MXB4" s="53"/>
      <c r="MXC4" s="53"/>
      <c r="MXD4" s="53"/>
      <c r="MXE4" s="53"/>
      <c r="MXF4" s="53"/>
      <c r="MXG4" s="53"/>
      <c r="MXH4" s="53"/>
      <c r="MXI4" s="53"/>
      <c r="MXJ4" s="53"/>
      <c r="MXK4" s="53"/>
      <c r="MXL4" s="53"/>
      <c r="MXM4" s="53"/>
      <c r="MXN4" s="53"/>
      <c r="MXO4" s="53"/>
      <c r="MXP4" s="53"/>
      <c r="MXQ4" s="53"/>
      <c r="MXR4" s="53"/>
      <c r="MXS4" s="53"/>
      <c r="MXT4" s="53"/>
      <c r="MXU4" s="53"/>
      <c r="MXV4" s="53"/>
      <c r="MXW4" s="53"/>
      <c r="MXX4" s="53"/>
      <c r="MXY4" s="53"/>
      <c r="MXZ4" s="53"/>
      <c r="MYA4" s="53"/>
      <c r="MYB4" s="53"/>
      <c r="MYC4" s="53"/>
      <c r="MYD4" s="53"/>
      <c r="MYE4" s="53"/>
      <c r="MYF4" s="53"/>
      <c r="MYG4" s="53"/>
      <c r="MYH4" s="53"/>
      <c r="MYI4" s="53"/>
      <c r="MYJ4" s="53"/>
      <c r="MYK4" s="53"/>
      <c r="MYL4" s="53"/>
      <c r="MYM4" s="53"/>
      <c r="MYN4" s="53"/>
      <c r="MYO4" s="53"/>
      <c r="MYP4" s="53"/>
      <c r="MYQ4" s="53"/>
      <c r="MYR4" s="53"/>
      <c r="MYS4" s="53"/>
      <c r="MYT4" s="53"/>
      <c r="MYU4" s="53"/>
      <c r="MYV4" s="53"/>
      <c r="MYW4" s="53"/>
      <c r="MYX4" s="53"/>
      <c r="MYY4" s="53"/>
      <c r="MYZ4" s="53"/>
      <c r="MZA4" s="53"/>
      <c r="MZB4" s="53"/>
      <c r="MZC4" s="53"/>
      <c r="MZD4" s="53"/>
      <c r="MZE4" s="53"/>
      <c r="MZF4" s="53"/>
      <c r="MZG4" s="53"/>
      <c r="MZH4" s="53"/>
      <c r="MZI4" s="53"/>
      <c r="MZJ4" s="53"/>
      <c r="MZK4" s="53"/>
      <c r="MZL4" s="53"/>
      <c r="MZM4" s="53"/>
      <c r="MZN4" s="53"/>
      <c r="MZO4" s="53"/>
      <c r="MZP4" s="53"/>
      <c r="MZQ4" s="53"/>
      <c r="MZR4" s="53"/>
      <c r="MZS4" s="53"/>
      <c r="MZT4" s="53"/>
      <c r="MZU4" s="53"/>
      <c r="MZV4" s="53"/>
      <c r="MZW4" s="53"/>
      <c r="MZX4" s="53"/>
      <c r="MZY4" s="53"/>
      <c r="MZZ4" s="53"/>
      <c r="NAA4" s="53"/>
      <c r="NAB4" s="53"/>
      <c r="NAC4" s="53"/>
      <c r="NAD4" s="53"/>
      <c r="NAE4" s="53"/>
      <c r="NAF4" s="53"/>
      <c r="NAG4" s="53"/>
      <c r="NAH4" s="53"/>
      <c r="NAI4" s="53"/>
      <c r="NAJ4" s="53"/>
      <c r="NAK4" s="53"/>
      <c r="NAL4" s="53"/>
      <c r="NAM4" s="53"/>
      <c r="NAN4" s="53"/>
      <c r="NAO4" s="53"/>
      <c r="NAP4" s="53"/>
      <c r="NAQ4" s="53"/>
      <c r="NAR4" s="53"/>
      <c r="NAS4" s="53"/>
      <c r="NAT4" s="53"/>
      <c r="NAU4" s="53"/>
      <c r="NAV4" s="53"/>
      <c r="NAW4" s="53"/>
      <c r="NAX4" s="53"/>
      <c r="NAY4" s="53"/>
      <c r="NAZ4" s="53"/>
      <c r="NBA4" s="53"/>
      <c r="NBB4" s="53"/>
      <c r="NBC4" s="53"/>
      <c r="NBD4" s="53"/>
      <c r="NBE4" s="53"/>
      <c r="NBF4" s="53"/>
      <c r="NBG4" s="53"/>
      <c r="NBH4" s="53"/>
      <c r="NBI4" s="53"/>
      <c r="NBJ4" s="53"/>
      <c r="NBK4" s="53"/>
      <c r="NBL4" s="53"/>
      <c r="NBM4" s="53"/>
      <c r="NBN4" s="53"/>
      <c r="NBO4" s="53"/>
      <c r="NBP4" s="53"/>
      <c r="NBQ4" s="53"/>
      <c r="NBR4" s="53"/>
      <c r="NBS4" s="53"/>
      <c r="NBT4" s="53"/>
      <c r="NBU4" s="53"/>
      <c r="NBV4" s="53"/>
      <c r="NBW4" s="53"/>
      <c r="NBX4" s="53"/>
      <c r="NBY4" s="53"/>
      <c r="NBZ4" s="53"/>
      <c r="NCA4" s="53"/>
      <c r="NCB4" s="53"/>
      <c r="NCC4" s="53"/>
      <c r="NCD4" s="53"/>
      <c r="NCE4" s="53"/>
      <c r="NCF4" s="53"/>
      <c r="NCG4" s="53"/>
      <c r="NCH4" s="53"/>
      <c r="NCI4" s="53"/>
      <c r="NCJ4" s="53"/>
      <c r="NCK4" s="53"/>
      <c r="NCL4" s="53"/>
      <c r="NCM4" s="53"/>
      <c r="NCN4" s="53"/>
      <c r="NCO4" s="53"/>
      <c r="NCP4" s="53"/>
      <c r="NCQ4" s="53"/>
      <c r="NCR4" s="53"/>
      <c r="NCS4" s="53"/>
      <c r="NCT4" s="53"/>
      <c r="NCU4" s="53"/>
      <c r="NCV4" s="53"/>
      <c r="NCW4" s="53"/>
      <c r="NCX4" s="53"/>
      <c r="NCY4" s="53"/>
      <c r="NCZ4" s="53"/>
      <c r="NDA4" s="53"/>
      <c r="NDB4" s="53"/>
      <c r="NDC4" s="53"/>
      <c r="NDD4" s="53"/>
      <c r="NDE4" s="53"/>
      <c r="NDF4" s="53"/>
      <c r="NDG4" s="53"/>
      <c r="NDH4" s="53"/>
      <c r="NDI4" s="53"/>
      <c r="NDJ4" s="53"/>
      <c r="NDK4" s="53"/>
      <c r="NDL4" s="53"/>
      <c r="NDM4" s="53"/>
      <c r="NDN4" s="53"/>
      <c r="NDO4" s="53"/>
      <c r="NDP4" s="53"/>
      <c r="NDQ4" s="53"/>
      <c r="NDR4" s="53"/>
      <c r="NDS4" s="53"/>
      <c r="NDT4" s="53"/>
      <c r="NDU4" s="53"/>
      <c r="NDV4" s="53"/>
      <c r="NDW4" s="53"/>
      <c r="NDX4" s="53"/>
      <c r="NDY4" s="53"/>
      <c r="NDZ4" s="53"/>
      <c r="NEA4" s="53"/>
      <c r="NEB4" s="53"/>
      <c r="NEC4" s="53"/>
      <c r="NED4" s="53"/>
      <c r="NEE4" s="53"/>
      <c r="NEF4" s="53"/>
      <c r="NEG4" s="53"/>
      <c r="NEH4" s="53"/>
      <c r="NEI4" s="53"/>
      <c r="NEJ4" s="53"/>
      <c r="NEK4" s="53"/>
      <c r="NEL4" s="53"/>
      <c r="NEM4" s="53"/>
      <c r="NEN4" s="53"/>
      <c r="NEO4" s="53"/>
      <c r="NEP4" s="53"/>
      <c r="NEQ4" s="53"/>
      <c r="NER4" s="53"/>
      <c r="NES4" s="53"/>
      <c r="NET4" s="53"/>
      <c r="NEU4" s="53"/>
      <c r="NEV4" s="53"/>
      <c r="NEW4" s="53"/>
      <c r="NEX4" s="53"/>
      <c r="NEY4" s="53"/>
      <c r="NEZ4" s="53"/>
      <c r="NFA4" s="53"/>
      <c r="NFB4" s="53"/>
      <c r="NFC4" s="53"/>
      <c r="NFD4" s="53"/>
      <c r="NFE4" s="53"/>
      <c r="NFF4" s="53"/>
      <c r="NFG4" s="53"/>
      <c r="NFH4" s="53"/>
      <c r="NFI4" s="53"/>
      <c r="NFJ4" s="53"/>
      <c r="NFK4" s="53"/>
      <c r="NFL4" s="53"/>
      <c r="NFM4" s="53"/>
      <c r="NFN4" s="53"/>
      <c r="NFO4" s="53"/>
      <c r="NFP4" s="53"/>
      <c r="NFQ4" s="53"/>
      <c r="NFR4" s="53"/>
      <c r="NFS4" s="53"/>
      <c r="NFT4" s="53"/>
      <c r="NFU4" s="53"/>
      <c r="NFV4" s="53"/>
      <c r="NFW4" s="53"/>
      <c r="NFX4" s="53"/>
      <c r="NFY4" s="53"/>
      <c r="NFZ4" s="53"/>
      <c r="NGA4" s="53"/>
      <c r="NGB4" s="53"/>
      <c r="NGC4" s="53"/>
      <c r="NGD4" s="53"/>
      <c r="NGE4" s="53"/>
      <c r="NGF4" s="53"/>
      <c r="NGG4" s="53"/>
      <c r="NGH4" s="53"/>
      <c r="NGI4" s="53"/>
      <c r="NGJ4" s="53"/>
      <c r="NGK4" s="53"/>
      <c r="NGL4" s="53"/>
      <c r="NGM4" s="53"/>
      <c r="NGN4" s="53"/>
      <c r="NGO4" s="53"/>
      <c r="NGP4" s="53"/>
      <c r="NGQ4" s="53"/>
      <c r="NGR4" s="53"/>
      <c r="NGS4" s="53"/>
      <c r="NGT4" s="53"/>
      <c r="NGU4" s="53"/>
      <c r="NGV4" s="53"/>
      <c r="NGW4" s="53"/>
      <c r="NGX4" s="53"/>
      <c r="NGY4" s="53"/>
      <c r="NGZ4" s="53"/>
      <c r="NHA4" s="53"/>
      <c r="NHB4" s="53"/>
      <c r="NHC4" s="53"/>
      <c r="NHD4" s="53"/>
      <c r="NHE4" s="53"/>
      <c r="NHF4" s="53"/>
      <c r="NHG4" s="53"/>
      <c r="NHH4" s="53"/>
      <c r="NHI4" s="53"/>
      <c r="NHJ4" s="53"/>
      <c r="NHK4" s="53"/>
      <c r="NHL4" s="53"/>
      <c r="NHM4" s="53"/>
      <c r="NHN4" s="53"/>
      <c r="NHO4" s="53"/>
      <c r="NHP4" s="53"/>
      <c r="NHQ4" s="53"/>
      <c r="NHR4" s="53"/>
      <c r="NHS4" s="53"/>
      <c r="NHT4" s="53"/>
      <c r="NHU4" s="53"/>
      <c r="NHV4" s="53"/>
      <c r="NHW4" s="53"/>
      <c r="NHX4" s="53"/>
      <c r="NHY4" s="53"/>
      <c r="NHZ4" s="53"/>
      <c r="NIA4" s="53"/>
      <c r="NIB4" s="53"/>
      <c r="NIC4" s="53"/>
      <c r="NID4" s="53"/>
      <c r="NIE4" s="53"/>
      <c r="NIF4" s="53"/>
      <c r="NIG4" s="53"/>
      <c r="NIH4" s="53"/>
      <c r="NII4" s="53"/>
      <c r="NIJ4" s="53"/>
      <c r="NIK4" s="53"/>
      <c r="NIL4" s="53"/>
      <c r="NIM4" s="53"/>
      <c r="NIN4" s="53"/>
      <c r="NIO4" s="53"/>
      <c r="NIP4" s="53"/>
      <c r="NIQ4" s="53"/>
      <c r="NIR4" s="53"/>
      <c r="NIS4" s="53"/>
      <c r="NIT4" s="53"/>
      <c r="NIU4" s="53"/>
      <c r="NIV4" s="53"/>
      <c r="NIW4" s="53"/>
      <c r="NIX4" s="53"/>
      <c r="NIY4" s="53"/>
      <c r="NIZ4" s="53"/>
      <c r="NJA4" s="53"/>
      <c r="NJB4" s="53"/>
      <c r="NJC4" s="53"/>
      <c r="NJD4" s="53"/>
      <c r="NJE4" s="53"/>
      <c r="NJF4" s="53"/>
      <c r="NJG4" s="53"/>
      <c r="NJH4" s="53"/>
      <c r="NJI4" s="53"/>
      <c r="NJJ4" s="53"/>
      <c r="NJK4" s="53"/>
      <c r="NJL4" s="53"/>
      <c r="NJM4" s="53"/>
      <c r="NJN4" s="53"/>
      <c r="NJO4" s="53"/>
      <c r="NJP4" s="53"/>
      <c r="NJQ4" s="53"/>
      <c r="NJR4" s="53"/>
      <c r="NJS4" s="53"/>
      <c r="NJT4" s="53"/>
      <c r="NJU4" s="53"/>
      <c r="NJV4" s="53"/>
      <c r="NJW4" s="53"/>
      <c r="NJX4" s="53"/>
      <c r="NJY4" s="53"/>
      <c r="NJZ4" s="53"/>
      <c r="NKA4" s="53"/>
      <c r="NKB4" s="53"/>
      <c r="NKC4" s="53"/>
      <c r="NKD4" s="53"/>
      <c r="NKE4" s="53"/>
      <c r="NKF4" s="53"/>
      <c r="NKG4" s="53"/>
      <c r="NKH4" s="53"/>
      <c r="NKI4" s="53"/>
      <c r="NKJ4" s="53"/>
      <c r="NKK4" s="53"/>
      <c r="NKL4" s="53"/>
      <c r="NKM4" s="53"/>
      <c r="NKN4" s="53"/>
      <c r="NKO4" s="53"/>
      <c r="NKP4" s="53"/>
      <c r="NKQ4" s="53"/>
      <c r="NKR4" s="53"/>
      <c r="NKS4" s="53"/>
      <c r="NKT4" s="53"/>
      <c r="NKU4" s="53"/>
      <c r="NKV4" s="53"/>
      <c r="NKW4" s="53"/>
      <c r="NKX4" s="53"/>
      <c r="NKY4" s="53"/>
      <c r="NKZ4" s="53"/>
      <c r="NLA4" s="53"/>
      <c r="NLB4" s="53"/>
      <c r="NLC4" s="53"/>
      <c r="NLD4" s="53"/>
      <c r="NLE4" s="53"/>
      <c r="NLF4" s="53"/>
      <c r="NLG4" s="53"/>
      <c r="NLH4" s="53"/>
      <c r="NLI4" s="53"/>
      <c r="NLJ4" s="53"/>
      <c r="NLK4" s="53"/>
      <c r="NLL4" s="53"/>
      <c r="NLM4" s="53"/>
      <c r="NLN4" s="53"/>
      <c r="NLO4" s="53"/>
      <c r="NLP4" s="53"/>
      <c r="NLQ4" s="53"/>
      <c r="NLR4" s="53"/>
      <c r="NLS4" s="53"/>
      <c r="NLT4" s="53"/>
      <c r="NLU4" s="53"/>
      <c r="NLV4" s="53"/>
      <c r="NLW4" s="53"/>
      <c r="NLX4" s="53"/>
      <c r="NLY4" s="53"/>
      <c r="NLZ4" s="53"/>
      <c r="NMA4" s="53"/>
      <c r="NMB4" s="53"/>
      <c r="NMC4" s="53"/>
      <c r="NMD4" s="53"/>
      <c r="NME4" s="53"/>
      <c r="NMF4" s="53"/>
      <c r="NMG4" s="53"/>
      <c r="NMH4" s="53"/>
      <c r="NMI4" s="53"/>
      <c r="NMJ4" s="53"/>
      <c r="NMK4" s="53"/>
      <c r="NML4" s="53"/>
      <c r="NMM4" s="53"/>
      <c r="NMN4" s="53"/>
      <c r="NMO4" s="53"/>
      <c r="NMP4" s="53"/>
      <c r="NMQ4" s="53"/>
      <c r="NMR4" s="53"/>
      <c r="NMS4" s="53"/>
      <c r="NMT4" s="53"/>
      <c r="NMU4" s="53"/>
      <c r="NMV4" s="53"/>
      <c r="NMW4" s="53"/>
      <c r="NMX4" s="53"/>
      <c r="NMY4" s="53"/>
      <c r="NMZ4" s="53"/>
      <c r="NNA4" s="53"/>
      <c r="NNB4" s="53"/>
      <c r="NNC4" s="53"/>
      <c r="NND4" s="53"/>
      <c r="NNE4" s="53"/>
      <c r="NNF4" s="53"/>
      <c r="NNG4" s="53"/>
      <c r="NNH4" s="53"/>
      <c r="NNI4" s="53"/>
      <c r="NNJ4" s="53"/>
      <c r="NNK4" s="53"/>
      <c r="NNL4" s="53"/>
      <c r="NNM4" s="53"/>
      <c r="NNN4" s="53"/>
      <c r="NNO4" s="53"/>
      <c r="NNP4" s="53"/>
      <c r="NNQ4" s="53"/>
      <c r="NNR4" s="53"/>
      <c r="NNS4" s="53"/>
      <c r="NNT4" s="53"/>
      <c r="NNU4" s="53"/>
      <c r="NNV4" s="53"/>
      <c r="NNW4" s="53"/>
      <c r="NNX4" s="53"/>
      <c r="NNY4" s="53"/>
      <c r="NNZ4" s="53"/>
      <c r="NOA4" s="53"/>
      <c r="NOB4" s="53"/>
      <c r="NOC4" s="53"/>
      <c r="NOD4" s="53"/>
      <c r="NOE4" s="53"/>
      <c r="NOF4" s="53"/>
      <c r="NOG4" s="53"/>
      <c r="NOH4" s="53"/>
      <c r="NOI4" s="53"/>
      <c r="NOJ4" s="53"/>
      <c r="NOK4" s="53"/>
      <c r="NOL4" s="53"/>
      <c r="NOM4" s="53"/>
      <c r="NON4" s="53"/>
      <c r="NOO4" s="53"/>
      <c r="NOP4" s="53"/>
      <c r="NOQ4" s="53"/>
      <c r="NOR4" s="53"/>
      <c r="NOS4" s="53"/>
      <c r="NOT4" s="53"/>
      <c r="NOU4" s="53"/>
      <c r="NOV4" s="53"/>
      <c r="NOW4" s="53"/>
      <c r="NOX4" s="53"/>
      <c r="NOY4" s="53"/>
      <c r="NOZ4" s="53"/>
      <c r="NPA4" s="53"/>
      <c r="NPB4" s="53"/>
      <c r="NPC4" s="53"/>
      <c r="NPD4" s="53"/>
      <c r="NPE4" s="53"/>
      <c r="NPF4" s="53"/>
      <c r="NPG4" s="53"/>
      <c r="NPH4" s="53"/>
      <c r="NPI4" s="53"/>
      <c r="NPJ4" s="53"/>
      <c r="NPK4" s="53"/>
      <c r="NPL4" s="53"/>
      <c r="NPM4" s="53"/>
      <c r="NPN4" s="53"/>
      <c r="NPO4" s="53"/>
      <c r="NPP4" s="53"/>
      <c r="NPQ4" s="53"/>
      <c r="NPR4" s="53"/>
      <c r="NPS4" s="53"/>
      <c r="NPT4" s="53"/>
      <c r="NPU4" s="53"/>
      <c r="NPV4" s="53"/>
      <c r="NPW4" s="53"/>
      <c r="NPX4" s="53"/>
      <c r="NPY4" s="53"/>
      <c r="NPZ4" s="53"/>
      <c r="NQA4" s="53"/>
      <c r="NQB4" s="53"/>
      <c r="NQC4" s="53"/>
      <c r="NQD4" s="53"/>
      <c r="NQE4" s="53"/>
      <c r="NQF4" s="53"/>
      <c r="NQG4" s="53"/>
      <c r="NQH4" s="53"/>
      <c r="NQI4" s="53"/>
      <c r="NQJ4" s="53"/>
      <c r="NQK4" s="53"/>
      <c r="NQL4" s="53"/>
      <c r="NQM4" s="53"/>
      <c r="NQN4" s="53"/>
      <c r="NQO4" s="53"/>
      <c r="NQP4" s="53"/>
      <c r="NQQ4" s="53"/>
      <c r="NQR4" s="53"/>
      <c r="NQS4" s="53"/>
      <c r="NQT4" s="53"/>
      <c r="NQU4" s="53"/>
      <c r="NQV4" s="53"/>
      <c r="NQW4" s="53"/>
      <c r="NQX4" s="53"/>
      <c r="NQY4" s="53"/>
      <c r="NQZ4" s="53"/>
      <c r="NRA4" s="53"/>
      <c r="NRB4" s="53"/>
      <c r="NRC4" s="53"/>
      <c r="NRD4" s="53"/>
      <c r="NRE4" s="53"/>
      <c r="NRF4" s="53"/>
      <c r="NRG4" s="53"/>
      <c r="NRH4" s="53"/>
      <c r="NRI4" s="53"/>
      <c r="NRJ4" s="53"/>
      <c r="NRK4" s="53"/>
      <c r="NRL4" s="53"/>
      <c r="NRM4" s="53"/>
      <c r="NRN4" s="53"/>
      <c r="NRO4" s="53"/>
      <c r="NRP4" s="53"/>
      <c r="NRQ4" s="53"/>
      <c r="NRR4" s="53"/>
      <c r="NRS4" s="53"/>
      <c r="NRT4" s="53"/>
      <c r="NRU4" s="53"/>
      <c r="NRV4" s="53"/>
      <c r="NRW4" s="53"/>
      <c r="NRX4" s="53"/>
      <c r="NRY4" s="53"/>
      <c r="NRZ4" s="53"/>
      <c r="NSA4" s="53"/>
      <c r="NSB4" s="53"/>
      <c r="NSC4" s="53"/>
      <c r="NSD4" s="53"/>
      <c r="NSE4" s="53"/>
      <c r="NSF4" s="53"/>
      <c r="NSG4" s="53"/>
      <c r="NSH4" s="53"/>
      <c r="NSI4" s="53"/>
      <c r="NSJ4" s="53"/>
      <c r="NSK4" s="53"/>
      <c r="NSL4" s="53"/>
      <c r="NSM4" s="53"/>
      <c r="NSN4" s="53"/>
      <c r="NSO4" s="53"/>
      <c r="NSP4" s="53"/>
      <c r="NSQ4" s="53"/>
      <c r="NSR4" s="53"/>
      <c r="NSS4" s="53"/>
      <c r="NST4" s="53"/>
      <c r="NSU4" s="53"/>
      <c r="NSV4" s="53"/>
      <c r="NSW4" s="53"/>
      <c r="NSX4" s="53"/>
      <c r="NSY4" s="53"/>
      <c r="NSZ4" s="53"/>
      <c r="NTA4" s="53"/>
      <c r="NTB4" s="53"/>
      <c r="NTC4" s="53"/>
      <c r="NTD4" s="53"/>
      <c r="NTE4" s="53"/>
      <c r="NTF4" s="53"/>
      <c r="NTG4" s="53"/>
      <c r="NTH4" s="53"/>
      <c r="NTI4" s="53"/>
      <c r="NTJ4" s="53"/>
      <c r="NTK4" s="53"/>
      <c r="NTL4" s="53"/>
      <c r="NTM4" s="53"/>
      <c r="NTN4" s="53"/>
      <c r="NTO4" s="53"/>
      <c r="NTP4" s="53"/>
      <c r="NTQ4" s="53"/>
      <c r="NTR4" s="53"/>
      <c r="NTS4" s="53"/>
      <c r="NTT4" s="53"/>
      <c r="NTU4" s="53"/>
      <c r="NTV4" s="53"/>
      <c r="NTW4" s="53"/>
      <c r="NTX4" s="53"/>
      <c r="NTY4" s="53"/>
      <c r="NTZ4" s="53"/>
      <c r="NUA4" s="53"/>
      <c r="NUB4" s="53"/>
      <c r="NUC4" s="53"/>
      <c r="NUD4" s="53"/>
      <c r="NUE4" s="53"/>
      <c r="NUF4" s="53"/>
      <c r="NUG4" s="53"/>
      <c r="NUH4" s="53"/>
      <c r="NUI4" s="53"/>
      <c r="NUJ4" s="53"/>
      <c r="NUK4" s="53"/>
      <c r="NUL4" s="53"/>
      <c r="NUM4" s="53"/>
      <c r="NUN4" s="53"/>
      <c r="NUO4" s="53"/>
      <c r="NUP4" s="53"/>
      <c r="NUQ4" s="53"/>
      <c r="NUR4" s="53"/>
      <c r="NUS4" s="53"/>
      <c r="NUT4" s="53"/>
      <c r="NUU4" s="53"/>
      <c r="NUV4" s="53"/>
      <c r="NUW4" s="53"/>
      <c r="NUX4" s="53"/>
      <c r="NUY4" s="53"/>
      <c r="NUZ4" s="53"/>
      <c r="NVA4" s="53"/>
      <c r="NVB4" s="53"/>
      <c r="NVC4" s="53"/>
      <c r="NVD4" s="53"/>
      <c r="NVE4" s="53"/>
      <c r="NVF4" s="53"/>
      <c r="NVG4" s="53"/>
      <c r="NVH4" s="53"/>
      <c r="NVI4" s="53"/>
      <c r="NVJ4" s="53"/>
      <c r="NVK4" s="53"/>
      <c r="NVL4" s="53"/>
      <c r="NVM4" s="53"/>
      <c r="NVN4" s="53"/>
      <c r="NVO4" s="53"/>
      <c r="NVP4" s="53"/>
      <c r="NVQ4" s="53"/>
      <c r="NVR4" s="53"/>
      <c r="NVS4" s="53"/>
      <c r="NVT4" s="53"/>
      <c r="NVU4" s="53"/>
      <c r="NVV4" s="53"/>
      <c r="NVW4" s="53"/>
      <c r="NVX4" s="53"/>
      <c r="NVY4" s="53"/>
      <c r="NVZ4" s="53"/>
      <c r="NWA4" s="53"/>
      <c r="NWB4" s="53"/>
      <c r="NWC4" s="53"/>
      <c r="NWD4" s="53"/>
      <c r="NWE4" s="53"/>
      <c r="NWF4" s="53"/>
      <c r="NWG4" s="53"/>
      <c r="NWH4" s="53"/>
      <c r="NWI4" s="53"/>
      <c r="NWJ4" s="53"/>
      <c r="NWK4" s="53"/>
      <c r="NWL4" s="53"/>
      <c r="NWM4" s="53"/>
      <c r="NWN4" s="53"/>
      <c r="NWO4" s="53"/>
      <c r="NWP4" s="53"/>
      <c r="NWQ4" s="53"/>
      <c r="NWR4" s="53"/>
      <c r="NWS4" s="53"/>
      <c r="NWT4" s="53"/>
      <c r="NWU4" s="53"/>
      <c r="NWV4" s="53"/>
      <c r="NWW4" s="53"/>
      <c r="NWX4" s="53"/>
      <c r="NWY4" s="53"/>
      <c r="NWZ4" s="53"/>
      <c r="NXA4" s="53"/>
      <c r="NXB4" s="53"/>
      <c r="NXC4" s="53"/>
      <c r="NXD4" s="53"/>
      <c r="NXE4" s="53"/>
      <c r="NXF4" s="53"/>
      <c r="NXG4" s="53"/>
      <c r="NXH4" s="53"/>
      <c r="NXI4" s="53"/>
      <c r="NXJ4" s="53"/>
      <c r="NXK4" s="53"/>
      <c r="NXL4" s="53"/>
      <c r="NXM4" s="53"/>
      <c r="NXN4" s="53"/>
      <c r="NXO4" s="53"/>
      <c r="NXP4" s="53"/>
      <c r="NXQ4" s="53"/>
      <c r="NXR4" s="53"/>
      <c r="NXS4" s="53"/>
      <c r="NXT4" s="53"/>
      <c r="NXU4" s="53"/>
      <c r="NXV4" s="53"/>
      <c r="NXW4" s="53"/>
      <c r="NXX4" s="53"/>
      <c r="NXY4" s="53"/>
      <c r="NXZ4" s="53"/>
      <c r="NYA4" s="53"/>
      <c r="NYB4" s="53"/>
      <c r="NYC4" s="53"/>
      <c r="NYD4" s="53"/>
      <c r="NYE4" s="53"/>
      <c r="NYF4" s="53"/>
      <c r="NYG4" s="53"/>
      <c r="NYH4" s="53"/>
      <c r="NYI4" s="53"/>
      <c r="NYJ4" s="53"/>
      <c r="NYK4" s="53"/>
      <c r="NYL4" s="53"/>
      <c r="NYM4" s="53"/>
      <c r="NYN4" s="53"/>
      <c r="NYO4" s="53"/>
      <c r="NYP4" s="53"/>
      <c r="NYQ4" s="53"/>
      <c r="NYR4" s="53"/>
      <c r="NYS4" s="53"/>
      <c r="NYT4" s="53"/>
      <c r="NYU4" s="53"/>
      <c r="NYV4" s="53"/>
      <c r="NYW4" s="53"/>
      <c r="NYX4" s="53"/>
      <c r="NYY4" s="53"/>
      <c r="NYZ4" s="53"/>
      <c r="NZA4" s="53"/>
      <c r="NZB4" s="53"/>
      <c r="NZC4" s="53"/>
      <c r="NZD4" s="53"/>
      <c r="NZE4" s="53"/>
      <c r="NZF4" s="53"/>
      <c r="NZG4" s="53"/>
      <c r="NZH4" s="53"/>
      <c r="NZI4" s="53"/>
      <c r="NZJ4" s="53"/>
      <c r="NZK4" s="53"/>
      <c r="NZL4" s="53"/>
      <c r="NZM4" s="53"/>
      <c r="NZN4" s="53"/>
      <c r="NZO4" s="53"/>
      <c r="NZP4" s="53"/>
      <c r="NZQ4" s="53"/>
      <c r="NZR4" s="53"/>
      <c r="NZS4" s="53"/>
      <c r="NZT4" s="53"/>
      <c r="NZU4" s="53"/>
      <c r="NZV4" s="53"/>
      <c r="NZW4" s="53"/>
      <c r="NZX4" s="53"/>
      <c r="NZY4" s="53"/>
      <c r="NZZ4" s="53"/>
      <c r="OAA4" s="53"/>
      <c r="OAB4" s="53"/>
      <c r="OAC4" s="53"/>
      <c r="OAD4" s="53"/>
      <c r="OAE4" s="53"/>
      <c r="OAF4" s="53"/>
      <c r="OAG4" s="53"/>
      <c r="OAH4" s="53"/>
      <c r="OAI4" s="53"/>
      <c r="OAJ4" s="53"/>
      <c r="OAK4" s="53"/>
      <c r="OAL4" s="53"/>
      <c r="OAM4" s="53"/>
      <c r="OAN4" s="53"/>
      <c r="OAO4" s="53"/>
      <c r="OAP4" s="53"/>
      <c r="OAQ4" s="53"/>
      <c r="OAR4" s="53"/>
      <c r="OAS4" s="53"/>
      <c r="OAT4" s="53"/>
      <c r="OAU4" s="53"/>
      <c r="OAV4" s="53"/>
      <c r="OAW4" s="53"/>
      <c r="OAX4" s="53"/>
      <c r="OAY4" s="53"/>
      <c r="OAZ4" s="53"/>
      <c r="OBA4" s="53"/>
      <c r="OBB4" s="53"/>
      <c r="OBC4" s="53"/>
      <c r="OBD4" s="53"/>
      <c r="OBE4" s="53"/>
      <c r="OBF4" s="53"/>
      <c r="OBG4" s="53"/>
      <c r="OBH4" s="53"/>
      <c r="OBI4" s="53"/>
      <c r="OBJ4" s="53"/>
      <c r="OBK4" s="53"/>
      <c r="OBL4" s="53"/>
      <c r="OBM4" s="53"/>
      <c r="OBN4" s="53"/>
      <c r="OBO4" s="53"/>
      <c r="OBP4" s="53"/>
      <c r="OBQ4" s="53"/>
      <c r="OBR4" s="53"/>
      <c r="OBS4" s="53"/>
      <c r="OBT4" s="53"/>
      <c r="OBU4" s="53"/>
      <c r="OBV4" s="53"/>
      <c r="OBW4" s="53"/>
      <c r="OBX4" s="53"/>
      <c r="OBY4" s="53"/>
      <c r="OBZ4" s="53"/>
      <c r="OCA4" s="53"/>
      <c r="OCB4" s="53"/>
      <c r="OCC4" s="53"/>
      <c r="OCD4" s="53"/>
      <c r="OCE4" s="53"/>
      <c r="OCF4" s="53"/>
      <c r="OCG4" s="53"/>
      <c r="OCH4" s="53"/>
      <c r="OCI4" s="53"/>
      <c r="OCJ4" s="53"/>
      <c r="OCK4" s="53"/>
      <c r="OCL4" s="53"/>
      <c r="OCM4" s="53"/>
      <c r="OCN4" s="53"/>
      <c r="OCO4" s="53"/>
      <c r="OCP4" s="53"/>
      <c r="OCQ4" s="53"/>
      <c r="OCR4" s="53"/>
      <c r="OCS4" s="53"/>
      <c r="OCT4" s="53"/>
      <c r="OCU4" s="53"/>
      <c r="OCV4" s="53"/>
      <c r="OCW4" s="53"/>
      <c r="OCX4" s="53"/>
      <c r="OCY4" s="53"/>
      <c r="OCZ4" s="53"/>
      <c r="ODA4" s="53"/>
      <c r="ODB4" s="53"/>
      <c r="ODC4" s="53"/>
      <c r="ODD4" s="53"/>
      <c r="ODE4" s="53"/>
      <c r="ODF4" s="53"/>
      <c r="ODG4" s="53"/>
      <c r="ODH4" s="53"/>
      <c r="ODI4" s="53"/>
      <c r="ODJ4" s="53"/>
      <c r="ODK4" s="53"/>
      <c r="ODL4" s="53"/>
      <c r="ODM4" s="53"/>
      <c r="ODN4" s="53"/>
      <c r="ODO4" s="53"/>
      <c r="ODP4" s="53"/>
      <c r="ODQ4" s="53"/>
      <c r="ODR4" s="53"/>
      <c r="ODS4" s="53"/>
      <c r="ODT4" s="53"/>
      <c r="ODU4" s="53"/>
      <c r="ODV4" s="53"/>
      <c r="ODW4" s="53"/>
      <c r="ODX4" s="53"/>
      <c r="ODY4" s="53"/>
      <c r="ODZ4" s="53"/>
      <c r="OEA4" s="53"/>
      <c r="OEB4" s="53"/>
      <c r="OEC4" s="53"/>
      <c r="OED4" s="53"/>
      <c r="OEE4" s="53"/>
      <c r="OEF4" s="53"/>
      <c r="OEG4" s="53"/>
      <c r="OEH4" s="53"/>
      <c r="OEI4" s="53"/>
      <c r="OEJ4" s="53"/>
      <c r="OEK4" s="53"/>
      <c r="OEL4" s="53"/>
      <c r="OEM4" s="53"/>
      <c r="OEN4" s="53"/>
      <c r="OEO4" s="53"/>
      <c r="OEP4" s="53"/>
      <c r="OEQ4" s="53"/>
      <c r="OER4" s="53"/>
      <c r="OES4" s="53"/>
      <c r="OET4" s="53"/>
      <c r="OEU4" s="53"/>
      <c r="OEV4" s="53"/>
      <c r="OEW4" s="53"/>
      <c r="OEX4" s="53"/>
      <c r="OEY4" s="53"/>
      <c r="OEZ4" s="53"/>
      <c r="OFA4" s="53"/>
      <c r="OFB4" s="53"/>
      <c r="OFC4" s="53"/>
      <c r="OFD4" s="53"/>
      <c r="OFE4" s="53"/>
      <c r="OFF4" s="53"/>
      <c r="OFG4" s="53"/>
      <c r="OFH4" s="53"/>
      <c r="OFI4" s="53"/>
      <c r="OFJ4" s="53"/>
      <c r="OFK4" s="53"/>
      <c r="OFL4" s="53"/>
      <c r="OFM4" s="53"/>
      <c r="OFN4" s="53"/>
      <c r="OFO4" s="53"/>
      <c r="OFP4" s="53"/>
      <c r="OFQ4" s="53"/>
      <c r="OFR4" s="53"/>
      <c r="OFS4" s="53"/>
      <c r="OFT4" s="53"/>
      <c r="OFU4" s="53"/>
      <c r="OFV4" s="53"/>
      <c r="OFW4" s="53"/>
      <c r="OFX4" s="53"/>
      <c r="OFY4" s="53"/>
      <c r="OFZ4" s="53"/>
      <c r="OGA4" s="53"/>
      <c r="OGB4" s="53"/>
      <c r="OGC4" s="53"/>
      <c r="OGD4" s="53"/>
      <c r="OGE4" s="53"/>
      <c r="OGF4" s="53"/>
      <c r="OGG4" s="53"/>
      <c r="OGH4" s="53"/>
      <c r="OGI4" s="53"/>
      <c r="OGJ4" s="53"/>
      <c r="OGK4" s="53"/>
      <c r="OGL4" s="53"/>
      <c r="OGM4" s="53"/>
      <c r="OGN4" s="53"/>
      <c r="OGO4" s="53"/>
      <c r="OGP4" s="53"/>
      <c r="OGQ4" s="53"/>
      <c r="OGR4" s="53"/>
      <c r="OGS4" s="53"/>
      <c r="OGT4" s="53"/>
      <c r="OGU4" s="53"/>
      <c r="OGV4" s="53"/>
      <c r="OGW4" s="53"/>
      <c r="OGX4" s="53"/>
      <c r="OGY4" s="53"/>
      <c r="OGZ4" s="53"/>
      <c r="OHA4" s="53"/>
      <c r="OHB4" s="53"/>
      <c r="OHC4" s="53"/>
      <c r="OHD4" s="53"/>
      <c r="OHE4" s="53"/>
      <c r="OHF4" s="53"/>
      <c r="OHG4" s="53"/>
      <c r="OHH4" s="53"/>
      <c r="OHI4" s="53"/>
      <c r="OHJ4" s="53"/>
      <c r="OHK4" s="53"/>
      <c r="OHL4" s="53"/>
      <c r="OHM4" s="53"/>
      <c r="OHN4" s="53"/>
      <c r="OHO4" s="53"/>
      <c r="OHP4" s="53"/>
      <c r="OHQ4" s="53"/>
      <c r="OHR4" s="53"/>
      <c r="OHS4" s="53"/>
      <c r="OHT4" s="53"/>
      <c r="OHU4" s="53"/>
      <c r="OHV4" s="53"/>
      <c r="OHW4" s="53"/>
      <c r="OHX4" s="53"/>
      <c r="OHY4" s="53"/>
      <c r="OHZ4" s="53"/>
      <c r="OIA4" s="53"/>
      <c r="OIB4" s="53"/>
      <c r="OIC4" s="53"/>
      <c r="OID4" s="53"/>
      <c r="OIE4" s="53"/>
      <c r="OIF4" s="53"/>
      <c r="OIG4" s="53"/>
      <c r="OIH4" s="53"/>
      <c r="OII4" s="53"/>
      <c r="OIJ4" s="53"/>
      <c r="OIK4" s="53"/>
      <c r="OIL4" s="53"/>
      <c r="OIM4" s="53"/>
      <c r="OIN4" s="53"/>
      <c r="OIO4" s="53"/>
      <c r="OIP4" s="53"/>
      <c r="OIQ4" s="53"/>
      <c r="OIR4" s="53"/>
      <c r="OIS4" s="53"/>
      <c r="OIT4" s="53"/>
      <c r="OIU4" s="53"/>
      <c r="OIV4" s="53"/>
      <c r="OIW4" s="53"/>
      <c r="OIX4" s="53"/>
      <c r="OIY4" s="53"/>
      <c r="OIZ4" s="53"/>
      <c r="OJA4" s="53"/>
      <c r="OJB4" s="53"/>
      <c r="OJC4" s="53"/>
      <c r="OJD4" s="53"/>
      <c r="OJE4" s="53"/>
      <c r="OJF4" s="53"/>
      <c r="OJG4" s="53"/>
      <c r="OJH4" s="53"/>
      <c r="OJI4" s="53"/>
      <c r="OJJ4" s="53"/>
      <c r="OJK4" s="53"/>
      <c r="OJL4" s="53"/>
      <c r="OJM4" s="53"/>
      <c r="OJN4" s="53"/>
      <c r="OJO4" s="53"/>
      <c r="OJP4" s="53"/>
      <c r="OJQ4" s="53"/>
      <c r="OJR4" s="53"/>
      <c r="OJS4" s="53"/>
      <c r="OJT4" s="53"/>
      <c r="OJU4" s="53"/>
      <c r="OJV4" s="53"/>
      <c r="OJW4" s="53"/>
      <c r="OJX4" s="53"/>
      <c r="OJY4" s="53"/>
      <c r="OJZ4" s="53"/>
      <c r="OKA4" s="53"/>
      <c r="OKB4" s="53"/>
      <c r="OKC4" s="53"/>
      <c r="OKD4" s="53"/>
      <c r="OKE4" s="53"/>
      <c r="OKF4" s="53"/>
      <c r="OKG4" s="53"/>
      <c r="OKH4" s="53"/>
      <c r="OKI4" s="53"/>
      <c r="OKJ4" s="53"/>
      <c r="OKK4" s="53"/>
      <c r="OKL4" s="53"/>
      <c r="OKM4" s="53"/>
      <c r="OKN4" s="53"/>
      <c r="OKO4" s="53"/>
      <c r="OKP4" s="53"/>
      <c r="OKQ4" s="53"/>
      <c r="OKR4" s="53"/>
      <c r="OKS4" s="53"/>
      <c r="OKT4" s="53"/>
      <c r="OKU4" s="53"/>
      <c r="OKV4" s="53"/>
      <c r="OKW4" s="53"/>
      <c r="OKX4" s="53"/>
      <c r="OKY4" s="53"/>
      <c r="OKZ4" s="53"/>
      <c r="OLA4" s="53"/>
      <c r="OLB4" s="53"/>
      <c r="OLC4" s="53"/>
      <c r="OLD4" s="53"/>
      <c r="OLE4" s="53"/>
      <c r="OLF4" s="53"/>
      <c r="OLG4" s="53"/>
      <c r="OLH4" s="53"/>
      <c r="OLI4" s="53"/>
      <c r="OLJ4" s="53"/>
      <c r="OLK4" s="53"/>
      <c r="OLL4" s="53"/>
      <c r="OLM4" s="53"/>
      <c r="OLN4" s="53"/>
      <c r="OLO4" s="53"/>
      <c r="OLP4" s="53"/>
      <c r="OLQ4" s="53"/>
      <c r="OLR4" s="53"/>
      <c r="OLS4" s="53"/>
      <c r="OLT4" s="53"/>
      <c r="OLU4" s="53"/>
      <c r="OLV4" s="53"/>
      <c r="OLW4" s="53"/>
      <c r="OLX4" s="53"/>
      <c r="OLY4" s="53"/>
      <c r="OLZ4" s="53"/>
      <c r="OMA4" s="53"/>
      <c r="OMB4" s="53"/>
      <c r="OMC4" s="53"/>
      <c r="OMD4" s="53"/>
      <c r="OME4" s="53"/>
      <c r="OMF4" s="53"/>
      <c r="OMG4" s="53"/>
      <c r="OMH4" s="53"/>
      <c r="OMI4" s="53"/>
      <c r="OMJ4" s="53"/>
      <c r="OMK4" s="53"/>
      <c r="OML4" s="53"/>
      <c r="OMM4" s="53"/>
      <c r="OMN4" s="53"/>
      <c r="OMO4" s="53"/>
      <c r="OMP4" s="53"/>
      <c r="OMQ4" s="53"/>
      <c r="OMR4" s="53"/>
      <c r="OMS4" s="53"/>
      <c r="OMT4" s="53"/>
      <c r="OMU4" s="53"/>
      <c r="OMV4" s="53"/>
      <c r="OMW4" s="53"/>
      <c r="OMX4" s="53"/>
      <c r="OMY4" s="53"/>
      <c r="OMZ4" s="53"/>
      <c r="ONA4" s="53"/>
      <c r="ONB4" s="53"/>
      <c r="ONC4" s="53"/>
      <c r="OND4" s="53"/>
      <c r="ONE4" s="53"/>
      <c r="ONF4" s="53"/>
      <c r="ONG4" s="53"/>
      <c r="ONH4" s="53"/>
      <c r="ONI4" s="53"/>
      <c r="ONJ4" s="53"/>
      <c r="ONK4" s="53"/>
      <c r="ONL4" s="53"/>
      <c r="ONM4" s="53"/>
      <c r="ONN4" s="53"/>
      <c r="ONO4" s="53"/>
      <c r="ONP4" s="53"/>
      <c r="ONQ4" s="53"/>
      <c r="ONR4" s="53"/>
      <c r="ONS4" s="53"/>
      <c r="ONT4" s="53"/>
      <c r="ONU4" s="53"/>
      <c r="ONV4" s="53"/>
      <c r="ONW4" s="53"/>
      <c r="ONX4" s="53"/>
      <c r="ONY4" s="53"/>
      <c r="ONZ4" s="53"/>
      <c r="OOA4" s="53"/>
      <c r="OOB4" s="53"/>
      <c r="OOC4" s="53"/>
      <c r="OOD4" s="53"/>
      <c r="OOE4" s="53"/>
      <c r="OOF4" s="53"/>
      <c r="OOG4" s="53"/>
      <c r="OOH4" s="53"/>
      <c r="OOI4" s="53"/>
      <c r="OOJ4" s="53"/>
      <c r="OOK4" s="53"/>
      <c r="OOL4" s="53"/>
      <c r="OOM4" s="53"/>
      <c r="OON4" s="53"/>
      <c r="OOO4" s="53"/>
      <c r="OOP4" s="53"/>
      <c r="OOQ4" s="53"/>
      <c r="OOR4" s="53"/>
      <c r="OOS4" s="53"/>
      <c r="OOT4" s="53"/>
      <c r="OOU4" s="53"/>
      <c r="OOV4" s="53"/>
      <c r="OOW4" s="53"/>
      <c r="OOX4" s="53"/>
      <c r="OOY4" s="53"/>
      <c r="OOZ4" s="53"/>
      <c r="OPA4" s="53"/>
      <c r="OPB4" s="53"/>
      <c r="OPC4" s="53"/>
      <c r="OPD4" s="53"/>
      <c r="OPE4" s="53"/>
      <c r="OPF4" s="53"/>
      <c r="OPG4" s="53"/>
      <c r="OPH4" s="53"/>
      <c r="OPI4" s="53"/>
      <c r="OPJ4" s="53"/>
      <c r="OPK4" s="53"/>
      <c r="OPL4" s="53"/>
      <c r="OPM4" s="53"/>
      <c r="OPN4" s="53"/>
      <c r="OPO4" s="53"/>
      <c r="OPP4" s="53"/>
      <c r="OPQ4" s="53"/>
      <c r="OPR4" s="53"/>
      <c r="OPS4" s="53"/>
      <c r="OPT4" s="53"/>
      <c r="OPU4" s="53"/>
      <c r="OPV4" s="53"/>
      <c r="OPW4" s="53"/>
      <c r="OPX4" s="53"/>
      <c r="OPY4" s="53"/>
      <c r="OPZ4" s="53"/>
      <c r="OQA4" s="53"/>
      <c r="OQB4" s="53"/>
      <c r="OQC4" s="53"/>
      <c r="OQD4" s="53"/>
      <c r="OQE4" s="53"/>
      <c r="OQF4" s="53"/>
      <c r="OQG4" s="53"/>
      <c r="OQH4" s="53"/>
      <c r="OQI4" s="53"/>
      <c r="OQJ4" s="53"/>
      <c r="OQK4" s="53"/>
      <c r="OQL4" s="53"/>
      <c r="OQM4" s="53"/>
      <c r="OQN4" s="53"/>
      <c r="OQO4" s="53"/>
      <c r="OQP4" s="53"/>
      <c r="OQQ4" s="53"/>
      <c r="OQR4" s="53"/>
      <c r="OQS4" s="53"/>
      <c r="OQT4" s="53"/>
      <c r="OQU4" s="53"/>
      <c r="OQV4" s="53"/>
      <c r="OQW4" s="53"/>
      <c r="OQX4" s="53"/>
      <c r="OQY4" s="53"/>
      <c r="OQZ4" s="53"/>
      <c r="ORA4" s="53"/>
      <c r="ORB4" s="53"/>
      <c r="ORC4" s="53"/>
      <c r="ORD4" s="53"/>
      <c r="ORE4" s="53"/>
      <c r="ORF4" s="53"/>
      <c r="ORG4" s="53"/>
      <c r="ORH4" s="53"/>
      <c r="ORI4" s="53"/>
      <c r="ORJ4" s="53"/>
      <c r="ORK4" s="53"/>
      <c r="ORL4" s="53"/>
      <c r="ORM4" s="53"/>
      <c r="ORN4" s="53"/>
      <c r="ORO4" s="53"/>
      <c r="ORP4" s="53"/>
      <c r="ORQ4" s="53"/>
      <c r="ORR4" s="53"/>
      <c r="ORS4" s="53"/>
      <c r="ORT4" s="53"/>
      <c r="ORU4" s="53"/>
      <c r="ORV4" s="53"/>
      <c r="ORW4" s="53"/>
      <c r="ORX4" s="53"/>
      <c r="ORY4" s="53"/>
      <c r="ORZ4" s="53"/>
      <c r="OSA4" s="53"/>
      <c r="OSB4" s="53"/>
      <c r="OSC4" s="53"/>
      <c r="OSD4" s="53"/>
      <c r="OSE4" s="53"/>
      <c r="OSF4" s="53"/>
      <c r="OSG4" s="53"/>
      <c r="OSH4" s="53"/>
      <c r="OSI4" s="53"/>
      <c r="OSJ4" s="53"/>
      <c r="OSK4" s="53"/>
      <c r="OSL4" s="53"/>
      <c r="OSM4" s="53"/>
      <c r="OSN4" s="53"/>
      <c r="OSO4" s="53"/>
      <c r="OSP4" s="53"/>
      <c r="OSQ4" s="53"/>
      <c r="OSR4" s="53"/>
      <c r="OSS4" s="53"/>
      <c r="OST4" s="53"/>
      <c r="OSU4" s="53"/>
      <c r="OSV4" s="53"/>
      <c r="OSW4" s="53"/>
      <c r="OSX4" s="53"/>
      <c r="OSY4" s="53"/>
      <c r="OSZ4" s="53"/>
      <c r="OTA4" s="53"/>
      <c r="OTB4" s="53"/>
      <c r="OTC4" s="53"/>
      <c r="OTD4" s="53"/>
      <c r="OTE4" s="53"/>
      <c r="OTF4" s="53"/>
      <c r="OTG4" s="53"/>
      <c r="OTH4" s="53"/>
      <c r="OTI4" s="53"/>
      <c r="OTJ4" s="53"/>
      <c r="OTK4" s="53"/>
      <c r="OTL4" s="53"/>
      <c r="OTM4" s="53"/>
      <c r="OTN4" s="53"/>
      <c r="OTO4" s="53"/>
      <c r="OTP4" s="53"/>
      <c r="OTQ4" s="53"/>
      <c r="OTR4" s="53"/>
      <c r="OTS4" s="53"/>
      <c r="OTT4" s="53"/>
      <c r="OTU4" s="53"/>
      <c r="OTV4" s="53"/>
      <c r="OTW4" s="53"/>
      <c r="OTX4" s="53"/>
      <c r="OTY4" s="53"/>
      <c r="OTZ4" s="53"/>
      <c r="OUA4" s="53"/>
      <c r="OUB4" s="53"/>
      <c r="OUC4" s="53"/>
      <c r="OUD4" s="53"/>
      <c r="OUE4" s="53"/>
      <c r="OUF4" s="53"/>
      <c r="OUG4" s="53"/>
      <c r="OUH4" s="53"/>
      <c r="OUI4" s="53"/>
      <c r="OUJ4" s="53"/>
      <c r="OUK4" s="53"/>
      <c r="OUL4" s="53"/>
      <c r="OUM4" s="53"/>
      <c r="OUN4" s="53"/>
      <c r="OUO4" s="53"/>
      <c r="OUP4" s="53"/>
      <c r="OUQ4" s="53"/>
      <c r="OUR4" s="53"/>
      <c r="OUS4" s="53"/>
      <c r="OUT4" s="53"/>
      <c r="OUU4" s="53"/>
      <c r="OUV4" s="53"/>
      <c r="OUW4" s="53"/>
      <c r="OUX4" s="53"/>
      <c r="OUY4" s="53"/>
      <c r="OUZ4" s="53"/>
      <c r="OVA4" s="53"/>
      <c r="OVB4" s="53"/>
      <c r="OVC4" s="53"/>
      <c r="OVD4" s="53"/>
      <c r="OVE4" s="53"/>
      <c r="OVF4" s="53"/>
      <c r="OVG4" s="53"/>
      <c r="OVH4" s="53"/>
      <c r="OVI4" s="53"/>
      <c r="OVJ4" s="53"/>
      <c r="OVK4" s="53"/>
      <c r="OVL4" s="53"/>
      <c r="OVM4" s="53"/>
      <c r="OVN4" s="53"/>
      <c r="OVO4" s="53"/>
      <c r="OVP4" s="53"/>
      <c r="OVQ4" s="53"/>
      <c r="OVR4" s="53"/>
      <c r="OVS4" s="53"/>
      <c r="OVT4" s="53"/>
      <c r="OVU4" s="53"/>
      <c r="OVV4" s="53"/>
      <c r="OVW4" s="53"/>
      <c r="OVX4" s="53"/>
      <c r="OVY4" s="53"/>
      <c r="OVZ4" s="53"/>
      <c r="OWA4" s="53"/>
      <c r="OWB4" s="53"/>
      <c r="OWC4" s="53"/>
      <c r="OWD4" s="53"/>
      <c r="OWE4" s="53"/>
      <c r="OWF4" s="53"/>
      <c r="OWG4" s="53"/>
      <c r="OWH4" s="53"/>
      <c r="OWI4" s="53"/>
      <c r="OWJ4" s="53"/>
      <c r="OWK4" s="53"/>
      <c r="OWL4" s="53"/>
      <c r="OWM4" s="53"/>
      <c r="OWN4" s="53"/>
      <c r="OWO4" s="53"/>
      <c r="OWP4" s="53"/>
      <c r="OWQ4" s="53"/>
      <c r="OWR4" s="53"/>
      <c r="OWS4" s="53"/>
      <c r="OWT4" s="53"/>
      <c r="OWU4" s="53"/>
      <c r="OWV4" s="53"/>
      <c r="OWW4" s="53"/>
      <c r="OWX4" s="53"/>
      <c r="OWY4" s="53"/>
      <c r="OWZ4" s="53"/>
      <c r="OXA4" s="53"/>
      <c r="OXB4" s="53"/>
      <c r="OXC4" s="53"/>
      <c r="OXD4" s="53"/>
      <c r="OXE4" s="53"/>
      <c r="OXF4" s="53"/>
      <c r="OXG4" s="53"/>
      <c r="OXH4" s="53"/>
      <c r="OXI4" s="53"/>
      <c r="OXJ4" s="53"/>
      <c r="OXK4" s="53"/>
      <c r="OXL4" s="53"/>
      <c r="OXM4" s="53"/>
      <c r="OXN4" s="53"/>
      <c r="OXO4" s="53"/>
      <c r="OXP4" s="53"/>
      <c r="OXQ4" s="53"/>
      <c r="OXR4" s="53"/>
      <c r="OXS4" s="53"/>
      <c r="OXT4" s="53"/>
      <c r="OXU4" s="53"/>
      <c r="OXV4" s="53"/>
      <c r="OXW4" s="53"/>
      <c r="OXX4" s="53"/>
      <c r="OXY4" s="53"/>
      <c r="OXZ4" s="53"/>
      <c r="OYA4" s="53"/>
      <c r="OYB4" s="53"/>
      <c r="OYC4" s="53"/>
      <c r="OYD4" s="53"/>
      <c r="OYE4" s="53"/>
      <c r="OYF4" s="53"/>
      <c r="OYG4" s="53"/>
      <c r="OYH4" s="53"/>
      <c r="OYI4" s="53"/>
      <c r="OYJ4" s="53"/>
      <c r="OYK4" s="53"/>
      <c r="OYL4" s="53"/>
      <c r="OYM4" s="53"/>
      <c r="OYN4" s="53"/>
      <c r="OYO4" s="53"/>
      <c r="OYP4" s="53"/>
      <c r="OYQ4" s="53"/>
      <c r="OYR4" s="53"/>
      <c r="OYS4" s="53"/>
      <c r="OYT4" s="53"/>
      <c r="OYU4" s="53"/>
      <c r="OYV4" s="53"/>
      <c r="OYW4" s="53"/>
      <c r="OYX4" s="53"/>
      <c r="OYY4" s="53"/>
      <c r="OYZ4" s="53"/>
      <c r="OZA4" s="53"/>
      <c r="OZB4" s="53"/>
      <c r="OZC4" s="53"/>
      <c r="OZD4" s="53"/>
      <c r="OZE4" s="53"/>
      <c r="OZF4" s="53"/>
      <c r="OZG4" s="53"/>
      <c r="OZH4" s="53"/>
      <c r="OZI4" s="53"/>
      <c r="OZJ4" s="53"/>
      <c r="OZK4" s="53"/>
      <c r="OZL4" s="53"/>
      <c r="OZM4" s="53"/>
      <c r="OZN4" s="53"/>
      <c r="OZO4" s="53"/>
      <c r="OZP4" s="53"/>
      <c r="OZQ4" s="53"/>
      <c r="OZR4" s="53"/>
      <c r="OZS4" s="53"/>
      <c r="OZT4" s="53"/>
      <c r="OZU4" s="53"/>
      <c r="OZV4" s="53"/>
      <c r="OZW4" s="53"/>
      <c r="OZX4" s="53"/>
      <c r="OZY4" s="53"/>
      <c r="OZZ4" s="53"/>
      <c r="PAA4" s="53"/>
      <c r="PAB4" s="53"/>
      <c r="PAC4" s="53"/>
      <c r="PAD4" s="53"/>
      <c r="PAE4" s="53"/>
      <c r="PAF4" s="53"/>
      <c r="PAG4" s="53"/>
      <c r="PAH4" s="53"/>
      <c r="PAI4" s="53"/>
      <c r="PAJ4" s="53"/>
      <c r="PAK4" s="53"/>
      <c r="PAL4" s="53"/>
      <c r="PAM4" s="53"/>
      <c r="PAN4" s="53"/>
      <c r="PAO4" s="53"/>
      <c r="PAP4" s="53"/>
      <c r="PAQ4" s="53"/>
      <c r="PAR4" s="53"/>
      <c r="PAS4" s="53"/>
      <c r="PAT4" s="53"/>
      <c r="PAU4" s="53"/>
      <c r="PAV4" s="53"/>
      <c r="PAW4" s="53"/>
      <c r="PAX4" s="53"/>
      <c r="PAY4" s="53"/>
      <c r="PAZ4" s="53"/>
      <c r="PBA4" s="53"/>
      <c r="PBB4" s="53"/>
      <c r="PBC4" s="53"/>
      <c r="PBD4" s="53"/>
      <c r="PBE4" s="53"/>
      <c r="PBF4" s="53"/>
      <c r="PBG4" s="53"/>
      <c r="PBH4" s="53"/>
      <c r="PBI4" s="53"/>
      <c r="PBJ4" s="53"/>
      <c r="PBK4" s="53"/>
      <c r="PBL4" s="53"/>
      <c r="PBM4" s="53"/>
      <c r="PBN4" s="53"/>
      <c r="PBO4" s="53"/>
      <c r="PBP4" s="53"/>
      <c r="PBQ4" s="53"/>
      <c r="PBR4" s="53"/>
      <c r="PBS4" s="53"/>
      <c r="PBT4" s="53"/>
      <c r="PBU4" s="53"/>
      <c r="PBV4" s="53"/>
      <c r="PBW4" s="53"/>
      <c r="PBX4" s="53"/>
      <c r="PBY4" s="53"/>
      <c r="PBZ4" s="53"/>
      <c r="PCA4" s="53"/>
      <c r="PCB4" s="53"/>
      <c r="PCC4" s="53"/>
      <c r="PCD4" s="53"/>
      <c r="PCE4" s="53"/>
      <c r="PCF4" s="53"/>
      <c r="PCG4" s="53"/>
      <c r="PCH4" s="53"/>
      <c r="PCI4" s="53"/>
      <c r="PCJ4" s="53"/>
      <c r="PCK4" s="53"/>
      <c r="PCL4" s="53"/>
      <c r="PCM4" s="53"/>
      <c r="PCN4" s="53"/>
      <c r="PCO4" s="53"/>
      <c r="PCP4" s="53"/>
      <c r="PCQ4" s="53"/>
      <c r="PCR4" s="53"/>
      <c r="PCS4" s="53"/>
      <c r="PCT4" s="53"/>
      <c r="PCU4" s="53"/>
      <c r="PCV4" s="53"/>
      <c r="PCW4" s="53"/>
      <c r="PCX4" s="53"/>
      <c r="PCY4" s="53"/>
      <c r="PCZ4" s="53"/>
      <c r="PDA4" s="53"/>
      <c r="PDB4" s="53"/>
      <c r="PDC4" s="53"/>
      <c r="PDD4" s="53"/>
      <c r="PDE4" s="53"/>
      <c r="PDF4" s="53"/>
      <c r="PDG4" s="53"/>
      <c r="PDH4" s="53"/>
      <c r="PDI4" s="53"/>
      <c r="PDJ4" s="53"/>
      <c r="PDK4" s="53"/>
      <c r="PDL4" s="53"/>
      <c r="PDM4" s="53"/>
      <c r="PDN4" s="53"/>
      <c r="PDO4" s="53"/>
      <c r="PDP4" s="53"/>
      <c r="PDQ4" s="53"/>
      <c r="PDR4" s="53"/>
      <c r="PDS4" s="53"/>
      <c r="PDT4" s="53"/>
      <c r="PDU4" s="53"/>
      <c r="PDV4" s="53"/>
      <c r="PDW4" s="53"/>
      <c r="PDX4" s="53"/>
      <c r="PDY4" s="53"/>
      <c r="PDZ4" s="53"/>
      <c r="PEA4" s="53"/>
      <c r="PEB4" s="53"/>
      <c r="PEC4" s="53"/>
      <c r="PED4" s="53"/>
      <c r="PEE4" s="53"/>
      <c r="PEF4" s="53"/>
      <c r="PEG4" s="53"/>
      <c r="PEH4" s="53"/>
      <c r="PEI4" s="53"/>
      <c r="PEJ4" s="53"/>
      <c r="PEK4" s="53"/>
      <c r="PEL4" s="53"/>
      <c r="PEM4" s="53"/>
      <c r="PEN4" s="53"/>
      <c r="PEO4" s="53"/>
      <c r="PEP4" s="53"/>
      <c r="PEQ4" s="53"/>
      <c r="PER4" s="53"/>
      <c r="PES4" s="53"/>
      <c r="PET4" s="53"/>
      <c r="PEU4" s="53"/>
      <c r="PEV4" s="53"/>
      <c r="PEW4" s="53"/>
      <c r="PEX4" s="53"/>
      <c r="PEY4" s="53"/>
      <c r="PEZ4" s="53"/>
      <c r="PFA4" s="53"/>
      <c r="PFB4" s="53"/>
      <c r="PFC4" s="53"/>
      <c r="PFD4" s="53"/>
      <c r="PFE4" s="53"/>
      <c r="PFF4" s="53"/>
      <c r="PFG4" s="53"/>
      <c r="PFH4" s="53"/>
      <c r="PFI4" s="53"/>
      <c r="PFJ4" s="53"/>
      <c r="PFK4" s="53"/>
      <c r="PFL4" s="53"/>
      <c r="PFM4" s="53"/>
      <c r="PFN4" s="53"/>
      <c r="PFO4" s="53"/>
      <c r="PFP4" s="53"/>
      <c r="PFQ4" s="53"/>
      <c r="PFR4" s="53"/>
      <c r="PFS4" s="53"/>
      <c r="PFT4" s="53"/>
      <c r="PFU4" s="53"/>
      <c r="PFV4" s="53"/>
      <c r="PFW4" s="53"/>
      <c r="PFX4" s="53"/>
      <c r="PFY4" s="53"/>
      <c r="PFZ4" s="53"/>
      <c r="PGA4" s="53"/>
      <c r="PGB4" s="53"/>
      <c r="PGC4" s="53"/>
      <c r="PGD4" s="53"/>
      <c r="PGE4" s="53"/>
      <c r="PGF4" s="53"/>
      <c r="PGG4" s="53"/>
      <c r="PGH4" s="53"/>
      <c r="PGI4" s="53"/>
      <c r="PGJ4" s="53"/>
      <c r="PGK4" s="53"/>
      <c r="PGL4" s="53"/>
      <c r="PGM4" s="53"/>
      <c r="PGN4" s="53"/>
      <c r="PGO4" s="53"/>
      <c r="PGP4" s="53"/>
      <c r="PGQ4" s="53"/>
      <c r="PGR4" s="53"/>
      <c r="PGS4" s="53"/>
      <c r="PGT4" s="53"/>
      <c r="PGU4" s="53"/>
      <c r="PGV4" s="53"/>
      <c r="PGW4" s="53"/>
      <c r="PGX4" s="53"/>
      <c r="PGY4" s="53"/>
      <c r="PGZ4" s="53"/>
      <c r="PHA4" s="53"/>
      <c r="PHB4" s="53"/>
      <c r="PHC4" s="53"/>
      <c r="PHD4" s="53"/>
      <c r="PHE4" s="53"/>
      <c r="PHF4" s="53"/>
      <c r="PHG4" s="53"/>
      <c r="PHH4" s="53"/>
      <c r="PHI4" s="53"/>
      <c r="PHJ4" s="53"/>
      <c r="PHK4" s="53"/>
      <c r="PHL4" s="53"/>
      <c r="PHM4" s="53"/>
      <c r="PHN4" s="53"/>
      <c r="PHO4" s="53"/>
      <c r="PHP4" s="53"/>
      <c r="PHQ4" s="53"/>
      <c r="PHR4" s="53"/>
      <c r="PHS4" s="53"/>
      <c r="PHT4" s="53"/>
      <c r="PHU4" s="53"/>
      <c r="PHV4" s="53"/>
      <c r="PHW4" s="53"/>
      <c r="PHX4" s="53"/>
      <c r="PHY4" s="53"/>
      <c r="PHZ4" s="53"/>
      <c r="PIA4" s="53"/>
      <c r="PIB4" s="53"/>
      <c r="PIC4" s="53"/>
      <c r="PID4" s="53"/>
      <c r="PIE4" s="53"/>
      <c r="PIF4" s="53"/>
      <c r="PIG4" s="53"/>
      <c r="PIH4" s="53"/>
      <c r="PII4" s="53"/>
      <c r="PIJ4" s="53"/>
      <c r="PIK4" s="53"/>
      <c r="PIL4" s="53"/>
      <c r="PIM4" s="53"/>
      <c r="PIN4" s="53"/>
      <c r="PIO4" s="53"/>
      <c r="PIP4" s="53"/>
      <c r="PIQ4" s="53"/>
      <c r="PIR4" s="53"/>
      <c r="PIS4" s="53"/>
      <c r="PIT4" s="53"/>
      <c r="PIU4" s="53"/>
      <c r="PIV4" s="53"/>
      <c r="PIW4" s="53"/>
      <c r="PIX4" s="53"/>
      <c r="PIY4" s="53"/>
      <c r="PIZ4" s="53"/>
      <c r="PJA4" s="53"/>
      <c r="PJB4" s="53"/>
      <c r="PJC4" s="53"/>
      <c r="PJD4" s="53"/>
      <c r="PJE4" s="53"/>
      <c r="PJF4" s="53"/>
      <c r="PJG4" s="53"/>
      <c r="PJH4" s="53"/>
      <c r="PJI4" s="53"/>
      <c r="PJJ4" s="53"/>
      <c r="PJK4" s="53"/>
      <c r="PJL4" s="53"/>
      <c r="PJM4" s="53"/>
      <c r="PJN4" s="53"/>
      <c r="PJO4" s="53"/>
      <c r="PJP4" s="53"/>
      <c r="PJQ4" s="53"/>
      <c r="PJR4" s="53"/>
      <c r="PJS4" s="53"/>
      <c r="PJT4" s="53"/>
      <c r="PJU4" s="53"/>
      <c r="PJV4" s="53"/>
      <c r="PJW4" s="53"/>
      <c r="PJX4" s="53"/>
      <c r="PJY4" s="53"/>
      <c r="PJZ4" s="53"/>
      <c r="PKA4" s="53"/>
      <c r="PKB4" s="53"/>
      <c r="PKC4" s="53"/>
      <c r="PKD4" s="53"/>
      <c r="PKE4" s="53"/>
      <c r="PKF4" s="53"/>
      <c r="PKG4" s="53"/>
      <c r="PKH4" s="53"/>
      <c r="PKI4" s="53"/>
      <c r="PKJ4" s="53"/>
      <c r="PKK4" s="53"/>
      <c r="PKL4" s="53"/>
      <c r="PKM4" s="53"/>
      <c r="PKN4" s="53"/>
      <c r="PKO4" s="53"/>
      <c r="PKP4" s="53"/>
      <c r="PKQ4" s="53"/>
      <c r="PKR4" s="53"/>
      <c r="PKS4" s="53"/>
      <c r="PKT4" s="53"/>
      <c r="PKU4" s="53"/>
      <c r="PKV4" s="53"/>
      <c r="PKW4" s="53"/>
      <c r="PKX4" s="53"/>
      <c r="PKY4" s="53"/>
      <c r="PKZ4" s="53"/>
      <c r="PLA4" s="53"/>
      <c r="PLB4" s="53"/>
      <c r="PLC4" s="53"/>
      <c r="PLD4" s="53"/>
      <c r="PLE4" s="53"/>
      <c r="PLF4" s="53"/>
      <c r="PLG4" s="53"/>
      <c r="PLH4" s="53"/>
      <c r="PLI4" s="53"/>
      <c r="PLJ4" s="53"/>
      <c r="PLK4" s="53"/>
      <c r="PLL4" s="53"/>
      <c r="PLM4" s="53"/>
      <c r="PLN4" s="53"/>
      <c r="PLO4" s="53"/>
      <c r="PLP4" s="53"/>
      <c r="PLQ4" s="53"/>
      <c r="PLR4" s="53"/>
      <c r="PLS4" s="53"/>
      <c r="PLT4" s="53"/>
      <c r="PLU4" s="53"/>
      <c r="PLV4" s="53"/>
      <c r="PLW4" s="53"/>
      <c r="PLX4" s="53"/>
      <c r="PLY4" s="53"/>
      <c r="PLZ4" s="53"/>
      <c r="PMA4" s="53"/>
      <c r="PMB4" s="53"/>
      <c r="PMC4" s="53"/>
      <c r="PMD4" s="53"/>
      <c r="PME4" s="53"/>
      <c r="PMF4" s="53"/>
      <c r="PMG4" s="53"/>
      <c r="PMH4" s="53"/>
      <c r="PMI4" s="53"/>
      <c r="PMJ4" s="53"/>
      <c r="PMK4" s="53"/>
      <c r="PML4" s="53"/>
      <c r="PMM4" s="53"/>
      <c r="PMN4" s="53"/>
      <c r="PMO4" s="53"/>
      <c r="PMP4" s="53"/>
      <c r="PMQ4" s="53"/>
      <c r="PMR4" s="53"/>
      <c r="PMS4" s="53"/>
      <c r="PMT4" s="53"/>
      <c r="PMU4" s="53"/>
      <c r="PMV4" s="53"/>
      <c r="PMW4" s="53"/>
      <c r="PMX4" s="53"/>
      <c r="PMY4" s="53"/>
      <c r="PMZ4" s="53"/>
      <c r="PNA4" s="53"/>
      <c r="PNB4" s="53"/>
      <c r="PNC4" s="53"/>
      <c r="PND4" s="53"/>
      <c r="PNE4" s="53"/>
      <c r="PNF4" s="53"/>
      <c r="PNG4" s="53"/>
      <c r="PNH4" s="53"/>
      <c r="PNI4" s="53"/>
      <c r="PNJ4" s="53"/>
      <c r="PNK4" s="53"/>
      <c r="PNL4" s="53"/>
      <c r="PNM4" s="53"/>
      <c r="PNN4" s="53"/>
      <c r="PNO4" s="53"/>
      <c r="PNP4" s="53"/>
      <c r="PNQ4" s="53"/>
      <c r="PNR4" s="53"/>
      <c r="PNS4" s="53"/>
      <c r="PNT4" s="53"/>
      <c r="PNU4" s="53"/>
      <c r="PNV4" s="53"/>
      <c r="PNW4" s="53"/>
      <c r="PNX4" s="53"/>
      <c r="PNY4" s="53"/>
      <c r="PNZ4" s="53"/>
      <c r="POA4" s="53"/>
      <c r="POB4" s="53"/>
      <c r="POC4" s="53"/>
      <c r="POD4" s="53"/>
      <c r="POE4" s="53"/>
      <c r="POF4" s="53"/>
      <c r="POG4" s="53"/>
      <c r="POH4" s="53"/>
      <c r="POI4" s="53"/>
      <c r="POJ4" s="53"/>
      <c r="POK4" s="53"/>
      <c r="POL4" s="53"/>
      <c r="POM4" s="53"/>
      <c r="PON4" s="53"/>
      <c r="POO4" s="53"/>
      <c r="POP4" s="53"/>
      <c r="POQ4" s="53"/>
      <c r="POR4" s="53"/>
      <c r="POS4" s="53"/>
      <c r="POT4" s="53"/>
      <c r="POU4" s="53"/>
      <c r="POV4" s="53"/>
      <c r="POW4" s="53"/>
      <c r="POX4" s="53"/>
      <c r="POY4" s="53"/>
      <c r="POZ4" s="53"/>
      <c r="PPA4" s="53"/>
      <c r="PPB4" s="53"/>
      <c r="PPC4" s="53"/>
      <c r="PPD4" s="53"/>
      <c r="PPE4" s="53"/>
      <c r="PPF4" s="53"/>
      <c r="PPG4" s="53"/>
      <c r="PPH4" s="53"/>
      <c r="PPI4" s="53"/>
      <c r="PPJ4" s="53"/>
      <c r="PPK4" s="53"/>
      <c r="PPL4" s="53"/>
      <c r="PPM4" s="53"/>
      <c r="PPN4" s="53"/>
      <c r="PPO4" s="53"/>
      <c r="PPP4" s="53"/>
      <c r="PPQ4" s="53"/>
      <c r="PPR4" s="53"/>
      <c r="PPS4" s="53"/>
      <c r="PPT4" s="53"/>
      <c r="PPU4" s="53"/>
      <c r="PPV4" s="53"/>
      <c r="PPW4" s="53"/>
      <c r="PPX4" s="53"/>
      <c r="PPY4" s="53"/>
      <c r="PPZ4" s="53"/>
      <c r="PQA4" s="53"/>
      <c r="PQB4" s="53"/>
      <c r="PQC4" s="53"/>
      <c r="PQD4" s="53"/>
      <c r="PQE4" s="53"/>
      <c r="PQF4" s="53"/>
      <c r="PQG4" s="53"/>
      <c r="PQH4" s="53"/>
      <c r="PQI4" s="53"/>
      <c r="PQJ4" s="53"/>
      <c r="PQK4" s="53"/>
      <c r="PQL4" s="53"/>
      <c r="PQM4" s="53"/>
      <c r="PQN4" s="53"/>
      <c r="PQO4" s="53"/>
      <c r="PQP4" s="53"/>
      <c r="PQQ4" s="53"/>
      <c r="PQR4" s="53"/>
      <c r="PQS4" s="53"/>
      <c r="PQT4" s="53"/>
      <c r="PQU4" s="53"/>
      <c r="PQV4" s="53"/>
      <c r="PQW4" s="53"/>
      <c r="PQX4" s="53"/>
      <c r="PQY4" s="53"/>
      <c r="PQZ4" s="53"/>
      <c r="PRA4" s="53"/>
      <c r="PRB4" s="53"/>
      <c r="PRC4" s="53"/>
      <c r="PRD4" s="53"/>
      <c r="PRE4" s="53"/>
      <c r="PRF4" s="53"/>
      <c r="PRG4" s="53"/>
      <c r="PRH4" s="53"/>
      <c r="PRI4" s="53"/>
      <c r="PRJ4" s="53"/>
      <c r="PRK4" s="53"/>
      <c r="PRL4" s="53"/>
      <c r="PRM4" s="53"/>
      <c r="PRN4" s="53"/>
      <c r="PRO4" s="53"/>
      <c r="PRP4" s="53"/>
      <c r="PRQ4" s="53"/>
      <c r="PRR4" s="53"/>
      <c r="PRS4" s="53"/>
      <c r="PRT4" s="53"/>
      <c r="PRU4" s="53"/>
      <c r="PRV4" s="53"/>
      <c r="PRW4" s="53"/>
      <c r="PRX4" s="53"/>
      <c r="PRY4" s="53"/>
      <c r="PRZ4" s="53"/>
      <c r="PSA4" s="53"/>
      <c r="PSB4" s="53"/>
      <c r="PSC4" s="53"/>
      <c r="PSD4" s="53"/>
      <c r="PSE4" s="53"/>
      <c r="PSF4" s="53"/>
      <c r="PSG4" s="53"/>
      <c r="PSH4" s="53"/>
      <c r="PSI4" s="53"/>
      <c r="PSJ4" s="53"/>
      <c r="PSK4" s="53"/>
      <c r="PSL4" s="53"/>
      <c r="PSM4" s="53"/>
      <c r="PSN4" s="53"/>
      <c r="PSO4" s="53"/>
      <c r="PSP4" s="53"/>
      <c r="PSQ4" s="53"/>
      <c r="PSR4" s="53"/>
      <c r="PSS4" s="53"/>
      <c r="PST4" s="53"/>
      <c r="PSU4" s="53"/>
      <c r="PSV4" s="53"/>
      <c r="PSW4" s="53"/>
      <c r="PSX4" s="53"/>
      <c r="PSY4" s="53"/>
      <c r="PSZ4" s="53"/>
      <c r="PTA4" s="53"/>
      <c r="PTB4" s="53"/>
      <c r="PTC4" s="53"/>
      <c r="PTD4" s="53"/>
      <c r="PTE4" s="53"/>
      <c r="PTF4" s="53"/>
      <c r="PTG4" s="53"/>
      <c r="PTH4" s="53"/>
      <c r="PTI4" s="53"/>
      <c r="PTJ4" s="53"/>
      <c r="PTK4" s="53"/>
      <c r="PTL4" s="53"/>
      <c r="PTM4" s="53"/>
      <c r="PTN4" s="53"/>
      <c r="PTO4" s="53"/>
      <c r="PTP4" s="53"/>
      <c r="PTQ4" s="53"/>
      <c r="PTR4" s="53"/>
      <c r="PTS4" s="53"/>
      <c r="PTT4" s="53"/>
      <c r="PTU4" s="53"/>
      <c r="PTV4" s="53"/>
      <c r="PTW4" s="53"/>
      <c r="PTX4" s="53"/>
      <c r="PTY4" s="53"/>
      <c r="PTZ4" s="53"/>
      <c r="PUA4" s="53"/>
      <c r="PUB4" s="53"/>
      <c r="PUC4" s="53"/>
      <c r="PUD4" s="53"/>
      <c r="PUE4" s="53"/>
      <c r="PUF4" s="53"/>
      <c r="PUG4" s="53"/>
      <c r="PUH4" s="53"/>
      <c r="PUI4" s="53"/>
      <c r="PUJ4" s="53"/>
      <c r="PUK4" s="53"/>
      <c r="PUL4" s="53"/>
      <c r="PUM4" s="53"/>
      <c r="PUN4" s="53"/>
      <c r="PUO4" s="53"/>
      <c r="PUP4" s="53"/>
      <c r="PUQ4" s="53"/>
      <c r="PUR4" s="53"/>
      <c r="PUS4" s="53"/>
      <c r="PUT4" s="53"/>
      <c r="PUU4" s="53"/>
      <c r="PUV4" s="53"/>
      <c r="PUW4" s="53"/>
      <c r="PUX4" s="53"/>
      <c r="PUY4" s="53"/>
      <c r="PUZ4" s="53"/>
      <c r="PVA4" s="53"/>
      <c r="PVB4" s="53"/>
      <c r="PVC4" s="53"/>
      <c r="PVD4" s="53"/>
      <c r="PVE4" s="53"/>
      <c r="PVF4" s="53"/>
      <c r="PVG4" s="53"/>
      <c r="PVH4" s="53"/>
      <c r="PVI4" s="53"/>
      <c r="PVJ4" s="53"/>
      <c r="PVK4" s="53"/>
      <c r="PVL4" s="53"/>
      <c r="PVM4" s="53"/>
      <c r="PVN4" s="53"/>
      <c r="PVO4" s="53"/>
      <c r="PVP4" s="53"/>
      <c r="PVQ4" s="53"/>
      <c r="PVR4" s="53"/>
      <c r="PVS4" s="53"/>
      <c r="PVT4" s="53"/>
      <c r="PVU4" s="53"/>
      <c r="PVV4" s="53"/>
      <c r="PVW4" s="53"/>
      <c r="PVX4" s="53"/>
      <c r="PVY4" s="53"/>
      <c r="PVZ4" s="53"/>
      <c r="PWA4" s="53"/>
      <c r="PWB4" s="53"/>
      <c r="PWC4" s="53"/>
      <c r="PWD4" s="53"/>
      <c r="PWE4" s="53"/>
      <c r="PWF4" s="53"/>
      <c r="PWG4" s="53"/>
      <c r="PWH4" s="53"/>
      <c r="PWI4" s="53"/>
      <c r="PWJ4" s="53"/>
      <c r="PWK4" s="53"/>
      <c r="PWL4" s="53"/>
      <c r="PWM4" s="53"/>
      <c r="PWN4" s="53"/>
      <c r="PWO4" s="53"/>
      <c r="PWP4" s="53"/>
      <c r="PWQ4" s="53"/>
      <c r="PWR4" s="53"/>
      <c r="PWS4" s="53"/>
      <c r="PWT4" s="53"/>
      <c r="PWU4" s="53"/>
      <c r="PWV4" s="53"/>
      <c r="PWW4" s="53"/>
      <c r="PWX4" s="53"/>
      <c r="PWY4" s="53"/>
      <c r="PWZ4" s="53"/>
      <c r="PXA4" s="53"/>
      <c r="PXB4" s="53"/>
      <c r="PXC4" s="53"/>
      <c r="PXD4" s="53"/>
      <c r="PXE4" s="53"/>
      <c r="PXF4" s="53"/>
      <c r="PXG4" s="53"/>
      <c r="PXH4" s="53"/>
      <c r="PXI4" s="53"/>
      <c r="PXJ4" s="53"/>
      <c r="PXK4" s="53"/>
      <c r="PXL4" s="53"/>
      <c r="PXM4" s="53"/>
      <c r="PXN4" s="53"/>
      <c r="PXO4" s="53"/>
      <c r="PXP4" s="53"/>
      <c r="PXQ4" s="53"/>
      <c r="PXR4" s="53"/>
      <c r="PXS4" s="53"/>
      <c r="PXT4" s="53"/>
      <c r="PXU4" s="53"/>
      <c r="PXV4" s="53"/>
      <c r="PXW4" s="53"/>
      <c r="PXX4" s="53"/>
      <c r="PXY4" s="53"/>
      <c r="PXZ4" s="53"/>
      <c r="PYA4" s="53"/>
      <c r="PYB4" s="53"/>
      <c r="PYC4" s="53"/>
      <c r="PYD4" s="53"/>
      <c r="PYE4" s="53"/>
      <c r="PYF4" s="53"/>
      <c r="PYG4" s="53"/>
      <c r="PYH4" s="53"/>
      <c r="PYI4" s="53"/>
      <c r="PYJ4" s="53"/>
      <c r="PYK4" s="53"/>
      <c r="PYL4" s="53"/>
      <c r="PYM4" s="53"/>
      <c r="PYN4" s="53"/>
      <c r="PYO4" s="53"/>
      <c r="PYP4" s="53"/>
      <c r="PYQ4" s="53"/>
      <c r="PYR4" s="53"/>
      <c r="PYS4" s="53"/>
      <c r="PYT4" s="53"/>
      <c r="PYU4" s="53"/>
      <c r="PYV4" s="53"/>
      <c r="PYW4" s="53"/>
      <c r="PYX4" s="53"/>
      <c r="PYY4" s="53"/>
      <c r="PYZ4" s="53"/>
      <c r="PZA4" s="53"/>
      <c r="PZB4" s="53"/>
      <c r="PZC4" s="53"/>
      <c r="PZD4" s="53"/>
      <c r="PZE4" s="53"/>
      <c r="PZF4" s="53"/>
      <c r="PZG4" s="53"/>
      <c r="PZH4" s="53"/>
      <c r="PZI4" s="53"/>
      <c r="PZJ4" s="53"/>
      <c r="PZK4" s="53"/>
      <c r="PZL4" s="53"/>
      <c r="PZM4" s="53"/>
      <c r="PZN4" s="53"/>
      <c r="PZO4" s="53"/>
      <c r="PZP4" s="53"/>
      <c r="PZQ4" s="53"/>
      <c r="PZR4" s="53"/>
      <c r="PZS4" s="53"/>
      <c r="PZT4" s="53"/>
      <c r="PZU4" s="53"/>
      <c r="PZV4" s="53"/>
      <c r="PZW4" s="53"/>
      <c r="PZX4" s="53"/>
      <c r="PZY4" s="53"/>
      <c r="PZZ4" s="53"/>
      <c r="QAA4" s="53"/>
      <c r="QAB4" s="53"/>
      <c r="QAC4" s="53"/>
      <c r="QAD4" s="53"/>
      <c r="QAE4" s="53"/>
      <c r="QAF4" s="53"/>
      <c r="QAG4" s="53"/>
      <c r="QAH4" s="53"/>
      <c r="QAI4" s="53"/>
      <c r="QAJ4" s="53"/>
      <c r="QAK4" s="53"/>
      <c r="QAL4" s="53"/>
      <c r="QAM4" s="53"/>
      <c r="QAN4" s="53"/>
      <c r="QAO4" s="53"/>
      <c r="QAP4" s="53"/>
      <c r="QAQ4" s="53"/>
      <c r="QAR4" s="53"/>
      <c r="QAS4" s="53"/>
      <c r="QAT4" s="53"/>
      <c r="QAU4" s="53"/>
      <c r="QAV4" s="53"/>
      <c r="QAW4" s="53"/>
      <c r="QAX4" s="53"/>
      <c r="QAY4" s="53"/>
      <c r="QAZ4" s="53"/>
      <c r="QBA4" s="53"/>
      <c r="QBB4" s="53"/>
      <c r="QBC4" s="53"/>
      <c r="QBD4" s="53"/>
      <c r="QBE4" s="53"/>
      <c r="QBF4" s="53"/>
      <c r="QBG4" s="53"/>
      <c r="QBH4" s="53"/>
      <c r="QBI4" s="53"/>
      <c r="QBJ4" s="53"/>
      <c r="QBK4" s="53"/>
      <c r="QBL4" s="53"/>
      <c r="QBM4" s="53"/>
      <c r="QBN4" s="53"/>
      <c r="QBO4" s="53"/>
      <c r="QBP4" s="53"/>
      <c r="QBQ4" s="53"/>
      <c r="QBR4" s="53"/>
      <c r="QBS4" s="53"/>
      <c r="QBT4" s="53"/>
      <c r="QBU4" s="53"/>
      <c r="QBV4" s="53"/>
      <c r="QBW4" s="53"/>
      <c r="QBX4" s="53"/>
      <c r="QBY4" s="53"/>
      <c r="QBZ4" s="53"/>
      <c r="QCA4" s="53"/>
      <c r="QCB4" s="53"/>
      <c r="QCC4" s="53"/>
      <c r="QCD4" s="53"/>
      <c r="QCE4" s="53"/>
      <c r="QCF4" s="53"/>
      <c r="QCG4" s="53"/>
      <c r="QCH4" s="53"/>
      <c r="QCI4" s="53"/>
      <c r="QCJ4" s="53"/>
      <c r="QCK4" s="53"/>
      <c r="QCL4" s="53"/>
      <c r="QCM4" s="53"/>
      <c r="QCN4" s="53"/>
      <c r="QCO4" s="53"/>
      <c r="QCP4" s="53"/>
      <c r="QCQ4" s="53"/>
      <c r="QCR4" s="53"/>
      <c r="QCS4" s="53"/>
      <c r="QCT4" s="53"/>
      <c r="QCU4" s="53"/>
      <c r="QCV4" s="53"/>
      <c r="QCW4" s="53"/>
      <c r="QCX4" s="53"/>
      <c r="QCY4" s="53"/>
      <c r="QCZ4" s="53"/>
      <c r="QDA4" s="53"/>
      <c r="QDB4" s="53"/>
      <c r="QDC4" s="53"/>
      <c r="QDD4" s="53"/>
      <c r="QDE4" s="53"/>
      <c r="QDF4" s="53"/>
      <c r="QDG4" s="53"/>
      <c r="QDH4" s="53"/>
      <c r="QDI4" s="53"/>
      <c r="QDJ4" s="53"/>
      <c r="QDK4" s="53"/>
      <c r="QDL4" s="53"/>
      <c r="QDM4" s="53"/>
      <c r="QDN4" s="53"/>
      <c r="QDO4" s="53"/>
      <c r="QDP4" s="53"/>
      <c r="QDQ4" s="53"/>
      <c r="QDR4" s="53"/>
      <c r="QDS4" s="53"/>
      <c r="QDT4" s="53"/>
      <c r="QDU4" s="53"/>
      <c r="QDV4" s="53"/>
      <c r="QDW4" s="53"/>
      <c r="QDX4" s="53"/>
      <c r="QDY4" s="53"/>
      <c r="QDZ4" s="53"/>
      <c r="QEA4" s="53"/>
      <c r="QEB4" s="53"/>
      <c r="QEC4" s="53"/>
      <c r="QED4" s="53"/>
      <c r="QEE4" s="53"/>
      <c r="QEF4" s="53"/>
      <c r="QEG4" s="53"/>
      <c r="QEH4" s="53"/>
      <c r="QEI4" s="53"/>
      <c r="QEJ4" s="53"/>
      <c r="QEK4" s="53"/>
      <c r="QEL4" s="53"/>
      <c r="QEM4" s="53"/>
      <c r="QEN4" s="53"/>
      <c r="QEO4" s="53"/>
      <c r="QEP4" s="53"/>
      <c r="QEQ4" s="53"/>
      <c r="QER4" s="53"/>
      <c r="QES4" s="53"/>
      <c r="QET4" s="53"/>
      <c r="QEU4" s="53"/>
      <c r="QEV4" s="53"/>
      <c r="QEW4" s="53"/>
      <c r="QEX4" s="53"/>
      <c r="QEY4" s="53"/>
      <c r="QEZ4" s="53"/>
      <c r="QFA4" s="53"/>
      <c r="QFB4" s="53"/>
      <c r="QFC4" s="53"/>
      <c r="QFD4" s="53"/>
      <c r="QFE4" s="53"/>
      <c r="QFF4" s="53"/>
      <c r="QFG4" s="53"/>
      <c r="QFH4" s="53"/>
      <c r="QFI4" s="53"/>
      <c r="QFJ4" s="53"/>
      <c r="QFK4" s="53"/>
      <c r="QFL4" s="53"/>
      <c r="QFM4" s="53"/>
      <c r="QFN4" s="53"/>
      <c r="QFO4" s="53"/>
      <c r="QFP4" s="53"/>
      <c r="QFQ4" s="53"/>
      <c r="QFR4" s="53"/>
      <c r="QFS4" s="53"/>
      <c r="QFT4" s="53"/>
      <c r="QFU4" s="53"/>
      <c r="QFV4" s="53"/>
      <c r="QFW4" s="53"/>
      <c r="QFX4" s="53"/>
      <c r="QFY4" s="53"/>
      <c r="QFZ4" s="53"/>
      <c r="QGA4" s="53"/>
      <c r="QGB4" s="53"/>
      <c r="QGC4" s="53"/>
      <c r="QGD4" s="53"/>
      <c r="QGE4" s="53"/>
      <c r="QGF4" s="53"/>
      <c r="QGG4" s="53"/>
      <c r="QGH4" s="53"/>
      <c r="QGI4" s="53"/>
      <c r="QGJ4" s="53"/>
      <c r="QGK4" s="53"/>
      <c r="QGL4" s="53"/>
      <c r="QGM4" s="53"/>
      <c r="QGN4" s="53"/>
      <c r="QGO4" s="53"/>
      <c r="QGP4" s="53"/>
      <c r="QGQ4" s="53"/>
      <c r="QGR4" s="53"/>
      <c r="QGS4" s="53"/>
      <c r="QGT4" s="53"/>
      <c r="QGU4" s="53"/>
      <c r="QGV4" s="53"/>
      <c r="QGW4" s="53"/>
      <c r="QGX4" s="53"/>
      <c r="QGY4" s="53"/>
      <c r="QGZ4" s="53"/>
      <c r="QHA4" s="53"/>
      <c r="QHB4" s="53"/>
      <c r="QHC4" s="53"/>
      <c r="QHD4" s="53"/>
      <c r="QHE4" s="53"/>
      <c r="QHF4" s="53"/>
      <c r="QHG4" s="53"/>
      <c r="QHH4" s="53"/>
      <c r="QHI4" s="53"/>
      <c r="QHJ4" s="53"/>
      <c r="QHK4" s="53"/>
      <c r="QHL4" s="53"/>
      <c r="QHM4" s="53"/>
      <c r="QHN4" s="53"/>
      <c r="QHO4" s="53"/>
      <c r="QHP4" s="53"/>
      <c r="QHQ4" s="53"/>
      <c r="QHR4" s="53"/>
      <c r="QHS4" s="53"/>
      <c r="QHT4" s="53"/>
      <c r="QHU4" s="53"/>
      <c r="QHV4" s="53"/>
      <c r="QHW4" s="53"/>
      <c r="QHX4" s="53"/>
      <c r="QHY4" s="53"/>
      <c r="QHZ4" s="53"/>
      <c r="QIA4" s="53"/>
      <c r="QIB4" s="53"/>
      <c r="QIC4" s="53"/>
      <c r="QID4" s="53"/>
      <c r="QIE4" s="53"/>
      <c r="QIF4" s="53"/>
      <c r="QIG4" s="53"/>
      <c r="QIH4" s="53"/>
      <c r="QII4" s="53"/>
      <c r="QIJ4" s="53"/>
      <c r="QIK4" s="53"/>
      <c r="QIL4" s="53"/>
      <c r="QIM4" s="53"/>
      <c r="QIN4" s="53"/>
      <c r="QIO4" s="53"/>
      <c r="QIP4" s="53"/>
      <c r="QIQ4" s="53"/>
      <c r="QIR4" s="53"/>
      <c r="QIS4" s="53"/>
      <c r="QIT4" s="53"/>
      <c r="QIU4" s="53"/>
      <c r="QIV4" s="53"/>
      <c r="QIW4" s="53"/>
      <c r="QIX4" s="53"/>
      <c r="QIY4" s="53"/>
      <c r="QIZ4" s="53"/>
      <c r="QJA4" s="53"/>
      <c r="QJB4" s="53"/>
      <c r="QJC4" s="53"/>
      <c r="QJD4" s="53"/>
      <c r="QJE4" s="53"/>
      <c r="QJF4" s="53"/>
      <c r="QJG4" s="53"/>
      <c r="QJH4" s="53"/>
      <c r="QJI4" s="53"/>
      <c r="QJJ4" s="53"/>
      <c r="QJK4" s="53"/>
      <c r="QJL4" s="53"/>
      <c r="QJM4" s="53"/>
      <c r="QJN4" s="53"/>
      <c r="QJO4" s="53"/>
      <c r="QJP4" s="53"/>
      <c r="QJQ4" s="53"/>
      <c r="QJR4" s="53"/>
      <c r="QJS4" s="53"/>
      <c r="QJT4" s="53"/>
      <c r="QJU4" s="53"/>
      <c r="QJV4" s="53"/>
      <c r="QJW4" s="53"/>
      <c r="QJX4" s="53"/>
      <c r="QJY4" s="53"/>
      <c r="QJZ4" s="53"/>
      <c r="QKA4" s="53"/>
      <c r="QKB4" s="53"/>
      <c r="QKC4" s="53"/>
      <c r="QKD4" s="53"/>
      <c r="QKE4" s="53"/>
      <c r="QKF4" s="53"/>
      <c r="QKG4" s="53"/>
      <c r="QKH4" s="53"/>
      <c r="QKI4" s="53"/>
      <c r="QKJ4" s="53"/>
      <c r="QKK4" s="53"/>
      <c r="QKL4" s="53"/>
      <c r="QKM4" s="53"/>
      <c r="QKN4" s="53"/>
      <c r="QKO4" s="53"/>
      <c r="QKP4" s="53"/>
      <c r="QKQ4" s="53"/>
      <c r="QKR4" s="53"/>
      <c r="QKS4" s="53"/>
      <c r="QKT4" s="53"/>
      <c r="QKU4" s="53"/>
      <c r="QKV4" s="53"/>
      <c r="QKW4" s="53"/>
      <c r="QKX4" s="53"/>
      <c r="QKY4" s="53"/>
      <c r="QKZ4" s="53"/>
      <c r="QLA4" s="53"/>
      <c r="QLB4" s="53"/>
      <c r="QLC4" s="53"/>
      <c r="QLD4" s="53"/>
      <c r="QLE4" s="53"/>
      <c r="QLF4" s="53"/>
      <c r="QLG4" s="53"/>
      <c r="QLH4" s="53"/>
      <c r="QLI4" s="53"/>
      <c r="QLJ4" s="53"/>
      <c r="QLK4" s="53"/>
      <c r="QLL4" s="53"/>
      <c r="QLM4" s="53"/>
      <c r="QLN4" s="53"/>
      <c r="QLO4" s="53"/>
      <c r="QLP4" s="53"/>
      <c r="QLQ4" s="53"/>
      <c r="QLR4" s="53"/>
      <c r="QLS4" s="53"/>
      <c r="QLT4" s="53"/>
      <c r="QLU4" s="53"/>
      <c r="QLV4" s="53"/>
      <c r="QLW4" s="53"/>
      <c r="QLX4" s="53"/>
      <c r="QLY4" s="53"/>
      <c r="QLZ4" s="53"/>
      <c r="QMA4" s="53"/>
      <c r="QMB4" s="53"/>
      <c r="QMC4" s="53"/>
      <c r="QMD4" s="53"/>
      <c r="QME4" s="53"/>
      <c r="QMF4" s="53"/>
      <c r="QMG4" s="53"/>
      <c r="QMH4" s="53"/>
      <c r="QMI4" s="53"/>
      <c r="QMJ4" s="53"/>
      <c r="QMK4" s="53"/>
      <c r="QML4" s="53"/>
      <c r="QMM4" s="53"/>
      <c r="QMN4" s="53"/>
      <c r="QMO4" s="53"/>
      <c r="QMP4" s="53"/>
      <c r="QMQ4" s="53"/>
      <c r="QMR4" s="53"/>
      <c r="QMS4" s="53"/>
      <c r="QMT4" s="53"/>
      <c r="QMU4" s="53"/>
      <c r="QMV4" s="53"/>
      <c r="QMW4" s="53"/>
      <c r="QMX4" s="53"/>
      <c r="QMY4" s="53"/>
      <c r="QMZ4" s="53"/>
      <c r="QNA4" s="53"/>
      <c r="QNB4" s="53"/>
      <c r="QNC4" s="53"/>
      <c r="QND4" s="53"/>
      <c r="QNE4" s="53"/>
      <c r="QNF4" s="53"/>
      <c r="QNG4" s="53"/>
      <c r="QNH4" s="53"/>
      <c r="QNI4" s="53"/>
      <c r="QNJ4" s="53"/>
      <c r="QNK4" s="53"/>
      <c r="QNL4" s="53"/>
      <c r="QNM4" s="53"/>
      <c r="QNN4" s="53"/>
      <c r="QNO4" s="53"/>
      <c r="QNP4" s="53"/>
      <c r="QNQ4" s="53"/>
      <c r="QNR4" s="53"/>
      <c r="QNS4" s="53"/>
      <c r="QNT4" s="53"/>
      <c r="QNU4" s="53"/>
      <c r="QNV4" s="53"/>
      <c r="QNW4" s="53"/>
      <c r="QNX4" s="53"/>
      <c r="QNY4" s="53"/>
      <c r="QNZ4" s="53"/>
      <c r="QOA4" s="53"/>
      <c r="QOB4" s="53"/>
      <c r="QOC4" s="53"/>
      <c r="QOD4" s="53"/>
      <c r="QOE4" s="53"/>
      <c r="QOF4" s="53"/>
      <c r="QOG4" s="53"/>
      <c r="QOH4" s="53"/>
      <c r="QOI4" s="53"/>
      <c r="QOJ4" s="53"/>
      <c r="QOK4" s="53"/>
      <c r="QOL4" s="53"/>
      <c r="QOM4" s="53"/>
      <c r="QON4" s="53"/>
      <c r="QOO4" s="53"/>
      <c r="QOP4" s="53"/>
      <c r="QOQ4" s="53"/>
      <c r="QOR4" s="53"/>
      <c r="QOS4" s="53"/>
      <c r="QOT4" s="53"/>
      <c r="QOU4" s="53"/>
      <c r="QOV4" s="53"/>
      <c r="QOW4" s="53"/>
      <c r="QOX4" s="53"/>
      <c r="QOY4" s="53"/>
      <c r="QOZ4" s="53"/>
      <c r="QPA4" s="53"/>
      <c r="QPB4" s="53"/>
      <c r="QPC4" s="53"/>
      <c r="QPD4" s="53"/>
      <c r="QPE4" s="53"/>
      <c r="QPF4" s="53"/>
      <c r="QPG4" s="53"/>
      <c r="QPH4" s="53"/>
      <c r="QPI4" s="53"/>
      <c r="QPJ4" s="53"/>
      <c r="QPK4" s="53"/>
      <c r="QPL4" s="53"/>
      <c r="QPM4" s="53"/>
      <c r="QPN4" s="53"/>
      <c r="QPO4" s="53"/>
      <c r="QPP4" s="53"/>
      <c r="QPQ4" s="53"/>
      <c r="QPR4" s="53"/>
      <c r="QPS4" s="53"/>
      <c r="QPT4" s="53"/>
      <c r="QPU4" s="53"/>
      <c r="QPV4" s="53"/>
      <c r="QPW4" s="53"/>
      <c r="QPX4" s="53"/>
      <c r="QPY4" s="53"/>
      <c r="QPZ4" s="53"/>
      <c r="QQA4" s="53"/>
      <c r="QQB4" s="53"/>
      <c r="QQC4" s="53"/>
      <c r="QQD4" s="53"/>
      <c r="QQE4" s="53"/>
      <c r="QQF4" s="53"/>
      <c r="QQG4" s="53"/>
      <c r="QQH4" s="53"/>
      <c r="QQI4" s="53"/>
      <c r="QQJ4" s="53"/>
      <c r="QQK4" s="53"/>
      <c r="QQL4" s="53"/>
      <c r="QQM4" s="53"/>
      <c r="QQN4" s="53"/>
      <c r="QQO4" s="53"/>
      <c r="QQP4" s="53"/>
      <c r="QQQ4" s="53"/>
      <c r="QQR4" s="53"/>
      <c r="QQS4" s="53"/>
      <c r="QQT4" s="53"/>
      <c r="QQU4" s="53"/>
      <c r="QQV4" s="53"/>
      <c r="QQW4" s="53"/>
      <c r="QQX4" s="53"/>
      <c r="QQY4" s="53"/>
      <c r="QQZ4" s="53"/>
      <c r="QRA4" s="53"/>
      <c r="QRB4" s="53"/>
      <c r="QRC4" s="53"/>
      <c r="QRD4" s="53"/>
      <c r="QRE4" s="53"/>
      <c r="QRF4" s="53"/>
      <c r="QRG4" s="53"/>
      <c r="QRH4" s="53"/>
      <c r="QRI4" s="53"/>
      <c r="QRJ4" s="53"/>
      <c r="QRK4" s="53"/>
      <c r="QRL4" s="53"/>
      <c r="QRM4" s="53"/>
      <c r="QRN4" s="53"/>
      <c r="QRO4" s="53"/>
      <c r="QRP4" s="53"/>
      <c r="QRQ4" s="53"/>
      <c r="QRR4" s="53"/>
      <c r="QRS4" s="53"/>
      <c r="QRT4" s="53"/>
      <c r="QRU4" s="53"/>
      <c r="QRV4" s="53"/>
      <c r="QRW4" s="53"/>
      <c r="QRX4" s="53"/>
      <c r="QRY4" s="53"/>
      <c r="QRZ4" s="53"/>
      <c r="QSA4" s="53"/>
      <c r="QSB4" s="53"/>
      <c r="QSC4" s="53"/>
      <c r="QSD4" s="53"/>
      <c r="QSE4" s="53"/>
      <c r="QSF4" s="53"/>
      <c r="QSG4" s="53"/>
      <c r="QSH4" s="53"/>
      <c r="QSI4" s="53"/>
      <c r="QSJ4" s="53"/>
      <c r="QSK4" s="53"/>
      <c r="QSL4" s="53"/>
      <c r="QSM4" s="53"/>
      <c r="QSN4" s="53"/>
      <c r="QSO4" s="53"/>
      <c r="QSP4" s="53"/>
      <c r="QSQ4" s="53"/>
      <c r="QSR4" s="53"/>
      <c r="QSS4" s="53"/>
      <c r="QST4" s="53"/>
      <c r="QSU4" s="53"/>
      <c r="QSV4" s="53"/>
      <c r="QSW4" s="53"/>
      <c r="QSX4" s="53"/>
      <c r="QSY4" s="53"/>
      <c r="QSZ4" s="53"/>
      <c r="QTA4" s="53"/>
      <c r="QTB4" s="53"/>
      <c r="QTC4" s="53"/>
      <c r="QTD4" s="53"/>
      <c r="QTE4" s="53"/>
      <c r="QTF4" s="53"/>
      <c r="QTG4" s="53"/>
      <c r="QTH4" s="53"/>
      <c r="QTI4" s="53"/>
      <c r="QTJ4" s="53"/>
      <c r="QTK4" s="53"/>
      <c r="QTL4" s="53"/>
      <c r="QTM4" s="53"/>
      <c r="QTN4" s="53"/>
      <c r="QTO4" s="53"/>
      <c r="QTP4" s="53"/>
      <c r="QTQ4" s="53"/>
      <c r="QTR4" s="53"/>
      <c r="QTS4" s="53"/>
      <c r="QTT4" s="53"/>
      <c r="QTU4" s="53"/>
      <c r="QTV4" s="53"/>
      <c r="QTW4" s="53"/>
      <c r="QTX4" s="53"/>
      <c r="QTY4" s="53"/>
      <c r="QTZ4" s="53"/>
      <c r="QUA4" s="53"/>
      <c r="QUB4" s="53"/>
      <c r="QUC4" s="53"/>
      <c r="QUD4" s="53"/>
      <c r="QUE4" s="53"/>
      <c r="QUF4" s="53"/>
      <c r="QUG4" s="53"/>
      <c r="QUH4" s="53"/>
      <c r="QUI4" s="53"/>
      <c r="QUJ4" s="53"/>
      <c r="QUK4" s="53"/>
      <c r="QUL4" s="53"/>
      <c r="QUM4" s="53"/>
      <c r="QUN4" s="53"/>
      <c r="QUO4" s="53"/>
      <c r="QUP4" s="53"/>
      <c r="QUQ4" s="53"/>
      <c r="QUR4" s="53"/>
      <c r="QUS4" s="53"/>
      <c r="QUT4" s="53"/>
      <c r="QUU4" s="53"/>
      <c r="QUV4" s="53"/>
      <c r="QUW4" s="53"/>
      <c r="QUX4" s="53"/>
      <c r="QUY4" s="53"/>
      <c r="QUZ4" s="53"/>
      <c r="QVA4" s="53"/>
      <c r="QVB4" s="53"/>
      <c r="QVC4" s="53"/>
      <c r="QVD4" s="53"/>
      <c r="QVE4" s="53"/>
      <c r="QVF4" s="53"/>
      <c r="QVG4" s="53"/>
      <c r="QVH4" s="53"/>
      <c r="QVI4" s="53"/>
      <c r="QVJ4" s="53"/>
      <c r="QVK4" s="53"/>
      <c r="QVL4" s="53"/>
      <c r="QVM4" s="53"/>
      <c r="QVN4" s="53"/>
      <c r="QVO4" s="53"/>
      <c r="QVP4" s="53"/>
      <c r="QVQ4" s="53"/>
      <c r="QVR4" s="53"/>
      <c r="QVS4" s="53"/>
      <c r="QVT4" s="53"/>
      <c r="QVU4" s="53"/>
      <c r="QVV4" s="53"/>
      <c r="QVW4" s="53"/>
      <c r="QVX4" s="53"/>
      <c r="QVY4" s="53"/>
      <c r="QVZ4" s="53"/>
      <c r="QWA4" s="53"/>
      <c r="QWB4" s="53"/>
      <c r="QWC4" s="53"/>
      <c r="QWD4" s="53"/>
      <c r="QWE4" s="53"/>
      <c r="QWF4" s="53"/>
      <c r="QWG4" s="53"/>
      <c r="QWH4" s="53"/>
      <c r="QWI4" s="53"/>
      <c r="QWJ4" s="53"/>
      <c r="QWK4" s="53"/>
      <c r="QWL4" s="53"/>
      <c r="QWM4" s="53"/>
      <c r="QWN4" s="53"/>
      <c r="QWO4" s="53"/>
      <c r="QWP4" s="53"/>
      <c r="QWQ4" s="53"/>
      <c r="QWR4" s="53"/>
      <c r="QWS4" s="53"/>
      <c r="QWT4" s="53"/>
      <c r="QWU4" s="53"/>
      <c r="QWV4" s="53"/>
      <c r="QWW4" s="53"/>
      <c r="QWX4" s="53"/>
      <c r="QWY4" s="53"/>
      <c r="QWZ4" s="53"/>
      <c r="QXA4" s="53"/>
      <c r="QXB4" s="53"/>
      <c r="QXC4" s="53"/>
      <c r="QXD4" s="53"/>
      <c r="QXE4" s="53"/>
      <c r="QXF4" s="53"/>
      <c r="QXG4" s="53"/>
      <c r="QXH4" s="53"/>
      <c r="QXI4" s="53"/>
      <c r="QXJ4" s="53"/>
      <c r="QXK4" s="53"/>
      <c r="QXL4" s="53"/>
      <c r="QXM4" s="53"/>
      <c r="QXN4" s="53"/>
      <c r="QXO4" s="53"/>
      <c r="QXP4" s="53"/>
      <c r="QXQ4" s="53"/>
      <c r="QXR4" s="53"/>
      <c r="QXS4" s="53"/>
      <c r="QXT4" s="53"/>
      <c r="QXU4" s="53"/>
      <c r="QXV4" s="53"/>
      <c r="QXW4" s="53"/>
      <c r="QXX4" s="53"/>
      <c r="QXY4" s="53"/>
      <c r="QXZ4" s="53"/>
      <c r="QYA4" s="53"/>
      <c r="QYB4" s="53"/>
      <c r="QYC4" s="53"/>
      <c r="QYD4" s="53"/>
      <c r="QYE4" s="53"/>
      <c r="QYF4" s="53"/>
      <c r="QYG4" s="53"/>
      <c r="QYH4" s="53"/>
      <c r="QYI4" s="53"/>
      <c r="QYJ4" s="53"/>
      <c r="QYK4" s="53"/>
      <c r="QYL4" s="53"/>
      <c r="QYM4" s="53"/>
      <c r="QYN4" s="53"/>
      <c r="QYO4" s="53"/>
      <c r="QYP4" s="53"/>
      <c r="QYQ4" s="53"/>
      <c r="QYR4" s="53"/>
      <c r="QYS4" s="53"/>
      <c r="QYT4" s="53"/>
      <c r="QYU4" s="53"/>
      <c r="QYV4" s="53"/>
      <c r="QYW4" s="53"/>
      <c r="QYX4" s="53"/>
      <c r="QYY4" s="53"/>
      <c r="QYZ4" s="53"/>
      <c r="QZA4" s="53"/>
      <c r="QZB4" s="53"/>
      <c r="QZC4" s="53"/>
      <c r="QZD4" s="53"/>
      <c r="QZE4" s="53"/>
      <c r="QZF4" s="53"/>
      <c r="QZG4" s="53"/>
      <c r="QZH4" s="53"/>
      <c r="QZI4" s="53"/>
      <c r="QZJ4" s="53"/>
      <c r="QZK4" s="53"/>
      <c r="QZL4" s="53"/>
      <c r="QZM4" s="53"/>
      <c r="QZN4" s="53"/>
      <c r="QZO4" s="53"/>
      <c r="QZP4" s="53"/>
      <c r="QZQ4" s="53"/>
      <c r="QZR4" s="53"/>
      <c r="QZS4" s="53"/>
      <c r="QZT4" s="53"/>
      <c r="QZU4" s="53"/>
      <c r="QZV4" s="53"/>
      <c r="QZW4" s="53"/>
      <c r="QZX4" s="53"/>
      <c r="QZY4" s="53"/>
      <c r="QZZ4" s="53"/>
      <c r="RAA4" s="53"/>
      <c r="RAB4" s="53"/>
      <c r="RAC4" s="53"/>
      <c r="RAD4" s="53"/>
      <c r="RAE4" s="53"/>
      <c r="RAF4" s="53"/>
      <c r="RAG4" s="53"/>
      <c r="RAH4" s="53"/>
      <c r="RAI4" s="53"/>
      <c r="RAJ4" s="53"/>
      <c r="RAK4" s="53"/>
      <c r="RAL4" s="53"/>
      <c r="RAM4" s="53"/>
      <c r="RAN4" s="53"/>
      <c r="RAO4" s="53"/>
      <c r="RAP4" s="53"/>
      <c r="RAQ4" s="53"/>
      <c r="RAR4" s="53"/>
      <c r="RAS4" s="53"/>
      <c r="RAT4" s="53"/>
      <c r="RAU4" s="53"/>
      <c r="RAV4" s="53"/>
      <c r="RAW4" s="53"/>
      <c r="RAX4" s="53"/>
      <c r="RAY4" s="53"/>
      <c r="RAZ4" s="53"/>
      <c r="RBA4" s="53"/>
      <c r="RBB4" s="53"/>
      <c r="RBC4" s="53"/>
      <c r="RBD4" s="53"/>
      <c r="RBE4" s="53"/>
      <c r="RBF4" s="53"/>
      <c r="RBG4" s="53"/>
      <c r="RBH4" s="53"/>
      <c r="RBI4" s="53"/>
      <c r="RBJ4" s="53"/>
      <c r="RBK4" s="53"/>
      <c r="RBL4" s="53"/>
      <c r="RBM4" s="53"/>
      <c r="RBN4" s="53"/>
      <c r="RBO4" s="53"/>
      <c r="RBP4" s="53"/>
      <c r="RBQ4" s="53"/>
      <c r="RBR4" s="53"/>
      <c r="RBS4" s="53"/>
      <c r="RBT4" s="53"/>
      <c r="RBU4" s="53"/>
      <c r="RBV4" s="53"/>
      <c r="RBW4" s="53"/>
      <c r="RBX4" s="53"/>
      <c r="RBY4" s="53"/>
      <c r="RBZ4" s="53"/>
      <c r="RCA4" s="53"/>
      <c r="RCB4" s="53"/>
      <c r="RCC4" s="53"/>
      <c r="RCD4" s="53"/>
      <c r="RCE4" s="53"/>
      <c r="RCF4" s="53"/>
      <c r="RCG4" s="53"/>
      <c r="RCH4" s="53"/>
      <c r="RCI4" s="53"/>
      <c r="RCJ4" s="53"/>
      <c r="RCK4" s="53"/>
      <c r="RCL4" s="53"/>
      <c r="RCM4" s="53"/>
      <c r="RCN4" s="53"/>
      <c r="RCO4" s="53"/>
      <c r="RCP4" s="53"/>
      <c r="RCQ4" s="53"/>
      <c r="RCR4" s="53"/>
      <c r="RCS4" s="53"/>
      <c r="RCT4" s="53"/>
      <c r="RCU4" s="53"/>
      <c r="RCV4" s="53"/>
      <c r="RCW4" s="53"/>
      <c r="RCX4" s="53"/>
      <c r="RCY4" s="53"/>
      <c r="RCZ4" s="53"/>
      <c r="RDA4" s="53"/>
      <c r="RDB4" s="53"/>
      <c r="RDC4" s="53"/>
      <c r="RDD4" s="53"/>
      <c r="RDE4" s="53"/>
      <c r="RDF4" s="53"/>
      <c r="RDG4" s="53"/>
      <c r="RDH4" s="53"/>
      <c r="RDI4" s="53"/>
      <c r="RDJ4" s="53"/>
      <c r="RDK4" s="53"/>
      <c r="RDL4" s="53"/>
      <c r="RDM4" s="53"/>
      <c r="RDN4" s="53"/>
      <c r="RDO4" s="53"/>
      <c r="RDP4" s="53"/>
      <c r="RDQ4" s="53"/>
      <c r="RDR4" s="53"/>
      <c r="RDS4" s="53"/>
      <c r="RDT4" s="53"/>
      <c r="RDU4" s="53"/>
      <c r="RDV4" s="53"/>
      <c r="RDW4" s="53"/>
      <c r="RDX4" s="53"/>
      <c r="RDY4" s="53"/>
      <c r="RDZ4" s="53"/>
      <c r="REA4" s="53"/>
      <c r="REB4" s="53"/>
      <c r="REC4" s="53"/>
      <c r="RED4" s="53"/>
      <c r="REE4" s="53"/>
      <c r="REF4" s="53"/>
      <c r="REG4" s="53"/>
      <c r="REH4" s="53"/>
      <c r="REI4" s="53"/>
      <c r="REJ4" s="53"/>
      <c r="REK4" s="53"/>
      <c r="REL4" s="53"/>
      <c r="REM4" s="53"/>
      <c r="REN4" s="53"/>
      <c r="REO4" s="53"/>
      <c r="REP4" s="53"/>
      <c r="REQ4" s="53"/>
      <c r="RER4" s="53"/>
      <c r="RES4" s="53"/>
      <c r="RET4" s="53"/>
      <c r="REU4" s="53"/>
      <c r="REV4" s="53"/>
      <c r="REW4" s="53"/>
      <c r="REX4" s="53"/>
      <c r="REY4" s="53"/>
      <c r="REZ4" s="53"/>
      <c r="RFA4" s="53"/>
      <c r="RFB4" s="53"/>
      <c r="RFC4" s="53"/>
      <c r="RFD4" s="53"/>
      <c r="RFE4" s="53"/>
      <c r="RFF4" s="53"/>
      <c r="RFG4" s="53"/>
      <c r="RFH4" s="53"/>
      <c r="RFI4" s="53"/>
      <c r="RFJ4" s="53"/>
      <c r="RFK4" s="53"/>
      <c r="RFL4" s="53"/>
      <c r="RFM4" s="53"/>
      <c r="RFN4" s="53"/>
      <c r="RFO4" s="53"/>
      <c r="RFP4" s="53"/>
      <c r="RFQ4" s="53"/>
      <c r="RFR4" s="53"/>
      <c r="RFS4" s="53"/>
      <c r="RFT4" s="53"/>
      <c r="RFU4" s="53"/>
      <c r="RFV4" s="53"/>
      <c r="RFW4" s="53"/>
      <c r="RFX4" s="53"/>
      <c r="RFY4" s="53"/>
      <c r="RFZ4" s="53"/>
      <c r="RGA4" s="53"/>
      <c r="RGB4" s="53"/>
      <c r="RGC4" s="53"/>
      <c r="RGD4" s="53"/>
      <c r="RGE4" s="53"/>
      <c r="RGF4" s="53"/>
      <c r="RGG4" s="53"/>
      <c r="RGH4" s="53"/>
      <c r="RGI4" s="53"/>
      <c r="RGJ4" s="53"/>
      <c r="RGK4" s="53"/>
      <c r="RGL4" s="53"/>
      <c r="RGM4" s="53"/>
      <c r="RGN4" s="53"/>
      <c r="RGO4" s="53"/>
      <c r="RGP4" s="53"/>
      <c r="RGQ4" s="53"/>
      <c r="RGR4" s="53"/>
      <c r="RGS4" s="53"/>
      <c r="RGT4" s="53"/>
      <c r="RGU4" s="53"/>
      <c r="RGV4" s="53"/>
      <c r="RGW4" s="53"/>
      <c r="RGX4" s="53"/>
      <c r="RGY4" s="53"/>
      <c r="RGZ4" s="53"/>
      <c r="RHA4" s="53"/>
      <c r="RHB4" s="53"/>
      <c r="RHC4" s="53"/>
      <c r="RHD4" s="53"/>
      <c r="RHE4" s="53"/>
      <c r="RHF4" s="53"/>
      <c r="RHG4" s="53"/>
      <c r="RHH4" s="53"/>
      <c r="RHI4" s="53"/>
      <c r="RHJ4" s="53"/>
      <c r="RHK4" s="53"/>
      <c r="RHL4" s="53"/>
      <c r="RHM4" s="53"/>
      <c r="RHN4" s="53"/>
      <c r="RHO4" s="53"/>
      <c r="RHP4" s="53"/>
      <c r="RHQ4" s="53"/>
      <c r="RHR4" s="53"/>
      <c r="RHS4" s="53"/>
      <c r="RHT4" s="53"/>
      <c r="RHU4" s="53"/>
      <c r="RHV4" s="53"/>
      <c r="RHW4" s="53"/>
      <c r="RHX4" s="53"/>
      <c r="RHY4" s="53"/>
      <c r="RHZ4" s="53"/>
      <c r="RIA4" s="53"/>
      <c r="RIB4" s="53"/>
      <c r="RIC4" s="53"/>
      <c r="RID4" s="53"/>
      <c r="RIE4" s="53"/>
      <c r="RIF4" s="53"/>
      <c r="RIG4" s="53"/>
      <c r="RIH4" s="53"/>
      <c r="RII4" s="53"/>
      <c r="RIJ4" s="53"/>
      <c r="RIK4" s="53"/>
      <c r="RIL4" s="53"/>
      <c r="RIM4" s="53"/>
      <c r="RIN4" s="53"/>
      <c r="RIO4" s="53"/>
      <c r="RIP4" s="53"/>
      <c r="RIQ4" s="53"/>
      <c r="RIR4" s="53"/>
      <c r="RIS4" s="53"/>
      <c r="RIT4" s="53"/>
      <c r="RIU4" s="53"/>
      <c r="RIV4" s="53"/>
      <c r="RIW4" s="53"/>
      <c r="RIX4" s="53"/>
      <c r="RIY4" s="53"/>
      <c r="RIZ4" s="53"/>
      <c r="RJA4" s="53"/>
      <c r="RJB4" s="53"/>
      <c r="RJC4" s="53"/>
      <c r="RJD4" s="53"/>
      <c r="RJE4" s="53"/>
      <c r="RJF4" s="53"/>
      <c r="RJG4" s="53"/>
      <c r="RJH4" s="53"/>
      <c r="RJI4" s="53"/>
      <c r="RJJ4" s="53"/>
      <c r="RJK4" s="53"/>
      <c r="RJL4" s="53"/>
      <c r="RJM4" s="53"/>
      <c r="RJN4" s="53"/>
      <c r="RJO4" s="53"/>
      <c r="RJP4" s="53"/>
      <c r="RJQ4" s="53"/>
      <c r="RJR4" s="53"/>
      <c r="RJS4" s="53"/>
      <c r="RJT4" s="53"/>
      <c r="RJU4" s="53"/>
      <c r="RJV4" s="53"/>
      <c r="RJW4" s="53"/>
      <c r="RJX4" s="53"/>
      <c r="RJY4" s="53"/>
      <c r="RJZ4" s="53"/>
      <c r="RKA4" s="53"/>
      <c r="RKB4" s="53"/>
      <c r="RKC4" s="53"/>
      <c r="RKD4" s="53"/>
      <c r="RKE4" s="53"/>
      <c r="RKF4" s="53"/>
      <c r="RKG4" s="53"/>
      <c r="RKH4" s="53"/>
      <c r="RKI4" s="53"/>
      <c r="RKJ4" s="53"/>
      <c r="RKK4" s="53"/>
      <c r="RKL4" s="53"/>
      <c r="RKM4" s="53"/>
      <c r="RKN4" s="53"/>
      <c r="RKO4" s="53"/>
      <c r="RKP4" s="53"/>
      <c r="RKQ4" s="53"/>
      <c r="RKR4" s="53"/>
      <c r="RKS4" s="53"/>
      <c r="RKT4" s="53"/>
      <c r="RKU4" s="53"/>
      <c r="RKV4" s="53"/>
      <c r="RKW4" s="53"/>
      <c r="RKX4" s="53"/>
      <c r="RKY4" s="53"/>
      <c r="RKZ4" s="53"/>
      <c r="RLA4" s="53"/>
      <c r="RLB4" s="53"/>
      <c r="RLC4" s="53"/>
      <c r="RLD4" s="53"/>
      <c r="RLE4" s="53"/>
      <c r="RLF4" s="53"/>
      <c r="RLG4" s="53"/>
      <c r="RLH4" s="53"/>
      <c r="RLI4" s="53"/>
      <c r="RLJ4" s="53"/>
      <c r="RLK4" s="53"/>
      <c r="RLL4" s="53"/>
      <c r="RLM4" s="53"/>
      <c r="RLN4" s="53"/>
      <c r="RLO4" s="53"/>
      <c r="RLP4" s="53"/>
      <c r="RLQ4" s="53"/>
      <c r="RLR4" s="53"/>
      <c r="RLS4" s="53"/>
      <c r="RLT4" s="53"/>
      <c r="RLU4" s="53"/>
      <c r="RLV4" s="53"/>
      <c r="RLW4" s="53"/>
      <c r="RLX4" s="53"/>
      <c r="RLY4" s="53"/>
      <c r="RLZ4" s="53"/>
      <c r="RMA4" s="53"/>
      <c r="RMB4" s="53"/>
      <c r="RMC4" s="53"/>
      <c r="RMD4" s="53"/>
      <c r="RME4" s="53"/>
      <c r="RMF4" s="53"/>
      <c r="RMG4" s="53"/>
      <c r="RMH4" s="53"/>
      <c r="RMI4" s="53"/>
      <c r="RMJ4" s="53"/>
      <c r="RMK4" s="53"/>
      <c r="RML4" s="53"/>
      <c r="RMM4" s="53"/>
      <c r="RMN4" s="53"/>
      <c r="RMO4" s="53"/>
      <c r="RMP4" s="53"/>
      <c r="RMQ4" s="53"/>
      <c r="RMR4" s="53"/>
      <c r="RMS4" s="53"/>
      <c r="RMT4" s="53"/>
      <c r="RMU4" s="53"/>
      <c r="RMV4" s="53"/>
      <c r="RMW4" s="53"/>
      <c r="RMX4" s="53"/>
      <c r="RMY4" s="53"/>
      <c r="RMZ4" s="53"/>
      <c r="RNA4" s="53"/>
      <c r="RNB4" s="53"/>
      <c r="RNC4" s="53"/>
      <c r="RND4" s="53"/>
      <c r="RNE4" s="53"/>
      <c r="RNF4" s="53"/>
      <c r="RNG4" s="53"/>
      <c r="RNH4" s="53"/>
      <c r="RNI4" s="53"/>
      <c r="RNJ4" s="53"/>
      <c r="RNK4" s="53"/>
      <c r="RNL4" s="53"/>
      <c r="RNM4" s="53"/>
      <c r="RNN4" s="53"/>
      <c r="RNO4" s="53"/>
      <c r="RNP4" s="53"/>
      <c r="RNQ4" s="53"/>
      <c r="RNR4" s="53"/>
      <c r="RNS4" s="53"/>
      <c r="RNT4" s="53"/>
      <c r="RNU4" s="53"/>
      <c r="RNV4" s="53"/>
      <c r="RNW4" s="53"/>
      <c r="RNX4" s="53"/>
      <c r="RNY4" s="53"/>
      <c r="RNZ4" s="53"/>
      <c r="ROA4" s="53"/>
      <c r="ROB4" s="53"/>
      <c r="ROC4" s="53"/>
      <c r="ROD4" s="53"/>
      <c r="ROE4" s="53"/>
      <c r="ROF4" s="53"/>
      <c r="ROG4" s="53"/>
      <c r="ROH4" s="53"/>
      <c r="ROI4" s="53"/>
      <c r="ROJ4" s="53"/>
      <c r="ROK4" s="53"/>
      <c r="ROL4" s="53"/>
      <c r="ROM4" s="53"/>
      <c r="RON4" s="53"/>
      <c r="ROO4" s="53"/>
      <c r="ROP4" s="53"/>
      <c r="ROQ4" s="53"/>
      <c r="ROR4" s="53"/>
      <c r="ROS4" s="53"/>
      <c r="ROT4" s="53"/>
      <c r="ROU4" s="53"/>
      <c r="ROV4" s="53"/>
      <c r="ROW4" s="53"/>
      <c r="ROX4" s="53"/>
      <c r="ROY4" s="53"/>
      <c r="ROZ4" s="53"/>
      <c r="RPA4" s="53"/>
      <c r="RPB4" s="53"/>
      <c r="RPC4" s="53"/>
      <c r="RPD4" s="53"/>
      <c r="RPE4" s="53"/>
      <c r="RPF4" s="53"/>
      <c r="RPG4" s="53"/>
      <c r="RPH4" s="53"/>
      <c r="RPI4" s="53"/>
      <c r="RPJ4" s="53"/>
      <c r="RPK4" s="53"/>
      <c r="RPL4" s="53"/>
      <c r="RPM4" s="53"/>
      <c r="RPN4" s="53"/>
      <c r="RPO4" s="53"/>
      <c r="RPP4" s="53"/>
      <c r="RPQ4" s="53"/>
      <c r="RPR4" s="53"/>
      <c r="RPS4" s="53"/>
      <c r="RPT4" s="53"/>
      <c r="RPU4" s="53"/>
      <c r="RPV4" s="53"/>
      <c r="RPW4" s="53"/>
      <c r="RPX4" s="53"/>
      <c r="RPY4" s="53"/>
      <c r="RPZ4" s="53"/>
      <c r="RQA4" s="53"/>
      <c r="RQB4" s="53"/>
      <c r="RQC4" s="53"/>
      <c r="RQD4" s="53"/>
      <c r="RQE4" s="53"/>
      <c r="RQF4" s="53"/>
      <c r="RQG4" s="53"/>
      <c r="RQH4" s="53"/>
      <c r="RQI4" s="53"/>
      <c r="RQJ4" s="53"/>
      <c r="RQK4" s="53"/>
      <c r="RQL4" s="53"/>
      <c r="RQM4" s="53"/>
      <c r="RQN4" s="53"/>
      <c r="RQO4" s="53"/>
      <c r="RQP4" s="53"/>
      <c r="RQQ4" s="53"/>
      <c r="RQR4" s="53"/>
      <c r="RQS4" s="53"/>
      <c r="RQT4" s="53"/>
      <c r="RQU4" s="53"/>
      <c r="RQV4" s="53"/>
      <c r="RQW4" s="53"/>
      <c r="RQX4" s="53"/>
      <c r="RQY4" s="53"/>
      <c r="RQZ4" s="53"/>
      <c r="RRA4" s="53"/>
      <c r="RRB4" s="53"/>
      <c r="RRC4" s="53"/>
      <c r="RRD4" s="53"/>
      <c r="RRE4" s="53"/>
      <c r="RRF4" s="53"/>
      <c r="RRG4" s="53"/>
      <c r="RRH4" s="53"/>
      <c r="RRI4" s="53"/>
      <c r="RRJ4" s="53"/>
      <c r="RRK4" s="53"/>
      <c r="RRL4" s="53"/>
      <c r="RRM4" s="53"/>
      <c r="RRN4" s="53"/>
      <c r="RRO4" s="53"/>
      <c r="RRP4" s="53"/>
      <c r="RRQ4" s="53"/>
      <c r="RRR4" s="53"/>
      <c r="RRS4" s="53"/>
      <c r="RRT4" s="53"/>
      <c r="RRU4" s="53"/>
      <c r="RRV4" s="53"/>
      <c r="RRW4" s="53"/>
      <c r="RRX4" s="53"/>
      <c r="RRY4" s="53"/>
      <c r="RRZ4" s="53"/>
      <c r="RSA4" s="53"/>
      <c r="RSB4" s="53"/>
      <c r="RSC4" s="53"/>
      <c r="RSD4" s="53"/>
      <c r="RSE4" s="53"/>
      <c r="RSF4" s="53"/>
      <c r="RSG4" s="53"/>
      <c r="RSH4" s="53"/>
      <c r="RSI4" s="53"/>
      <c r="RSJ4" s="53"/>
      <c r="RSK4" s="53"/>
      <c r="RSL4" s="53"/>
      <c r="RSM4" s="53"/>
      <c r="RSN4" s="53"/>
      <c r="RSO4" s="53"/>
      <c r="RSP4" s="53"/>
      <c r="RSQ4" s="53"/>
      <c r="RSR4" s="53"/>
      <c r="RSS4" s="53"/>
      <c r="RST4" s="53"/>
      <c r="RSU4" s="53"/>
      <c r="RSV4" s="53"/>
      <c r="RSW4" s="53"/>
      <c r="RSX4" s="53"/>
      <c r="RSY4" s="53"/>
      <c r="RSZ4" s="53"/>
      <c r="RTA4" s="53"/>
      <c r="RTB4" s="53"/>
      <c r="RTC4" s="53"/>
      <c r="RTD4" s="53"/>
      <c r="RTE4" s="53"/>
      <c r="RTF4" s="53"/>
      <c r="RTG4" s="53"/>
      <c r="RTH4" s="53"/>
      <c r="RTI4" s="53"/>
      <c r="RTJ4" s="53"/>
      <c r="RTK4" s="53"/>
      <c r="RTL4" s="53"/>
      <c r="RTM4" s="53"/>
      <c r="RTN4" s="53"/>
      <c r="RTO4" s="53"/>
      <c r="RTP4" s="53"/>
      <c r="RTQ4" s="53"/>
      <c r="RTR4" s="53"/>
      <c r="RTS4" s="53"/>
      <c r="RTT4" s="53"/>
      <c r="RTU4" s="53"/>
      <c r="RTV4" s="53"/>
      <c r="RTW4" s="53"/>
      <c r="RTX4" s="53"/>
      <c r="RTY4" s="53"/>
      <c r="RTZ4" s="53"/>
      <c r="RUA4" s="53"/>
      <c r="RUB4" s="53"/>
      <c r="RUC4" s="53"/>
      <c r="RUD4" s="53"/>
      <c r="RUE4" s="53"/>
      <c r="RUF4" s="53"/>
      <c r="RUG4" s="53"/>
      <c r="RUH4" s="53"/>
      <c r="RUI4" s="53"/>
      <c r="RUJ4" s="53"/>
      <c r="RUK4" s="53"/>
      <c r="RUL4" s="53"/>
      <c r="RUM4" s="53"/>
      <c r="RUN4" s="53"/>
      <c r="RUO4" s="53"/>
      <c r="RUP4" s="53"/>
      <c r="RUQ4" s="53"/>
      <c r="RUR4" s="53"/>
      <c r="RUS4" s="53"/>
      <c r="RUT4" s="53"/>
      <c r="RUU4" s="53"/>
      <c r="RUV4" s="53"/>
      <c r="RUW4" s="53"/>
      <c r="RUX4" s="53"/>
      <c r="RUY4" s="53"/>
      <c r="RUZ4" s="53"/>
      <c r="RVA4" s="53"/>
      <c r="RVB4" s="53"/>
      <c r="RVC4" s="53"/>
      <c r="RVD4" s="53"/>
      <c r="RVE4" s="53"/>
      <c r="RVF4" s="53"/>
      <c r="RVG4" s="53"/>
      <c r="RVH4" s="53"/>
      <c r="RVI4" s="53"/>
      <c r="RVJ4" s="53"/>
      <c r="RVK4" s="53"/>
      <c r="RVL4" s="53"/>
      <c r="RVM4" s="53"/>
      <c r="RVN4" s="53"/>
      <c r="RVO4" s="53"/>
      <c r="RVP4" s="53"/>
      <c r="RVQ4" s="53"/>
      <c r="RVR4" s="53"/>
      <c r="RVS4" s="53"/>
      <c r="RVT4" s="53"/>
      <c r="RVU4" s="53"/>
      <c r="RVV4" s="53"/>
      <c r="RVW4" s="53"/>
      <c r="RVX4" s="53"/>
      <c r="RVY4" s="53"/>
      <c r="RVZ4" s="53"/>
      <c r="RWA4" s="53"/>
      <c r="RWB4" s="53"/>
      <c r="RWC4" s="53"/>
      <c r="RWD4" s="53"/>
      <c r="RWE4" s="53"/>
      <c r="RWF4" s="53"/>
      <c r="RWG4" s="53"/>
      <c r="RWH4" s="53"/>
      <c r="RWI4" s="53"/>
      <c r="RWJ4" s="53"/>
      <c r="RWK4" s="53"/>
      <c r="RWL4" s="53"/>
      <c r="RWM4" s="53"/>
      <c r="RWN4" s="53"/>
      <c r="RWO4" s="53"/>
      <c r="RWP4" s="53"/>
      <c r="RWQ4" s="53"/>
      <c r="RWR4" s="53"/>
      <c r="RWS4" s="53"/>
      <c r="RWT4" s="53"/>
      <c r="RWU4" s="53"/>
      <c r="RWV4" s="53"/>
      <c r="RWW4" s="53"/>
      <c r="RWX4" s="53"/>
      <c r="RWY4" s="53"/>
      <c r="RWZ4" s="53"/>
      <c r="RXA4" s="53"/>
      <c r="RXB4" s="53"/>
      <c r="RXC4" s="53"/>
      <c r="RXD4" s="53"/>
      <c r="RXE4" s="53"/>
      <c r="RXF4" s="53"/>
      <c r="RXG4" s="53"/>
      <c r="RXH4" s="53"/>
      <c r="RXI4" s="53"/>
      <c r="RXJ4" s="53"/>
      <c r="RXK4" s="53"/>
      <c r="RXL4" s="53"/>
      <c r="RXM4" s="53"/>
      <c r="RXN4" s="53"/>
      <c r="RXO4" s="53"/>
      <c r="RXP4" s="53"/>
      <c r="RXQ4" s="53"/>
      <c r="RXR4" s="53"/>
      <c r="RXS4" s="53"/>
      <c r="RXT4" s="53"/>
      <c r="RXU4" s="53"/>
      <c r="RXV4" s="53"/>
      <c r="RXW4" s="53"/>
      <c r="RXX4" s="53"/>
      <c r="RXY4" s="53"/>
      <c r="RXZ4" s="53"/>
      <c r="RYA4" s="53"/>
      <c r="RYB4" s="53"/>
      <c r="RYC4" s="53"/>
      <c r="RYD4" s="53"/>
      <c r="RYE4" s="53"/>
      <c r="RYF4" s="53"/>
      <c r="RYG4" s="53"/>
      <c r="RYH4" s="53"/>
      <c r="RYI4" s="53"/>
      <c r="RYJ4" s="53"/>
      <c r="RYK4" s="53"/>
      <c r="RYL4" s="53"/>
      <c r="RYM4" s="53"/>
      <c r="RYN4" s="53"/>
      <c r="RYO4" s="53"/>
      <c r="RYP4" s="53"/>
      <c r="RYQ4" s="53"/>
      <c r="RYR4" s="53"/>
      <c r="RYS4" s="53"/>
      <c r="RYT4" s="53"/>
      <c r="RYU4" s="53"/>
      <c r="RYV4" s="53"/>
      <c r="RYW4" s="53"/>
      <c r="RYX4" s="53"/>
      <c r="RYY4" s="53"/>
      <c r="RYZ4" s="53"/>
      <c r="RZA4" s="53"/>
      <c r="RZB4" s="53"/>
      <c r="RZC4" s="53"/>
      <c r="RZD4" s="53"/>
      <c r="RZE4" s="53"/>
      <c r="RZF4" s="53"/>
      <c r="RZG4" s="53"/>
      <c r="RZH4" s="53"/>
      <c r="RZI4" s="53"/>
      <c r="RZJ4" s="53"/>
      <c r="RZK4" s="53"/>
      <c r="RZL4" s="53"/>
      <c r="RZM4" s="53"/>
      <c r="RZN4" s="53"/>
      <c r="RZO4" s="53"/>
      <c r="RZP4" s="53"/>
      <c r="RZQ4" s="53"/>
      <c r="RZR4" s="53"/>
      <c r="RZS4" s="53"/>
      <c r="RZT4" s="53"/>
      <c r="RZU4" s="53"/>
      <c r="RZV4" s="53"/>
      <c r="RZW4" s="53"/>
      <c r="RZX4" s="53"/>
      <c r="RZY4" s="53"/>
      <c r="RZZ4" s="53"/>
      <c r="SAA4" s="53"/>
      <c r="SAB4" s="53"/>
      <c r="SAC4" s="53"/>
      <c r="SAD4" s="53"/>
      <c r="SAE4" s="53"/>
      <c r="SAF4" s="53"/>
      <c r="SAG4" s="53"/>
      <c r="SAH4" s="53"/>
      <c r="SAI4" s="53"/>
      <c r="SAJ4" s="53"/>
      <c r="SAK4" s="53"/>
      <c r="SAL4" s="53"/>
      <c r="SAM4" s="53"/>
      <c r="SAN4" s="53"/>
      <c r="SAO4" s="53"/>
      <c r="SAP4" s="53"/>
      <c r="SAQ4" s="53"/>
      <c r="SAR4" s="53"/>
      <c r="SAS4" s="53"/>
      <c r="SAT4" s="53"/>
      <c r="SAU4" s="53"/>
      <c r="SAV4" s="53"/>
      <c r="SAW4" s="53"/>
      <c r="SAX4" s="53"/>
      <c r="SAY4" s="53"/>
      <c r="SAZ4" s="53"/>
      <c r="SBA4" s="53"/>
      <c r="SBB4" s="53"/>
      <c r="SBC4" s="53"/>
      <c r="SBD4" s="53"/>
      <c r="SBE4" s="53"/>
      <c r="SBF4" s="53"/>
      <c r="SBG4" s="53"/>
      <c r="SBH4" s="53"/>
      <c r="SBI4" s="53"/>
      <c r="SBJ4" s="53"/>
      <c r="SBK4" s="53"/>
      <c r="SBL4" s="53"/>
      <c r="SBM4" s="53"/>
      <c r="SBN4" s="53"/>
      <c r="SBO4" s="53"/>
      <c r="SBP4" s="53"/>
      <c r="SBQ4" s="53"/>
      <c r="SBR4" s="53"/>
      <c r="SBS4" s="53"/>
      <c r="SBT4" s="53"/>
      <c r="SBU4" s="53"/>
      <c r="SBV4" s="53"/>
      <c r="SBW4" s="53"/>
      <c r="SBX4" s="53"/>
      <c r="SBY4" s="53"/>
      <c r="SBZ4" s="53"/>
      <c r="SCA4" s="53"/>
      <c r="SCB4" s="53"/>
      <c r="SCC4" s="53"/>
      <c r="SCD4" s="53"/>
      <c r="SCE4" s="53"/>
      <c r="SCF4" s="53"/>
      <c r="SCG4" s="53"/>
      <c r="SCH4" s="53"/>
      <c r="SCI4" s="53"/>
      <c r="SCJ4" s="53"/>
      <c r="SCK4" s="53"/>
      <c r="SCL4" s="53"/>
      <c r="SCM4" s="53"/>
      <c r="SCN4" s="53"/>
      <c r="SCO4" s="53"/>
      <c r="SCP4" s="53"/>
      <c r="SCQ4" s="53"/>
      <c r="SCR4" s="53"/>
      <c r="SCS4" s="53"/>
      <c r="SCT4" s="53"/>
      <c r="SCU4" s="53"/>
      <c r="SCV4" s="53"/>
      <c r="SCW4" s="53"/>
      <c r="SCX4" s="53"/>
      <c r="SCY4" s="53"/>
      <c r="SCZ4" s="53"/>
      <c r="SDA4" s="53"/>
      <c r="SDB4" s="53"/>
      <c r="SDC4" s="53"/>
      <c r="SDD4" s="53"/>
      <c r="SDE4" s="53"/>
      <c r="SDF4" s="53"/>
      <c r="SDG4" s="53"/>
      <c r="SDH4" s="53"/>
      <c r="SDI4" s="53"/>
      <c r="SDJ4" s="53"/>
      <c r="SDK4" s="53"/>
      <c r="SDL4" s="53"/>
      <c r="SDM4" s="53"/>
      <c r="SDN4" s="53"/>
      <c r="SDO4" s="53"/>
      <c r="SDP4" s="53"/>
      <c r="SDQ4" s="53"/>
      <c r="SDR4" s="53"/>
      <c r="SDS4" s="53"/>
      <c r="SDT4" s="53"/>
      <c r="SDU4" s="53"/>
      <c r="SDV4" s="53"/>
      <c r="SDW4" s="53"/>
      <c r="SDX4" s="53"/>
      <c r="SDY4" s="53"/>
      <c r="SDZ4" s="53"/>
      <c r="SEA4" s="53"/>
      <c r="SEB4" s="53"/>
      <c r="SEC4" s="53"/>
      <c r="SED4" s="53"/>
      <c r="SEE4" s="53"/>
      <c r="SEF4" s="53"/>
      <c r="SEG4" s="53"/>
      <c r="SEH4" s="53"/>
      <c r="SEI4" s="53"/>
      <c r="SEJ4" s="53"/>
      <c r="SEK4" s="53"/>
      <c r="SEL4" s="53"/>
      <c r="SEM4" s="53"/>
      <c r="SEN4" s="53"/>
      <c r="SEO4" s="53"/>
      <c r="SEP4" s="53"/>
      <c r="SEQ4" s="53"/>
      <c r="SER4" s="53"/>
      <c r="SES4" s="53"/>
      <c r="SET4" s="53"/>
      <c r="SEU4" s="53"/>
      <c r="SEV4" s="53"/>
      <c r="SEW4" s="53"/>
      <c r="SEX4" s="53"/>
      <c r="SEY4" s="53"/>
      <c r="SEZ4" s="53"/>
      <c r="SFA4" s="53"/>
      <c r="SFB4" s="53"/>
      <c r="SFC4" s="53"/>
      <c r="SFD4" s="53"/>
      <c r="SFE4" s="53"/>
      <c r="SFF4" s="53"/>
      <c r="SFG4" s="53"/>
      <c r="SFH4" s="53"/>
      <c r="SFI4" s="53"/>
      <c r="SFJ4" s="53"/>
      <c r="SFK4" s="53"/>
      <c r="SFL4" s="53"/>
      <c r="SFM4" s="53"/>
      <c r="SFN4" s="53"/>
      <c r="SFO4" s="53"/>
      <c r="SFP4" s="53"/>
      <c r="SFQ4" s="53"/>
      <c r="SFR4" s="53"/>
      <c r="SFS4" s="53"/>
      <c r="SFT4" s="53"/>
      <c r="SFU4" s="53"/>
      <c r="SFV4" s="53"/>
      <c r="SFW4" s="53"/>
      <c r="SFX4" s="53"/>
      <c r="SFY4" s="53"/>
      <c r="SFZ4" s="53"/>
      <c r="SGA4" s="53"/>
      <c r="SGB4" s="53"/>
      <c r="SGC4" s="53"/>
      <c r="SGD4" s="53"/>
      <c r="SGE4" s="53"/>
      <c r="SGF4" s="53"/>
      <c r="SGG4" s="53"/>
      <c r="SGH4" s="53"/>
      <c r="SGI4" s="53"/>
      <c r="SGJ4" s="53"/>
      <c r="SGK4" s="53"/>
      <c r="SGL4" s="53"/>
      <c r="SGM4" s="53"/>
      <c r="SGN4" s="53"/>
      <c r="SGO4" s="53"/>
      <c r="SGP4" s="53"/>
      <c r="SGQ4" s="53"/>
      <c r="SGR4" s="53"/>
      <c r="SGS4" s="53"/>
      <c r="SGT4" s="53"/>
      <c r="SGU4" s="53"/>
      <c r="SGV4" s="53"/>
      <c r="SGW4" s="53"/>
      <c r="SGX4" s="53"/>
      <c r="SGY4" s="53"/>
      <c r="SGZ4" s="53"/>
      <c r="SHA4" s="53"/>
      <c r="SHB4" s="53"/>
      <c r="SHC4" s="53"/>
      <c r="SHD4" s="53"/>
      <c r="SHE4" s="53"/>
      <c r="SHF4" s="53"/>
      <c r="SHG4" s="53"/>
      <c r="SHH4" s="53"/>
      <c r="SHI4" s="53"/>
      <c r="SHJ4" s="53"/>
      <c r="SHK4" s="53"/>
      <c r="SHL4" s="53"/>
      <c r="SHM4" s="53"/>
      <c r="SHN4" s="53"/>
      <c r="SHO4" s="53"/>
      <c r="SHP4" s="53"/>
      <c r="SHQ4" s="53"/>
      <c r="SHR4" s="53"/>
      <c r="SHS4" s="53"/>
      <c r="SHT4" s="53"/>
      <c r="SHU4" s="53"/>
      <c r="SHV4" s="53"/>
      <c r="SHW4" s="53"/>
      <c r="SHX4" s="53"/>
      <c r="SHY4" s="53"/>
      <c r="SHZ4" s="53"/>
      <c r="SIA4" s="53"/>
      <c r="SIB4" s="53"/>
      <c r="SIC4" s="53"/>
      <c r="SID4" s="53"/>
      <c r="SIE4" s="53"/>
      <c r="SIF4" s="53"/>
      <c r="SIG4" s="53"/>
      <c r="SIH4" s="53"/>
      <c r="SII4" s="53"/>
      <c r="SIJ4" s="53"/>
      <c r="SIK4" s="53"/>
      <c r="SIL4" s="53"/>
      <c r="SIM4" s="53"/>
      <c r="SIN4" s="53"/>
      <c r="SIO4" s="53"/>
      <c r="SIP4" s="53"/>
      <c r="SIQ4" s="53"/>
      <c r="SIR4" s="53"/>
      <c r="SIS4" s="53"/>
      <c r="SIT4" s="53"/>
      <c r="SIU4" s="53"/>
      <c r="SIV4" s="53"/>
      <c r="SIW4" s="53"/>
      <c r="SIX4" s="53"/>
      <c r="SIY4" s="53"/>
      <c r="SIZ4" s="53"/>
      <c r="SJA4" s="53"/>
      <c r="SJB4" s="53"/>
      <c r="SJC4" s="53"/>
      <c r="SJD4" s="53"/>
      <c r="SJE4" s="53"/>
      <c r="SJF4" s="53"/>
      <c r="SJG4" s="53"/>
      <c r="SJH4" s="53"/>
      <c r="SJI4" s="53"/>
      <c r="SJJ4" s="53"/>
      <c r="SJK4" s="53"/>
      <c r="SJL4" s="53"/>
      <c r="SJM4" s="53"/>
      <c r="SJN4" s="53"/>
      <c r="SJO4" s="53"/>
      <c r="SJP4" s="53"/>
      <c r="SJQ4" s="53"/>
      <c r="SJR4" s="53"/>
      <c r="SJS4" s="53"/>
      <c r="SJT4" s="53"/>
      <c r="SJU4" s="53"/>
      <c r="SJV4" s="53"/>
      <c r="SJW4" s="53"/>
      <c r="SJX4" s="53"/>
      <c r="SJY4" s="53"/>
      <c r="SJZ4" s="53"/>
      <c r="SKA4" s="53"/>
      <c r="SKB4" s="53"/>
      <c r="SKC4" s="53"/>
      <c r="SKD4" s="53"/>
      <c r="SKE4" s="53"/>
      <c r="SKF4" s="53"/>
      <c r="SKG4" s="53"/>
      <c r="SKH4" s="53"/>
      <c r="SKI4" s="53"/>
      <c r="SKJ4" s="53"/>
      <c r="SKK4" s="53"/>
      <c r="SKL4" s="53"/>
      <c r="SKM4" s="53"/>
      <c r="SKN4" s="53"/>
      <c r="SKO4" s="53"/>
      <c r="SKP4" s="53"/>
      <c r="SKQ4" s="53"/>
      <c r="SKR4" s="53"/>
      <c r="SKS4" s="53"/>
      <c r="SKT4" s="53"/>
      <c r="SKU4" s="53"/>
      <c r="SKV4" s="53"/>
      <c r="SKW4" s="53"/>
      <c r="SKX4" s="53"/>
      <c r="SKY4" s="53"/>
      <c r="SKZ4" s="53"/>
      <c r="SLA4" s="53"/>
      <c r="SLB4" s="53"/>
      <c r="SLC4" s="53"/>
      <c r="SLD4" s="53"/>
      <c r="SLE4" s="53"/>
      <c r="SLF4" s="53"/>
      <c r="SLG4" s="53"/>
      <c r="SLH4" s="53"/>
      <c r="SLI4" s="53"/>
      <c r="SLJ4" s="53"/>
      <c r="SLK4" s="53"/>
      <c r="SLL4" s="53"/>
      <c r="SLM4" s="53"/>
      <c r="SLN4" s="53"/>
      <c r="SLO4" s="53"/>
      <c r="SLP4" s="53"/>
      <c r="SLQ4" s="53"/>
      <c r="SLR4" s="53"/>
      <c r="SLS4" s="53"/>
      <c r="SLT4" s="53"/>
      <c r="SLU4" s="53"/>
      <c r="SLV4" s="53"/>
      <c r="SLW4" s="53"/>
      <c r="SLX4" s="53"/>
      <c r="SLY4" s="53"/>
      <c r="SLZ4" s="53"/>
      <c r="SMA4" s="53"/>
      <c r="SMB4" s="53"/>
      <c r="SMC4" s="53"/>
      <c r="SMD4" s="53"/>
      <c r="SME4" s="53"/>
      <c r="SMF4" s="53"/>
      <c r="SMG4" s="53"/>
      <c r="SMH4" s="53"/>
      <c r="SMI4" s="53"/>
      <c r="SMJ4" s="53"/>
      <c r="SMK4" s="53"/>
      <c r="SML4" s="53"/>
      <c r="SMM4" s="53"/>
      <c r="SMN4" s="53"/>
      <c r="SMO4" s="53"/>
      <c r="SMP4" s="53"/>
      <c r="SMQ4" s="53"/>
      <c r="SMR4" s="53"/>
      <c r="SMS4" s="53"/>
      <c r="SMT4" s="53"/>
      <c r="SMU4" s="53"/>
      <c r="SMV4" s="53"/>
      <c r="SMW4" s="53"/>
      <c r="SMX4" s="53"/>
      <c r="SMY4" s="53"/>
      <c r="SMZ4" s="53"/>
      <c r="SNA4" s="53"/>
      <c r="SNB4" s="53"/>
      <c r="SNC4" s="53"/>
      <c r="SND4" s="53"/>
      <c r="SNE4" s="53"/>
      <c r="SNF4" s="53"/>
      <c r="SNG4" s="53"/>
      <c r="SNH4" s="53"/>
      <c r="SNI4" s="53"/>
      <c r="SNJ4" s="53"/>
      <c r="SNK4" s="53"/>
      <c r="SNL4" s="53"/>
      <c r="SNM4" s="53"/>
      <c r="SNN4" s="53"/>
      <c r="SNO4" s="53"/>
      <c r="SNP4" s="53"/>
      <c r="SNQ4" s="53"/>
      <c r="SNR4" s="53"/>
      <c r="SNS4" s="53"/>
      <c r="SNT4" s="53"/>
      <c r="SNU4" s="53"/>
      <c r="SNV4" s="53"/>
      <c r="SNW4" s="53"/>
      <c r="SNX4" s="53"/>
      <c r="SNY4" s="53"/>
      <c r="SNZ4" s="53"/>
      <c r="SOA4" s="53"/>
      <c r="SOB4" s="53"/>
      <c r="SOC4" s="53"/>
      <c r="SOD4" s="53"/>
      <c r="SOE4" s="53"/>
      <c r="SOF4" s="53"/>
      <c r="SOG4" s="53"/>
      <c r="SOH4" s="53"/>
      <c r="SOI4" s="53"/>
      <c r="SOJ4" s="53"/>
      <c r="SOK4" s="53"/>
      <c r="SOL4" s="53"/>
      <c r="SOM4" s="53"/>
      <c r="SON4" s="53"/>
      <c r="SOO4" s="53"/>
      <c r="SOP4" s="53"/>
      <c r="SOQ4" s="53"/>
      <c r="SOR4" s="53"/>
      <c r="SOS4" s="53"/>
      <c r="SOT4" s="53"/>
      <c r="SOU4" s="53"/>
      <c r="SOV4" s="53"/>
      <c r="SOW4" s="53"/>
      <c r="SOX4" s="53"/>
      <c r="SOY4" s="53"/>
      <c r="SOZ4" s="53"/>
      <c r="SPA4" s="53"/>
      <c r="SPB4" s="53"/>
      <c r="SPC4" s="53"/>
      <c r="SPD4" s="53"/>
      <c r="SPE4" s="53"/>
      <c r="SPF4" s="53"/>
      <c r="SPG4" s="53"/>
      <c r="SPH4" s="53"/>
      <c r="SPI4" s="53"/>
      <c r="SPJ4" s="53"/>
      <c r="SPK4" s="53"/>
      <c r="SPL4" s="53"/>
      <c r="SPM4" s="53"/>
      <c r="SPN4" s="53"/>
      <c r="SPO4" s="53"/>
      <c r="SPP4" s="53"/>
      <c r="SPQ4" s="53"/>
      <c r="SPR4" s="53"/>
      <c r="SPS4" s="53"/>
      <c r="SPT4" s="53"/>
      <c r="SPU4" s="53"/>
      <c r="SPV4" s="53"/>
      <c r="SPW4" s="53"/>
      <c r="SPX4" s="53"/>
      <c r="SPY4" s="53"/>
      <c r="SPZ4" s="53"/>
      <c r="SQA4" s="53"/>
      <c r="SQB4" s="53"/>
      <c r="SQC4" s="53"/>
      <c r="SQD4" s="53"/>
      <c r="SQE4" s="53"/>
      <c r="SQF4" s="53"/>
      <c r="SQG4" s="53"/>
      <c r="SQH4" s="53"/>
      <c r="SQI4" s="53"/>
      <c r="SQJ4" s="53"/>
      <c r="SQK4" s="53"/>
      <c r="SQL4" s="53"/>
      <c r="SQM4" s="53"/>
      <c r="SQN4" s="53"/>
      <c r="SQO4" s="53"/>
      <c r="SQP4" s="53"/>
      <c r="SQQ4" s="53"/>
      <c r="SQR4" s="53"/>
      <c r="SQS4" s="53"/>
      <c r="SQT4" s="53"/>
      <c r="SQU4" s="53"/>
      <c r="SQV4" s="53"/>
      <c r="SQW4" s="53"/>
      <c r="SQX4" s="53"/>
      <c r="SQY4" s="53"/>
      <c r="SQZ4" s="53"/>
      <c r="SRA4" s="53"/>
      <c r="SRB4" s="53"/>
      <c r="SRC4" s="53"/>
      <c r="SRD4" s="53"/>
      <c r="SRE4" s="53"/>
      <c r="SRF4" s="53"/>
      <c r="SRG4" s="53"/>
      <c r="SRH4" s="53"/>
      <c r="SRI4" s="53"/>
      <c r="SRJ4" s="53"/>
      <c r="SRK4" s="53"/>
      <c r="SRL4" s="53"/>
      <c r="SRM4" s="53"/>
      <c r="SRN4" s="53"/>
      <c r="SRO4" s="53"/>
      <c r="SRP4" s="53"/>
      <c r="SRQ4" s="53"/>
      <c r="SRR4" s="53"/>
      <c r="SRS4" s="53"/>
      <c r="SRT4" s="53"/>
      <c r="SRU4" s="53"/>
      <c r="SRV4" s="53"/>
      <c r="SRW4" s="53"/>
      <c r="SRX4" s="53"/>
      <c r="SRY4" s="53"/>
      <c r="SRZ4" s="53"/>
      <c r="SSA4" s="53"/>
      <c r="SSB4" s="53"/>
      <c r="SSC4" s="53"/>
      <c r="SSD4" s="53"/>
      <c r="SSE4" s="53"/>
      <c r="SSF4" s="53"/>
      <c r="SSG4" s="53"/>
      <c r="SSH4" s="53"/>
      <c r="SSI4" s="53"/>
      <c r="SSJ4" s="53"/>
      <c r="SSK4" s="53"/>
      <c r="SSL4" s="53"/>
      <c r="SSM4" s="53"/>
      <c r="SSN4" s="53"/>
      <c r="SSO4" s="53"/>
      <c r="SSP4" s="53"/>
      <c r="SSQ4" s="53"/>
      <c r="SSR4" s="53"/>
      <c r="SSS4" s="53"/>
      <c r="SST4" s="53"/>
      <c r="SSU4" s="53"/>
      <c r="SSV4" s="53"/>
      <c r="SSW4" s="53"/>
      <c r="SSX4" s="53"/>
      <c r="SSY4" s="53"/>
      <c r="SSZ4" s="53"/>
      <c r="STA4" s="53"/>
      <c r="STB4" s="53"/>
      <c r="STC4" s="53"/>
      <c r="STD4" s="53"/>
      <c r="STE4" s="53"/>
      <c r="STF4" s="53"/>
      <c r="STG4" s="53"/>
      <c r="STH4" s="53"/>
      <c r="STI4" s="53"/>
      <c r="STJ4" s="53"/>
      <c r="STK4" s="53"/>
      <c r="STL4" s="53"/>
      <c r="STM4" s="53"/>
      <c r="STN4" s="53"/>
      <c r="STO4" s="53"/>
      <c r="STP4" s="53"/>
      <c r="STQ4" s="53"/>
      <c r="STR4" s="53"/>
      <c r="STS4" s="53"/>
      <c r="STT4" s="53"/>
      <c r="STU4" s="53"/>
      <c r="STV4" s="53"/>
      <c r="STW4" s="53"/>
      <c r="STX4" s="53"/>
      <c r="STY4" s="53"/>
      <c r="STZ4" s="53"/>
      <c r="SUA4" s="53"/>
      <c r="SUB4" s="53"/>
      <c r="SUC4" s="53"/>
      <c r="SUD4" s="53"/>
      <c r="SUE4" s="53"/>
      <c r="SUF4" s="53"/>
      <c r="SUG4" s="53"/>
      <c r="SUH4" s="53"/>
      <c r="SUI4" s="53"/>
      <c r="SUJ4" s="53"/>
      <c r="SUK4" s="53"/>
      <c r="SUL4" s="53"/>
      <c r="SUM4" s="53"/>
      <c r="SUN4" s="53"/>
      <c r="SUO4" s="53"/>
      <c r="SUP4" s="53"/>
      <c r="SUQ4" s="53"/>
      <c r="SUR4" s="53"/>
      <c r="SUS4" s="53"/>
      <c r="SUT4" s="53"/>
      <c r="SUU4" s="53"/>
      <c r="SUV4" s="53"/>
      <c r="SUW4" s="53"/>
      <c r="SUX4" s="53"/>
      <c r="SUY4" s="53"/>
      <c r="SUZ4" s="53"/>
      <c r="SVA4" s="53"/>
      <c r="SVB4" s="53"/>
      <c r="SVC4" s="53"/>
      <c r="SVD4" s="53"/>
      <c r="SVE4" s="53"/>
      <c r="SVF4" s="53"/>
      <c r="SVG4" s="53"/>
      <c r="SVH4" s="53"/>
      <c r="SVI4" s="53"/>
      <c r="SVJ4" s="53"/>
      <c r="SVK4" s="53"/>
      <c r="SVL4" s="53"/>
      <c r="SVM4" s="53"/>
      <c r="SVN4" s="53"/>
      <c r="SVO4" s="53"/>
      <c r="SVP4" s="53"/>
      <c r="SVQ4" s="53"/>
      <c r="SVR4" s="53"/>
      <c r="SVS4" s="53"/>
      <c r="SVT4" s="53"/>
      <c r="SVU4" s="53"/>
      <c r="SVV4" s="53"/>
      <c r="SVW4" s="53"/>
      <c r="SVX4" s="53"/>
      <c r="SVY4" s="53"/>
      <c r="SVZ4" s="53"/>
      <c r="SWA4" s="53"/>
      <c r="SWB4" s="53"/>
      <c r="SWC4" s="53"/>
      <c r="SWD4" s="53"/>
      <c r="SWE4" s="53"/>
      <c r="SWF4" s="53"/>
      <c r="SWG4" s="53"/>
      <c r="SWH4" s="53"/>
      <c r="SWI4" s="53"/>
      <c r="SWJ4" s="53"/>
      <c r="SWK4" s="53"/>
      <c r="SWL4" s="53"/>
      <c r="SWM4" s="53"/>
      <c r="SWN4" s="53"/>
      <c r="SWO4" s="53"/>
      <c r="SWP4" s="53"/>
      <c r="SWQ4" s="53"/>
      <c r="SWR4" s="53"/>
      <c r="SWS4" s="53"/>
      <c r="SWT4" s="53"/>
      <c r="SWU4" s="53"/>
      <c r="SWV4" s="53"/>
      <c r="SWW4" s="53"/>
      <c r="SWX4" s="53"/>
      <c r="SWY4" s="53"/>
      <c r="SWZ4" s="53"/>
      <c r="SXA4" s="53"/>
      <c r="SXB4" s="53"/>
      <c r="SXC4" s="53"/>
      <c r="SXD4" s="53"/>
      <c r="SXE4" s="53"/>
      <c r="SXF4" s="53"/>
      <c r="SXG4" s="53"/>
      <c r="SXH4" s="53"/>
      <c r="SXI4" s="53"/>
      <c r="SXJ4" s="53"/>
      <c r="SXK4" s="53"/>
      <c r="SXL4" s="53"/>
      <c r="SXM4" s="53"/>
      <c r="SXN4" s="53"/>
      <c r="SXO4" s="53"/>
      <c r="SXP4" s="53"/>
      <c r="SXQ4" s="53"/>
      <c r="SXR4" s="53"/>
      <c r="SXS4" s="53"/>
      <c r="SXT4" s="53"/>
      <c r="SXU4" s="53"/>
      <c r="SXV4" s="53"/>
      <c r="SXW4" s="53"/>
      <c r="SXX4" s="53"/>
      <c r="SXY4" s="53"/>
      <c r="SXZ4" s="53"/>
      <c r="SYA4" s="53"/>
      <c r="SYB4" s="53"/>
      <c r="SYC4" s="53"/>
      <c r="SYD4" s="53"/>
      <c r="SYE4" s="53"/>
      <c r="SYF4" s="53"/>
      <c r="SYG4" s="53"/>
      <c r="SYH4" s="53"/>
      <c r="SYI4" s="53"/>
      <c r="SYJ4" s="53"/>
      <c r="SYK4" s="53"/>
      <c r="SYL4" s="53"/>
      <c r="SYM4" s="53"/>
      <c r="SYN4" s="53"/>
      <c r="SYO4" s="53"/>
      <c r="SYP4" s="53"/>
      <c r="SYQ4" s="53"/>
      <c r="SYR4" s="53"/>
      <c r="SYS4" s="53"/>
      <c r="SYT4" s="53"/>
      <c r="SYU4" s="53"/>
      <c r="SYV4" s="53"/>
      <c r="SYW4" s="53"/>
      <c r="SYX4" s="53"/>
      <c r="SYY4" s="53"/>
      <c r="SYZ4" s="53"/>
      <c r="SZA4" s="53"/>
      <c r="SZB4" s="53"/>
      <c r="SZC4" s="53"/>
      <c r="SZD4" s="53"/>
      <c r="SZE4" s="53"/>
      <c r="SZF4" s="53"/>
      <c r="SZG4" s="53"/>
      <c r="SZH4" s="53"/>
      <c r="SZI4" s="53"/>
      <c r="SZJ4" s="53"/>
      <c r="SZK4" s="53"/>
      <c r="SZL4" s="53"/>
      <c r="SZM4" s="53"/>
      <c r="SZN4" s="53"/>
      <c r="SZO4" s="53"/>
      <c r="SZP4" s="53"/>
      <c r="SZQ4" s="53"/>
      <c r="SZR4" s="53"/>
      <c r="SZS4" s="53"/>
      <c r="SZT4" s="53"/>
      <c r="SZU4" s="53"/>
      <c r="SZV4" s="53"/>
      <c r="SZW4" s="53"/>
      <c r="SZX4" s="53"/>
      <c r="SZY4" s="53"/>
      <c r="SZZ4" s="53"/>
      <c r="TAA4" s="53"/>
      <c r="TAB4" s="53"/>
      <c r="TAC4" s="53"/>
      <c r="TAD4" s="53"/>
      <c r="TAE4" s="53"/>
      <c r="TAF4" s="53"/>
      <c r="TAG4" s="53"/>
      <c r="TAH4" s="53"/>
      <c r="TAI4" s="53"/>
      <c r="TAJ4" s="53"/>
      <c r="TAK4" s="53"/>
      <c r="TAL4" s="53"/>
      <c r="TAM4" s="53"/>
      <c r="TAN4" s="53"/>
      <c r="TAO4" s="53"/>
      <c r="TAP4" s="53"/>
      <c r="TAQ4" s="53"/>
      <c r="TAR4" s="53"/>
      <c r="TAS4" s="53"/>
      <c r="TAT4" s="53"/>
      <c r="TAU4" s="53"/>
      <c r="TAV4" s="53"/>
      <c r="TAW4" s="53"/>
      <c r="TAX4" s="53"/>
      <c r="TAY4" s="53"/>
      <c r="TAZ4" s="53"/>
      <c r="TBA4" s="53"/>
      <c r="TBB4" s="53"/>
      <c r="TBC4" s="53"/>
      <c r="TBD4" s="53"/>
      <c r="TBE4" s="53"/>
      <c r="TBF4" s="53"/>
      <c r="TBG4" s="53"/>
      <c r="TBH4" s="53"/>
      <c r="TBI4" s="53"/>
      <c r="TBJ4" s="53"/>
      <c r="TBK4" s="53"/>
      <c r="TBL4" s="53"/>
      <c r="TBM4" s="53"/>
      <c r="TBN4" s="53"/>
      <c r="TBO4" s="53"/>
      <c r="TBP4" s="53"/>
      <c r="TBQ4" s="53"/>
      <c r="TBR4" s="53"/>
      <c r="TBS4" s="53"/>
      <c r="TBT4" s="53"/>
      <c r="TBU4" s="53"/>
      <c r="TBV4" s="53"/>
      <c r="TBW4" s="53"/>
      <c r="TBX4" s="53"/>
      <c r="TBY4" s="53"/>
      <c r="TBZ4" s="53"/>
      <c r="TCA4" s="53"/>
      <c r="TCB4" s="53"/>
      <c r="TCC4" s="53"/>
      <c r="TCD4" s="53"/>
      <c r="TCE4" s="53"/>
      <c r="TCF4" s="53"/>
      <c r="TCG4" s="53"/>
      <c r="TCH4" s="53"/>
      <c r="TCI4" s="53"/>
      <c r="TCJ4" s="53"/>
      <c r="TCK4" s="53"/>
      <c r="TCL4" s="53"/>
      <c r="TCM4" s="53"/>
      <c r="TCN4" s="53"/>
      <c r="TCO4" s="53"/>
      <c r="TCP4" s="53"/>
      <c r="TCQ4" s="53"/>
      <c r="TCR4" s="53"/>
      <c r="TCS4" s="53"/>
      <c r="TCT4" s="53"/>
      <c r="TCU4" s="53"/>
      <c r="TCV4" s="53"/>
      <c r="TCW4" s="53"/>
      <c r="TCX4" s="53"/>
      <c r="TCY4" s="53"/>
      <c r="TCZ4" s="53"/>
      <c r="TDA4" s="53"/>
      <c r="TDB4" s="53"/>
      <c r="TDC4" s="53"/>
      <c r="TDD4" s="53"/>
      <c r="TDE4" s="53"/>
      <c r="TDF4" s="53"/>
      <c r="TDG4" s="53"/>
      <c r="TDH4" s="53"/>
      <c r="TDI4" s="53"/>
      <c r="TDJ4" s="53"/>
      <c r="TDK4" s="53"/>
      <c r="TDL4" s="53"/>
      <c r="TDM4" s="53"/>
      <c r="TDN4" s="53"/>
      <c r="TDO4" s="53"/>
      <c r="TDP4" s="53"/>
      <c r="TDQ4" s="53"/>
      <c r="TDR4" s="53"/>
      <c r="TDS4" s="53"/>
      <c r="TDT4" s="53"/>
      <c r="TDU4" s="53"/>
      <c r="TDV4" s="53"/>
      <c r="TDW4" s="53"/>
      <c r="TDX4" s="53"/>
      <c r="TDY4" s="53"/>
      <c r="TDZ4" s="53"/>
      <c r="TEA4" s="53"/>
      <c r="TEB4" s="53"/>
      <c r="TEC4" s="53"/>
      <c r="TED4" s="53"/>
      <c r="TEE4" s="53"/>
      <c r="TEF4" s="53"/>
      <c r="TEG4" s="53"/>
      <c r="TEH4" s="53"/>
      <c r="TEI4" s="53"/>
      <c r="TEJ4" s="53"/>
      <c r="TEK4" s="53"/>
      <c r="TEL4" s="53"/>
      <c r="TEM4" s="53"/>
      <c r="TEN4" s="53"/>
      <c r="TEO4" s="53"/>
      <c r="TEP4" s="53"/>
      <c r="TEQ4" s="53"/>
      <c r="TER4" s="53"/>
      <c r="TES4" s="53"/>
      <c r="TET4" s="53"/>
      <c r="TEU4" s="53"/>
      <c r="TEV4" s="53"/>
      <c r="TEW4" s="53"/>
      <c r="TEX4" s="53"/>
      <c r="TEY4" s="53"/>
      <c r="TEZ4" s="53"/>
      <c r="TFA4" s="53"/>
      <c r="TFB4" s="53"/>
      <c r="TFC4" s="53"/>
      <c r="TFD4" s="53"/>
      <c r="TFE4" s="53"/>
      <c r="TFF4" s="53"/>
      <c r="TFG4" s="53"/>
      <c r="TFH4" s="53"/>
      <c r="TFI4" s="53"/>
      <c r="TFJ4" s="53"/>
      <c r="TFK4" s="53"/>
      <c r="TFL4" s="53"/>
      <c r="TFM4" s="53"/>
      <c r="TFN4" s="53"/>
      <c r="TFO4" s="53"/>
      <c r="TFP4" s="53"/>
      <c r="TFQ4" s="53"/>
      <c r="TFR4" s="53"/>
      <c r="TFS4" s="53"/>
      <c r="TFT4" s="53"/>
      <c r="TFU4" s="53"/>
      <c r="TFV4" s="53"/>
      <c r="TFW4" s="53"/>
      <c r="TFX4" s="53"/>
      <c r="TFY4" s="53"/>
      <c r="TFZ4" s="53"/>
      <c r="TGA4" s="53"/>
      <c r="TGB4" s="53"/>
      <c r="TGC4" s="53"/>
      <c r="TGD4" s="53"/>
      <c r="TGE4" s="53"/>
      <c r="TGF4" s="53"/>
      <c r="TGG4" s="53"/>
      <c r="TGH4" s="53"/>
      <c r="TGI4" s="53"/>
      <c r="TGJ4" s="53"/>
      <c r="TGK4" s="53"/>
      <c r="TGL4" s="53"/>
      <c r="TGM4" s="53"/>
      <c r="TGN4" s="53"/>
      <c r="TGO4" s="53"/>
      <c r="TGP4" s="53"/>
      <c r="TGQ4" s="53"/>
      <c r="TGR4" s="53"/>
      <c r="TGS4" s="53"/>
      <c r="TGT4" s="53"/>
      <c r="TGU4" s="53"/>
      <c r="TGV4" s="53"/>
      <c r="TGW4" s="53"/>
      <c r="TGX4" s="53"/>
      <c r="TGY4" s="53"/>
      <c r="TGZ4" s="53"/>
      <c r="THA4" s="53"/>
      <c r="THB4" s="53"/>
      <c r="THC4" s="53"/>
      <c r="THD4" s="53"/>
      <c r="THE4" s="53"/>
      <c r="THF4" s="53"/>
      <c r="THG4" s="53"/>
      <c r="THH4" s="53"/>
      <c r="THI4" s="53"/>
      <c r="THJ4" s="53"/>
      <c r="THK4" s="53"/>
      <c r="THL4" s="53"/>
      <c r="THM4" s="53"/>
      <c r="THN4" s="53"/>
      <c r="THO4" s="53"/>
      <c r="THP4" s="53"/>
      <c r="THQ4" s="53"/>
      <c r="THR4" s="53"/>
      <c r="THS4" s="53"/>
      <c r="THT4" s="53"/>
      <c r="THU4" s="53"/>
      <c r="THV4" s="53"/>
      <c r="THW4" s="53"/>
      <c r="THX4" s="53"/>
      <c r="THY4" s="53"/>
      <c r="THZ4" s="53"/>
      <c r="TIA4" s="53"/>
      <c r="TIB4" s="53"/>
      <c r="TIC4" s="53"/>
      <c r="TID4" s="53"/>
      <c r="TIE4" s="53"/>
      <c r="TIF4" s="53"/>
      <c r="TIG4" s="53"/>
      <c r="TIH4" s="53"/>
      <c r="TII4" s="53"/>
      <c r="TIJ4" s="53"/>
      <c r="TIK4" s="53"/>
      <c r="TIL4" s="53"/>
      <c r="TIM4" s="53"/>
      <c r="TIN4" s="53"/>
      <c r="TIO4" s="53"/>
      <c r="TIP4" s="53"/>
      <c r="TIQ4" s="53"/>
      <c r="TIR4" s="53"/>
      <c r="TIS4" s="53"/>
      <c r="TIT4" s="53"/>
      <c r="TIU4" s="53"/>
      <c r="TIV4" s="53"/>
      <c r="TIW4" s="53"/>
      <c r="TIX4" s="53"/>
      <c r="TIY4" s="53"/>
      <c r="TIZ4" s="53"/>
      <c r="TJA4" s="53"/>
      <c r="TJB4" s="53"/>
      <c r="TJC4" s="53"/>
      <c r="TJD4" s="53"/>
      <c r="TJE4" s="53"/>
      <c r="TJF4" s="53"/>
      <c r="TJG4" s="53"/>
      <c r="TJH4" s="53"/>
      <c r="TJI4" s="53"/>
      <c r="TJJ4" s="53"/>
      <c r="TJK4" s="53"/>
      <c r="TJL4" s="53"/>
      <c r="TJM4" s="53"/>
      <c r="TJN4" s="53"/>
      <c r="TJO4" s="53"/>
      <c r="TJP4" s="53"/>
      <c r="TJQ4" s="53"/>
      <c r="TJR4" s="53"/>
      <c r="TJS4" s="53"/>
      <c r="TJT4" s="53"/>
      <c r="TJU4" s="53"/>
      <c r="TJV4" s="53"/>
      <c r="TJW4" s="53"/>
      <c r="TJX4" s="53"/>
      <c r="TJY4" s="53"/>
      <c r="TJZ4" s="53"/>
      <c r="TKA4" s="53"/>
      <c r="TKB4" s="53"/>
      <c r="TKC4" s="53"/>
      <c r="TKD4" s="53"/>
      <c r="TKE4" s="53"/>
      <c r="TKF4" s="53"/>
      <c r="TKG4" s="53"/>
      <c r="TKH4" s="53"/>
      <c r="TKI4" s="53"/>
      <c r="TKJ4" s="53"/>
      <c r="TKK4" s="53"/>
      <c r="TKL4" s="53"/>
      <c r="TKM4" s="53"/>
      <c r="TKN4" s="53"/>
      <c r="TKO4" s="53"/>
      <c r="TKP4" s="53"/>
      <c r="TKQ4" s="53"/>
      <c r="TKR4" s="53"/>
      <c r="TKS4" s="53"/>
      <c r="TKT4" s="53"/>
      <c r="TKU4" s="53"/>
      <c r="TKV4" s="53"/>
      <c r="TKW4" s="53"/>
      <c r="TKX4" s="53"/>
      <c r="TKY4" s="53"/>
      <c r="TKZ4" s="53"/>
      <c r="TLA4" s="53"/>
      <c r="TLB4" s="53"/>
      <c r="TLC4" s="53"/>
      <c r="TLD4" s="53"/>
      <c r="TLE4" s="53"/>
      <c r="TLF4" s="53"/>
      <c r="TLG4" s="53"/>
      <c r="TLH4" s="53"/>
      <c r="TLI4" s="53"/>
      <c r="TLJ4" s="53"/>
      <c r="TLK4" s="53"/>
      <c r="TLL4" s="53"/>
      <c r="TLM4" s="53"/>
      <c r="TLN4" s="53"/>
      <c r="TLO4" s="53"/>
      <c r="TLP4" s="53"/>
      <c r="TLQ4" s="53"/>
      <c r="TLR4" s="53"/>
      <c r="TLS4" s="53"/>
      <c r="TLT4" s="53"/>
      <c r="TLU4" s="53"/>
      <c r="TLV4" s="53"/>
      <c r="TLW4" s="53"/>
      <c r="TLX4" s="53"/>
      <c r="TLY4" s="53"/>
      <c r="TLZ4" s="53"/>
      <c r="TMA4" s="53"/>
      <c r="TMB4" s="53"/>
      <c r="TMC4" s="53"/>
      <c r="TMD4" s="53"/>
      <c r="TME4" s="53"/>
      <c r="TMF4" s="53"/>
      <c r="TMG4" s="53"/>
      <c r="TMH4" s="53"/>
      <c r="TMI4" s="53"/>
      <c r="TMJ4" s="53"/>
      <c r="TMK4" s="53"/>
      <c r="TML4" s="53"/>
      <c r="TMM4" s="53"/>
      <c r="TMN4" s="53"/>
      <c r="TMO4" s="53"/>
      <c r="TMP4" s="53"/>
      <c r="TMQ4" s="53"/>
      <c r="TMR4" s="53"/>
      <c r="TMS4" s="53"/>
      <c r="TMT4" s="53"/>
      <c r="TMU4" s="53"/>
      <c r="TMV4" s="53"/>
      <c r="TMW4" s="53"/>
      <c r="TMX4" s="53"/>
      <c r="TMY4" s="53"/>
      <c r="TMZ4" s="53"/>
      <c r="TNA4" s="53"/>
      <c r="TNB4" s="53"/>
      <c r="TNC4" s="53"/>
      <c r="TND4" s="53"/>
      <c r="TNE4" s="53"/>
      <c r="TNF4" s="53"/>
      <c r="TNG4" s="53"/>
      <c r="TNH4" s="53"/>
      <c r="TNI4" s="53"/>
      <c r="TNJ4" s="53"/>
      <c r="TNK4" s="53"/>
      <c r="TNL4" s="53"/>
      <c r="TNM4" s="53"/>
      <c r="TNN4" s="53"/>
      <c r="TNO4" s="53"/>
      <c r="TNP4" s="53"/>
      <c r="TNQ4" s="53"/>
      <c r="TNR4" s="53"/>
      <c r="TNS4" s="53"/>
      <c r="TNT4" s="53"/>
      <c r="TNU4" s="53"/>
      <c r="TNV4" s="53"/>
      <c r="TNW4" s="53"/>
      <c r="TNX4" s="53"/>
      <c r="TNY4" s="53"/>
      <c r="TNZ4" s="53"/>
      <c r="TOA4" s="53"/>
      <c r="TOB4" s="53"/>
      <c r="TOC4" s="53"/>
      <c r="TOD4" s="53"/>
      <c r="TOE4" s="53"/>
      <c r="TOF4" s="53"/>
      <c r="TOG4" s="53"/>
      <c r="TOH4" s="53"/>
      <c r="TOI4" s="53"/>
      <c r="TOJ4" s="53"/>
      <c r="TOK4" s="53"/>
      <c r="TOL4" s="53"/>
      <c r="TOM4" s="53"/>
      <c r="TON4" s="53"/>
      <c r="TOO4" s="53"/>
      <c r="TOP4" s="53"/>
      <c r="TOQ4" s="53"/>
      <c r="TOR4" s="53"/>
      <c r="TOS4" s="53"/>
      <c r="TOT4" s="53"/>
      <c r="TOU4" s="53"/>
      <c r="TOV4" s="53"/>
      <c r="TOW4" s="53"/>
      <c r="TOX4" s="53"/>
      <c r="TOY4" s="53"/>
      <c r="TOZ4" s="53"/>
      <c r="TPA4" s="53"/>
      <c r="TPB4" s="53"/>
      <c r="TPC4" s="53"/>
      <c r="TPD4" s="53"/>
      <c r="TPE4" s="53"/>
      <c r="TPF4" s="53"/>
      <c r="TPG4" s="53"/>
      <c r="TPH4" s="53"/>
      <c r="TPI4" s="53"/>
      <c r="TPJ4" s="53"/>
      <c r="TPK4" s="53"/>
      <c r="TPL4" s="53"/>
      <c r="TPM4" s="53"/>
      <c r="TPN4" s="53"/>
      <c r="TPO4" s="53"/>
      <c r="TPP4" s="53"/>
      <c r="TPQ4" s="53"/>
      <c r="TPR4" s="53"/>
      <c r="TPS4" s="53"/>
      <c r="TPT4" s="53"/>
      <c r="TPU4" s="53"/>
      <c r="TPV4" s="53"/>
      <c r="TPW4" s="53"/>
      <c r="TPX4" s="53"/>
      <c r="TPY4" s="53"/>
      <c r="TPZ4" s="53"/>
      <c r="TQA4" s="53"/>
      <c r="TQB4" s="53"/>
      <c r="TQC4" s="53"/>
      <c r="TQD4" s="53"/>
      <c r="TQE4" s="53"/>
      <c r="TQF4" s="53"/>
      <c r="TQG4" s="53"/>
      <c r="TQH4" s="53"/>
      <c r="TQI4" s="53"/>
      <c r="TQJ4" s="53"/>
      <c r="TQK4" s="53"/>
      <c r="TQL4" s="53"/>
      <c r="TQM4" s="53"/>
      <c r="TQN4" s="53"/>
      <c r="TQO4" s="53"/>
      <c r="TQP4" s="53"/>
      <c r="TQQ4" s="53"/>
      <c r="TQR4" s="53"/>
      <c r="TQS4" s="53"/>
      <c r="TQT4" s="53"/>
      <c r="TQU4" s="53"/>
      <c r="TQV4" s="53"/>
      <c r="TQW4" s="53"/>
      <c r="TQX4" s="53"/>
      <c r="TQY4" s="53"/>
      <c r="TQZ4" s="53"/>
      <c r="TRA4" s="53"/>
      <c r="TRB4" s="53"/>
      <c r="TRC4" s="53"/>
      <c r="TRD4" s="53"/>
      <c r="TRE4" s="53"/>
      <c r="TRF4" s="53"/>
      <c r="TRG4" s="53"/>
      <c r="TRH4" s="53"/>
      <c r="TRI4" s="53"/>
      <c r="TRJ4" s="53"/>
      <c r="TRK4" s="53"/>
      <c r="TRL4" s="53"/>
      <c r="TRM4" s="53"/>
      <c r="TRN4" s="53"/>
      <c r="TRO4" s="53"/>
      <c r="TRP4" s="53"/>
      <c r="TRQ4" s="53"/>
      <c r="TRR4" s="53"/>
      <c r="TRS4" s="53"/>
      <c r="TRT4" s="53"/>
      <c r="TRU4" s="53"/>
      <c r="TRV4" s="53"/>
      <c r="TRW4" s="53"/>
      <c r="TRX4" s="53"/>
      <c r="TRY4" s="53"/>
      <c r="TRZ4" s="53"/>
      <c r="TSA4" s="53"/>
      <c r="TSB4" s="53"/>
      <c r="TSC4" s="53"/>
      <c r="TSD4" s="53"/>
      <c r="TSE4" s="53"/>
      <c r="TSF4" s="53"/>
      <c r="TSG4" s="53"/>
      <c r="TSH4" s="53"/>
      <c r="TSI4" s="53"/>
      <c r="TSJ4" s="53"/>
      <c r="TSK4" s="53"/>
      <c r="TSL4" s="53"/>
      <c r="TSM4" s="53"/>
      <c r="TSN4" s="53"/>
      <c r="TSO4" s="53"/>
      <c r="TSP4" s="53"/>
      <c r="TSQ4" s="53"/>
      <c r="TSR4" s="53"/>
      <c r="TSS4" s="53"/>
      <c r="TST4" s="53"/>
      <c r="TSU4" s="53"/>
      <c r="TSV4" s="53"/>
      <c r="TSW4" s="53"/>
      <c r="TSX4" s="53"/>
      <c r="TSY4" s="53"/>
      <c r="TSZ4" s="53"/>
      <c r="TTA4" s="53"/>
      <c r="TTB4" s="53"/>
      <c r="TTC4" s="53"/>
      <c r="TTD4" s="53"/>
      <c r="TTE4" s="53"/>
      <c r="TTF4" s="53"/>
      <c r="TTG4" s="53"/>
      <c r="TTH4" s="53"/>
      <c r="TTI4" s="53"/>
      <c r="TTJ4" s="53"/>
      <c r="TTK4" s="53"/>
      <c r="TTL4" s="53"/>
      <c r="TTM4" s="53"/>
      <c r="TTN4" s="53"/>
      <c r="TTO4" s="53"/>
      <c r="TTP4" s="53"/>
      <c r="TTQ4" s="53"/>
      <c r="TTR4" s="53"/>
      <c r="TTS4" s="53"/>
      <c r="TTT4" s="53"/>
      <c r="TTU4" s="53"/>
      <c r="TTV4" s="53"/>
      <c r="TTW4" s="53"/>
      <c r="TTX4" s="53"/>
      <c r="TTY4" s="53"/>
      <c r="TTZ4" s="53"/>
      <c r="TUA4" s="53"/>
      <c r="TUB4" s="53"/>
      <c r="TUC4" s="53"/>
      <c r="TUD4" s="53"/>
      <c r="TUE4" s="53"/>
      <c r="TUF4" s="53"/>
      <c r="TUG4" s="53"/>
      <c r="TUH4" s="53"/>
      <c r="TUI4" s="53"/>
      <c r="TUJ4" s="53"/>
      <c r="TUK4" s="53"/>
      <c r="TUL4" s="53"/>
      <c r="TUM4" s="53"/>
      <c r="TUN4" s="53"/>
      <c r="TUO4" s="53"/>
      <c r="TUP4" s="53"/>
      <c r="TUQ4" s="53"/>
      <c r="TUR4" s="53"/>
      <c r="TUS4" s="53"/>
      <c r="TUT4" s="53"/>
      <c r="TUU4" s="53"/>
      <c r="TUV4" s="53"/>
      <c r="TUW4" s="53"/>
      <c r="TUX4" s="53"/>
      <c r="TUY4" s="53"/>
      <c r="TUZ4" s="53"/>
      <c r="TVA4" s="53"/>
      <c r="TVB4" s="53"/>
      <c r="TVC4" s="53"/>
      <c r="TVD4" s="53"/>
      <c r="TVE4" s="53"/>
      <c r="TVF4" s="53"/>
      <c r="TVG4" s="53"/>
      <c r="TVH4" s="53"/>
      <c r="TVI4" s="53"/>
      <c r="TVJ4" s="53"/>
      <c r="TVK4" s="53"/>
      <c r="TVL4" s="53"/>
      <c r="TVM4" s="53"/>
      <c r="TVN4" s="53"/>
      <c r="TVO4" s="53"/>
      <c r="TVP4" s="53"/>
      <c r="TVQ4" s="53"/>
      <c r="TVR4" s="53"/>
      <c r="TVS4" s="53"/>
      <c r="TVT4" s="53"/>
      <c r="TVU4" s="53"/>
      <c r="TVV4" s="53"/>
      <c r="TVW4" s="53"/>
      <c r="TVX4" s="53"/>
      <c r="TVY4" s="53"/>
      <c r="TVZ4" s="53"/>
      <c r="TWA4" s="53"/>
      <c r="TWB4" s="53"/>
      <c r="TWC4" s="53"/>
      <c r="TWD4" s="53"/>
      <c r="TWE4" s="53"/>
      <c r="TWF4" s="53"/>
      <c r="TWG4" s="53"/>
      <c r="TWH4" s="53"/>
      <c r="TWI4" s="53"/>
      <c r="TWJ4" s="53"/>
      <c r="TWK4" s="53"/>
      <c r="TWL4" s="53"/>
      <c r="TWM4" s="53"/>
      <c r="TWN4" s="53"/>
      <c r="TWO4" s="53"/>
      <c r="TWP4" s="53"/>
      <c r="TWQ4" s="53"/>
      <c r="TWR4" s="53"/>
      <c r="TWS4" s="53"/>
      <c r="TWT4" s="53"/>
      <c r="TWU4" s="53"/>
      <c r="TWV4" s="53"/>
      <c r="TWW4" s="53"/>
      <c r="TWX4" s="53"/>
      <c r="TWY4" s="53"/>
      <c r="TWZ4" s="53"/>
      <c r="TXA4" s="53"/>
      <c r="TXB4" s="53"/>
      <c r="TXC4" s="53"/>
      <c r="TXD4" s="53"/>
      <c r="TXE4" s="53"/>
      <c r="TXF4" s="53"/>
      <c r="TXG4" s="53"/>
      <c r="TXH4" s="53"/>
      <c r="TXI4" s="53"/>
      <c r="TXJ4" s="53"/>
      <c r="TXK4" s="53"/>
      <c r="TXL4" s="53"/>
      <c r="TXM4" s="53"/>
      <c r="TXN4" s="53"/>
      <c r="TXO4" s="53"/>
      <c r="TXP4" s="53"/>
      <c r="TXQ4" s="53"/>
      <c r="TXR4" s="53"/>
      <c r="TXS4" s="53"/>
      <c r="TXT4" s="53"/>
      <c r="TXU4" s="53"/>
      <c r="TXV4" s="53"/>
      <c r="TXW4" s="53"/>
      <c r="TXX4" s="53"/>
      <c r="TXY4" s="53"/>
      <c r="TXZ4" s="53"/>
      <c r="TYA4" s="53"/>
      <c r="TYB4" s="53"/>
      <c r="TYC4" s="53"/>
      <c r="TYD4" s="53"/>
      <c r="TYE4" s="53"/>
      <c r="TYF4" s="53"/>
      <c r="TYG4" s="53"/>
      <c r="TYH4" s="53"/>
      <c r="TYI4" s="53"/>
      <c r="TYJ4" s="53"/>
      <c r="TYK4" s="53"/>
      <c r="TYL4" s="53"/>
      <c r="TYM4" s="53"/>
      <c r="TYN4" s="53"/>
      <c r="TYO4" s="53"/>
      <c r="TYP4" s="53"/>
      <c r="TYQ4" s="53"/>
      <c r="TYR4" s="53"/>
      <c r="TYS4" s="53"/>
      <c r="TYT4" s="53"/>
      <c r="TYU4" s="53"/>
      <c r="TYV4" s="53"/>
      <c r="TYW4" s="53"/>
      <c r="TYX4" s="53"/>
      <c r="TYY4" s="53"/>
      <c r="TYZ4" s="53"/>
      <c r="TZA4" s="53"/>
      <c r="TZB4" s="53"/>
      <c r="TZC4" s="53"/>
      <c r="TZD4" s="53"/>
      <c r="TZE4" s="53"/>
      <c r="TZF4" s="53"/>
      <c r="TZG4" s="53"/>
      <c r="TZH4" s="53"/>
      <c r="TZI4" s="53"/>
      <c r="TZJ4" s="53"/>
      <c r="TZK4" s="53"/>
      <c r="TZL4" s="53"/>
      <c r="TZM4" s="53"/>
      <c r="TZN4" s="53"/>
      <c r="TZO4" s="53"/>
      <c r="TZP4" s="53"/>
      <c r="TZQ4" s="53"/>
      <c r="TZR4" s="53"/>
      <c r="TZS4" s="53"/>
      <c r="TZT4" s="53"/>
      <c r="TZU4" s="53"/>
      <c r="TZV4" s="53"/>
      <c r="TZW4" s="53"/>
      <c r="TZX4" s="53"/>
      <c r="TZY4" s="53"/>
      <c r="TZZ4" s="53"/>
      <c r="UAA4" s="53"/>
      <c r="UAB4" s="53"/>
      <c r="UAC4" s="53"/>
      <c r="UAD4" s="53"/>
      <c r="UAE4" s="53"/>
      <c r="UAF4" s="53"/>
      <c r="UAG4" s="53"/>
      <c r="UAH4" s="53"/>
      <c r="UAI4" s="53"/>
      <c r="UAJ4" s="53"/>
      <c r="UAK4" s="53"/>
      <c r="UAL4" s="53"/>
      <c r="UAM4" s="53"/>
      <c r="UAN4" s="53"/>
      <c r="UAO4" s="53"/>
      <c r="UAP4" s="53"/>
      <c r="UAQ4" s="53"/>
      <c r="UAR4" s="53"/>
      <c r="UAS4" s="53"/>
      <c r="UAT4" s="53"/>
      <c r="UAU4" s="53"/>
      <c r="UAV4" s="53"/>
      <c r="UAW4" s="53"/>
      <c r="UAX4" s="53"/>
      <c r="UAY4" s="53"/>
      <c r="UAZ4" s="53"/>
      <c r="UBA4" s="53"/>
      <c r="UBB4" s="53"/>
      <c r="UBC4" s="53"/>
      <c r="UBD4" s="53"/>
      <c r="UBE4" s="53"/>
      <c r="UBF4" s="53"/>
      <c r="UBG4" s="53"/>
      <c r="UBH4" s="53"/>
      <c r="UBI4" s="53"/>
      <c r="UBJ4" s="53"/>
      <c r="UBK4" s="53"/>
      <c r="UBL4" s="53"/>
      <c r="UBM4" s="53"/>
      <c r="UBN4" s="53"/>
      <c r="UBO4" s="53"/>
      <c r="UBP4" s="53"/>
      <c r="UBQ4" s="53"/>
      <c r="UBR4" s="53"/>
      <c r="UBS4" s="53"/>
      <c r="UBT4" s="53"/>
      <c r="UBU4" s="53"/>
      <c r="UBV4" s="53"/>
      <c r="UBW4" s="53"/>
      <c r="UBX4" s="53"/>
      <c r="UBY4" s="53"/>
      <c r="UBZ4" s="53"/>
      <c r="UCA4" s="53"/>
      <c r="UCB4" s="53"/>
      <c r="UCC4" s="53"/>
      <c r="UCD4" s="53"/>
      <c r="UCE4" s="53"/>
      <c r="UCF4" s="53"/>
      <c r="UCG4" s="53"/>
      <c r="UCH4" s="53"/>
      <c r="UCI4" s="53"/>
      <c r="UCJ4" s="53"/>
      <c r="UCK4" s="53"/>
      <c r="UCL4" s="53"/>
      <c r="UCM4" s="53"/>
      <c r="UCN4" s="53"/>
      <c r="UCO4" s="53"/>
      <c r="UCP4" s="53"/>
      <c r="UCQ4" s="53"/>
      <c r="UCR4" s="53"/>
      <c r="UCS4" s="53"/>
      <c r="UCT4" s="53"/>
      <c r="UCU4" s="53"/>
      <c r="UCV4" s="53"/>
      <c r="UCW4" s="53"/>
      <c r="UCX4" s="53"/>
      <c r="UCY4" s="53"/>
      <c r="UCZ4" s="53"/>
      <c r="UDA4" s="53"/>
      <c r="UDB4" s="53"/>
      <c r="UDC4" s="53"/>
      <c r="UDD4" s="53"/>
      <c r="UDE4" s="53"/>
      <c r="UDF4" s="53"/>
      <c r="UDG4" s="53"/>
      <c r="UDH4" s="53"/>
      <c r="UDI4" s="53"/>
      <c r="UDJ4" s="53"/>
      <c r="UDK4" s="53"/>
      <c r="UDL4" s="53"/>
      <c r="UDM4" s="53"/>
      <c r="UDN4" s="53"/>
      <c r="UDO4" s="53"/>
      <c r="UDP4" s="53"/>
      <c r="UDQ4" s="53"/>
      <c r="UDR4" s="53"/>
      <c r="UDS4" s="53"/>
      <c r="UDT4" s="53"/>
      <c r="UDU4" s="53"/>
      <c r="UDV4" s="53"/>
      <c r="UDW4" s="53"/>
      <c r="UDX4" s="53"/>
      <c r="UDY4" s="53"/>
      <c r="UDZ4" s="53"/>
      <c r="UEA4" s="53"/>
      <c r="UEB4" s="53"/>
      <c r="UEC4" s="53"/>
      <c r="UED4" s="53"/>
      <c r="UEE4" s="53"/>
      <c r="UEF4" s="53"/>
      <c r="UEG4" s="53"/>
      <c r="UEH4" s="53"/>
      <c r="UEI4" s="53"/>
      <c r="UEJ4" s="53"/>
      <c r="UEK4" s="53"/>
      <c r="UEL4" s="53"/>
      <c r="UEM4" s="53"/>
      <c r="UEN4" s="53"/>
      <c r="UEO4" s="53"/>
      <c r="UEP4" s="53"/>
      <c r="UEQ4" s="53"/>
      <c r="UER4" s="53"/>
      <c r="UES4" s="53"/>
      <c r="UET4" s="53"/>
      <c r="UEU4" s="53"/>
      <c r="UEV4" s="53"/>
      <c r="UEW4" s="53"/>
      <c r="UEX4" s="53"/>
      <c r="UEY4" s="53"/>
      <c r="UEZ4" s="53"/>
      <c r="UFA4" s="53"/>
      <c r="UFB4" s="53"/>
      <c r="UFC4" s="53"/>
      <c r="UFD4" s="53"/>
      <c r="UFE4" s="53"/>
      <c r="UFF4" s="53"/>
      <c r="UFG4" s="53"/>
      <c r="UFH4" s="53"/>
      <c r="UFI4" s="53"/>
      <c r="UFJ4" s="53"/>
      <c r="UFK4" s="53"/>
      <c r="UFL4" s="53"/>
      <c r="UFM4" s="53"/>
      <c r="UFN4" s="53"/>
      <c r="UFO4" s="53"/>
      <c r="UFP4" s="53"/>
      <c r="UFQ4" s="53"/>
      <c r="UFR4" s="53"/>
      <c r="UFS4" s="53"/>
      <c r="UFT4" s="53"/>
      <c r="UFU4" s="53"/>
      <c r="UFV4" s="53"/>
      <c r="UFW4" s="53"/>
      <c r="UFX4" s="53"/>
      <c r="UFY4" s="53"/>
      <c r="UFZ4" s="53"/>
      <c r="UGA4" s="53"/>
      <c r="UGB4" s="53"/>
      <c r="UGC4" s="53"/>
      <c r="UGD4" s="53"/>
      <c r="UGE4" s="53"/>
      <c r="UGF4" s="53"/>
      <c r="UGG4" s="53"/>
      <c r="UGH4" s="53"/>
      <c r="UGI4" s="53"/>
      <c r="UGJ4" s="53"/>
      <c r="UGK4" s="53"/>
      <c r="UGL4" s="53"/>
      <c r="UGM4" s="53"/>
      <c r="UGN4" s="53"/>
      <c r="UGO4" s="53"/>
      <c r="UGP4" s="53"/>
      <c r="UGQ4" s="53"/>
      <c r="UGR4" s="53"/>
      <c r="UGS4" s="53"/>
      <c r="UGT4" s="53"/>
      <c r="UGU4" s="53"/>
      <c r="UGV4" s="53"/>
      <c r="UGW4" s="53"/>
      <c r="UGX4" s="53"/>
      <c r="UGY4" s="53"/>
      <c r="UGZ4" s="53"/>
      <c r="UHA4" s="53"/>
      <c r="UHB4" s="53"/>
      <c r="UHC4" s="53"/>
      <c r="UHD4" s="53"/>
      <c r="UHE4" s="53"/>
      <c r="UHF4" s="53"/>
      <c r="UHG4" s="53"/>
      <c r="UHH4" s="53"/>
      <c r="UHI4" s="53"/>
      <c r="UHJ4" s="53"/>
      <c r="UHK4" s="53"/>
      <c r="UHL4" s="53"/>
      <c r="UHM4" s="53"/>
      <c r="UHN4" s="53"/>
      <c r="UHO4" s="53"/>
      <c r="UHP4" s="53"/>
      <c r="UHQ4" s="53"/>
      <c r="UHR4" s="53"/>
      <c r="UHS4" s="53"/>
      <c r="UHT4" s="53"/>
      <c r="UHU4" s="53"/>
      <c r="UHV4" s="53"/>
      <c r="UHW4" s="53"/>
      <c r="UHX4" s="53"/>
      <c r="UHY4" s="53"/>
      <c r="UHZ4" s="53"/>
      <c r="UIA4" s="53"/>
      <c r="UIB4" s="53"/>
      <c r="UIC4" s="53"/>
      <c r="UID4" s="53"/>
      <c r="UIE4" s="53"/>
      <c r="UIF4" s="53"/>
      <c r="UIG4" s="53"/>
      <c r="UIH4" s="53"/>
      <c r="UII4" s="53"/>
      <c r="UIJ4" s="53"/>
      <c r="UIK4" s="53"/>
      <c r="UIL4" s="53"/>
      <c r="UIM4" s="53"/>
      <c r="UIN4" s="53"/>
      <c r="UIO4" s="53"/>
      <c r="UIP4" s="53"/>
      <c r="UIQ4" s="53"/>
      <c r="UIR4" s="53"/>
      <c r="UIS4" s="53"/>
      <c r="UIT4" s="53"/>
      <c r="UIU4" s="53"/>
      <c r="UIV4" s="53"/>
      <c r="UIW4" s="53"/>
      <c r="UIX4" s="53"/>
      <c r="UIY4" s="53"/>
      <c r="UIZ4" s="53"/>
      <c r="UJA4" s="53"/>
      <c r="UJB4" s="53"/>
      <c r="UJC4" s="53"/>
      <c r="UJD4" s="53"/>
      <c r="UJE4" s="53"/>
      <c r="UJF4" s="53"/>
      <c r="UJG4" s="53"/>
      <c r="UJH4" s="53"/>
      <c r="UJI4" s="53"/>
      <c r="UJJ4" s="53"/>
      <c r="UJK4" s="53"/>
      <c r="UJL4" s="53"/>
      <c r="UJM4" s="53"/>
      <c r="UJN4" s="53"/>
      <c r="UJO4" s="53"/>
      <c r="UJP4" s="53"/>
      <c r="UJQ4" s="53"/>
      <c r="UJR4" s="53"/>
      <c r="UJS4" s="53"/>
      <c r="UJT4" s="53"/>
      <c r="UJU4" s="53"/>
      <c r="UJV4" s="53"/>
      <c r="UJW4" s="53"/>
      <c r="UJX4" s="53"/>
      <c r="UJY4" s="53"/>
      <c r="UJZ4" s="53"/>
      <c r="UKA4" s="53"/>
      <c r="UKB4" s="53"/>
      <c r="UKC4" s="53"/>
      <c r="UKD4" s="53"/>
      <c r="UKE4" s="53"/>
      <c r="UKF4" s="53"/>
      <c r="UKG4" s="53"/>
      <c r="UKH4" s="53"/>
      <c r="UKI4" s="53"/>
      <c r="UKJ4" s="53"/>
      <c r="UKK4" s="53"/>
      <c r="UKL4" s="53"/>
      <c r="UKM4" s="53"/>
      <c r="UKN4" s="53"/>
      <c r="UKO4" s="53"/>
      <c r="UKP4" s="53"/>
      <c r="UKQ4" s="53"/>
      <c r="UKR4" s="53"/>
      <c r="UKS4" s="53"/>
      <c r="UKT4" s="53"/>
      <c r="UKU4" s="53"/>
      <c r="UKV4" s="53"/>
      <c r="UKW4" s="53"/>
      <c r="UKX4" s="53"/>
      <c r="UKY4" s="53"/>
      <c r="UKZ4" s="53"/>
      <c r="ULA4" s="53"/>
      <c r="ULB4" s="53"/>
      <c r="ULC4" s="53"/>
      <c r="ULD4" s="53"/>
      <c r="ULE4" s="53"/>
      <c r="ULF4" s="53"/>
      <c r="ULG4" s="53"/>
      <c r="ULH4" s="53"/>
      <c r="ULI4" s="53"/>
      <c r="ULJ4" s="53"/>
      <c r="ULK4" s="53"/>
      <c r="ULL4" s="53"/>
      <c r="ULM4" s="53"/>
      <c r="ULN4" s="53"/>
      <c r="ULO4" s="53"/>
      <c r="ULP4" s="53"/>
      <c r="ULQ4" s="53"/>
      <c r="ULR4" s="53"/>
      <c r="ULS4" s="53"/>
      <c r="ULT4" s="53"/>
      <c r="ULU4" s="53"/>
      <c r="ULV4" s="53"/>
      <c r="ULW4" s="53"/>
      <c r="ULX4" s="53"/>
      <c r="ULY4" s="53"/>
      <c r="ULZ4" s="53"/>
      <c r="UMA4" s="53"/>
      <c r="UMB4" s="53"/>
      <c r="UMC4" s="53"/>
      <c r="UMD4" s="53"/>
      <c r="UME4" s="53"/>
      <c r="UMF4" s="53"/>
      <c r="UMG4" s="53"/>
      <c r="UMH4" s="53"/>
      <c r="UMI4" s="53"/>
      <c r="UMJ4" s="53"/>
      <c r="UMK4" s="53"/>
      <c r="UML4" s="53"/>
      <c r="UMM4" s="53"/>
      <c r="UMN4" s="53"/>
      <c r="UMO4" s="53"/>
      <c r="UMP4" s="53"/>
      <c r="UMQ4" s="53"/>
      <c r="UMR4" s="53"/>
      <c r="UMS4" s="53"/>
      <c r="UMT4" s="53"/>
      <c r="UMU4" s="53"/>
      <c r="UMV4" s="53"/>
      <c r="UMW4" s="53"/>
      <c r="UMX4" s="53"/>
      <c r="UMY4" s="53"/>
      <c r="UMZ4" s="53"/>
      <c r="UNA4" s="53"/>
      <c r="UNB4" s="53"/>
      <c r="UNC4" s="53"/>
      <c r="UND4" s="53"/>
      <c r="UNE4" s="53"/>
      <c r="UNF4" s="53"/>
      <c r="UNG4" s="53"/>
      <c r="UNH4" s="53"/>
      <c r="UNI4" s="53"/>
      <c r="UNJ4" s="53"/>
      <c r="UNK4" s="53"/>
      <c r="UNL4" s="53"/>
      <c r="UNM4" s="53"/>
      <c r="UNN4" s="53"/>
      <c r="UNO4" s="53"/>
      <c r="UNP4" s="53"/>
      <c r="UNQ4" s="53"/>
      <c r="UNR4" s="53"/>
      <c r="UNS4" s="53"/>
      <c r="UNT4" s="53"/>
      <c r="UNU4" s="53"/>
      <c r="UNV4" s="53"/>
      <c r="UNW4" s="53"/>
      <c r="UNX4" s="53"/>
      <c r="UNY4" s="53"/>
      <c r="UNZ4" s="53"/>
      <c r="UOA4" s="53"/>
      <c r="UOB4" s="53"/>
      <c r="UOC4" s="53"/>
      <c r="UOD4" s="53"/>
      <c r="UOE4" s="53"/>
      <c r="UOF4" s="53"/>
      <c r="UOG4" s="53"/>
      <c r="UOH4" s="53"/>
      <c r="UOI4" s="53"/>
      <c r="UOJ4" s="53"/>
      <c r="UOK4" s="53"/>
      <c r="UOL4" s="53"/>
      <c r="UOM4" s="53"/>
      <c r="UON4" s="53"/>
      <c r="UOO4" s="53"/>
      <c r="UOP4" s="53"/>
      <c r="UOQ4" s="53"/>
      <c r="UOR4" s="53"/>
      <c r="UOS4" s="53"/>
      <c r="UOT4" s="53"/>
      <c r="UOU4" s="53"/>
      <c r="UOV4" s="53"/>
      <c r="UOW4" s="53"/>
      <c r="UOX4" s="53"/>
      <c r="UOY4" s="53"/>
      <c r="UOZ4" s="53"/>
      <c r="UPA4" s="53"/>
      <c r="UPB4" s="53"/>
      <c r="UPC4" s="53"/>
      <c r="UPD4" s="53"/>
      <c r="UPE4" s="53"/>
      <c r="UPF4" s="53"/>
      <c r="UPG4" s="53"/>
      <c r="UPH4" s="53"/>
      <c r="UPI4" s="53"/>
      <c r="UPJ4" s="53"/>
      <c r="UPK4" s="53"/>
      <c r="UPL4" s="53"/>
      <c r="UPM4" s="53"/>
      <c r="UPN4" s="53"/>
      <c r="UPO4" s="53"/>
      <c r="UPP4" s="53"/>
      <c r="UPQ4" s="53"/>
      <c r="UPR4" s="53"/>
      <c r="UPS4" s="53"/>
      <c r="UPT4" s="53"/>
      <c r="UPU4" s="53"/>
      <c r="UPV4" s="53"/>
      <c r="UPW4" s="53"/>
      <c r="UPX4" s="53"/>
      <c r="UPY4" s="53"/>
      <c r="UPZ4" s="53"/>
      <c r="UQA4" s="53"/>
      <c r="UQB4" s="53"/>
      <c r="UQC4" s="53"/>
      <c r="UQD4" s="53"/>
      <c r="UQE4" s="53"/>
      <c r="UQF4" s="53"/>
      <c r="UQG4" s="53"/>
      <c r="UQH4" s="53"/>
      <c r="UQI4" s="53"/>
      <c r="UQJ4" s="53"/>
      <c r="UQK4" s="53"/>
      <c r="UQL4" s="53"/>
      <c r="UQM4" s="53"/>
      <c r="UQN4" s="53"/>
      <c r="UQO4" s="53"/>
      <c r="UQP4" s="53"/>
      <c r="UQQ4" s="53"/>
      <c r="UQR4" s="53"/>
      <c r="UQS4" s="53"/>
      <c r="UQT4" s="53"/>
      <c r="UQU4" s="53"/>
      <c r="UQV4" s="53"/>
      <c r="UQW4" s="53"/>
      <c r="UQX4" s="53"/>
      <c r="UQY4" s="53"/>
      <c r="UQZ4" s="53"/>
      <c r="URA4" s="53"/>
      <c r="URB4" s="53"/>
      <c r="URC4" s="53"/>
      <c r="URD4" s="53"/>
      <c r="URE4" s="53"/>
      <c r="URF4" s="53"/>
      <c r="URG4" s="53"/>
      <c r="URH4" s="53"/>
      <c r="URI4" s="53"/>
      <c r="URJ4" s="53"/>
      <c r="URK4" s="53"/>
      <c r="URL4" s="53"/>
      <c r="URM4" s="53"/>
      <c r="URN4" s="53"/>
      <c r="URO4" s="53"/>
      <c r="URP4" s="53"/>
      <c r="URQ4" s="53"/>
      <c r="URR4" s="53"/>
      <c r="URS4" s="53"/>
      <c r="URT4" s="53"/>
      <c r="URU4" s="53"/>
      <c r="URV4" s="53"/>
      <c r="URW4" s="53"/>
      <c r="URX4" s="53"/>
      <c r="URY4" s="53"/>
      <c r="URZ4" s="53"/>
      <c r="USA4" s="53"/>
      <c r="USB4" s="53"/>
      <c r="USC4" s="53"/>
      <c r="USD4" s="53"/>
      <c r="USE4" s="53"/>
      <c r="USF4" s="53"/>
      <c r="USG4" s="53"/>
      <c r="USH4" s="53"/>
      <c r="USI4" s="53"/>
      <c r="USJ4" s="53"/>
      <c r="USK4" s="53"/>
      <c r="USL4" s="53"/>
      <c r="USM4" s="53"/>
      <c r="USN4" s="53"/>
      <c r="USO4" s="53"/>
      <c r="USP4" s="53"/>
      <c r="USQ4" s="53"/>
      <c r="USR4" s="53"/>
      <c r="USS4" s="53"/>
      <c r="UST4" s="53"/>
      <c r="USU4" s="53"/>
      <c r="USV4" s="53"/>
      <c r="USW4" s="53"/>
      <c r="USX4" s="53"/>
      <c r="USY4" s="53"/>
      <c r="USZ4" s="53"/>
      <c r="UTA4" s="53"/>
      <c r="UTB4" s="53"/>
      <c r="UTC4" s="53"/>
      <c r="UTD4" s="53"/>
      <c r="UTE4" s="53"/>
      <c r="UTF4" s="53"/>
      <c r="UTG4" s="53"/>
      <c r="UTH4" s="53"/>
      <c r="UTI4" s="53"/>
      <c r="UTJ4" s="53"/>
      <c r="UTK4" s="53"/>
      <c r="UTL4" s="53"/>
      <c r="UTM4" s="53"/>
      <c r="UTN4" s="53"/>
      <c r="UTO4" s="53"/>
      <c r="UTP4" s="53"/>
      <c r="UTQ4" s="53"/>
      <c r="UTR4" s="53"/>
      <c r="UTS4" s="53"/>
      <c r="UTT4" s="53"/>
      <c r="UTU4" s="53"/>
      <c r="UTV4" s="53"/>
      <c r="UTW4" s="53"/>
      <c r="UTX4" s="53"/>
      <c r="UTY4" s="53"/>
      <c r="UTZ4" s="53"/>
      <c r="UUA4" s="53"/>
      <c r="UUB4" s="53"/>
      <c r="UUC4" s="53"/>
      <c r="UUD4" s="53"/>
      <c r="UUE4" s="53"/>
      <c r="UUF4" s="53"/>
      <c r="UUG4" s="53"/>
      <c r="UUH4" s="53"/>
      <c r="UUI4" s="53"/>
      <c r="UUJ4" s="53"/>
      <c r="UUK4" s="53"/>
      <c r="UUL4" s="53"/>
      <c r="UUM4" s="53"/>
      <c r="UUN4" s="53"/>
      <c r="UUO4" s="53"/>
      <c r="UUP4" s="53"/>
      <c r="UUQ4" s="53"/>
      <c r="UUR4" s="53"/>
      <c r="UUS4" s="53"/>
      <c r="UUT4" s="53"/>
      <c r="UUU4" s="53"/>
      <c r="UUV4" s="53"/>
      <c r="UUW4" s="53"/>
      <c r="UUX4" s="53"/>
      <c r="UUY4" s="53"/>
      <c r="UUZ4" s="53"/>
      <c r="UVA4" s="53"/>
      <c r="UVB4" s="53"/>
      <c r="UVC4" s="53"/>
      <c r="UVD4" s="53"/>
      <c r="UVE4" s="53"/>
      <c r="UVF4" s="53"/>
      <c r="UVG4" s="53"/>
      <c r="UVH4" s="53"/>
      <c r="UVI4" s="53"/>
      <c r="UVJ4" s="53"/>
      <c r="UVK4" s="53"/>
      <c r="UVL4" s="53"/>
      <c r="UVM4" s="53"/>
      <c r="UVN4" s="53"/>
      <c r="UVO4" s="53"/>
      <c r="UVP4" s="53"/>
      <c r="UVQ4" s="53"/>
      <c r="UVR4" s="53"/>
      <c r="UVS4" s="53"/>
      <c r="UVT4" s="53"/>
      <c r="UVU4" s="53"/>
      <c r="UVV4" s="53"/>
      <c r="UVW4" s="53"/>
      <c r="UVX4" s="53"/>
      <c r="UVY4" s="53"/>
      <c r="UVZ4" s="53"/>
      <c r="UWA4" s="53"/>
      <c r="UWB4" s="53"/>
      <c r="UWC4" s="53"/>
      <c r="UWD4" s="53"/>
      <c r="UWE4" s="53"/>
      <c r="UWF4" s="53"/>
      <c r="UWG4" s="53"/>
      <c r="UWH4" s="53"/>
      <c r="UWI4" s="53"/>
      <c r="UWJ4" s="53"/>
      <c r="UWK4" s="53"/>
      <c r="UWL4" s="53"/>
      <c r="UWM4" s="53"/>
      <c r="UWN4" s="53"/>
      <c r="UWO4" s="53"/>
      <c r="UWP4" s="53"/>
      <c r="UWQ4" s="53"/>
      <c r="UWR4" s="53"/>
      <c r="UWS4" s="53"/>
      <c r="UWT4" s="53"/>
      <c r="UWU4" s="53"/>
      <c r="UWV4" s="53"/>
      <c r="UWW4" s="53"/>
      <c r="UWX4" s="53"/>
      <c r="UWY4" s="53"/>
      <c r="UWZ4" s="53"/>
      <c r="UXA4" s="53"/>
      <c r="UXB4" s="53"/>
      <c r="UXC4" s="53"/>
      <c r="UXD4" s="53"/>
      <c r="UXE4" s="53"/>
      <c r="UXF4" s="53"/>
      <c r="UXG4" s="53"/>
      <c r="UXH4" s="53"/>
      <c r="UXI4" s="53"/>
      <c r="UXJ4" s="53"/>
      <c r="UXK4" s="53"/>
      <c r="UXL4" s="53"/>
      <c r="UXM4" s="53"/>
      <c r="UXN4" s="53"/>
      <c r="UXO4" s="53"/>
      <c r="UXP4" s="53"/>
      <c r="UXQ4" s="53"/>
      <c r="UXR4" s="53"/>
      <c r="UXS4" s="53"/>
      <c r="UXT4" s="53"/>
      <c r="UXU4" s="53"/>
      <c r="UXV4" s="53"/>
      <c r="UXW4" s="53"/>
      <c r="UXX4" s="53"/>
      <c r="UXY4" s="53"/>
      <c r="UXZ4" s="53"/>
      <c r="UYA4" s="53"/>
      <c r="UYB4" s="53"/>
      <c r="UYC4" s="53"/>
      <c r="UYD4" s="53"/>
      <c r="UYE4" s="53"/>
      <c r="UYF4" s="53"/>
      <c r="UYG4" s="53"/>
      <c r="UYH4" s="53"/>
      <c r="UYI4" s="53"/>
      <c r="UYJ4" s="53"/>
      <c r="UYK4" s="53"/>
      <c r="UYL4" s="53"/>
      <c r="UYM4" s="53"/>
      <c r="UYN4" s="53"/>
      <c r="UYO4" s="53"/>
      <c r="UYP4" s="53"/>
      <c r="UYQ4" s="53"/>
      <c r="UYR4" s="53"/>
      <c r="UYS4" s="53"/>
      <c r="UYT4" s="53"/>
      <c r="UYU4" s="53"/>
      <c r="UYV4" s="53"/>
      <c r="UYW4" s="53"/>
      <c r="UYX4" s="53"/>
      <c r="UYY4" s="53"/>
      <c r="UYZ4" s="53"/>
      <c r="UZA4" s="53"/>
      <c r="UZB4" s="53"/>
      <c r="UZC4" s="53"/>
      <c r="UZD4" s="53"/>
      <c r="UZE4" s="53"/>
      <c r="UZF4" s="53"/>
      <c r="UZG4" s="53"/>
      <c r="UZH4" s="53"/>
      <c r="UZI4" s="53"/>
      <c r="UZJ4" s="53"/>
      <c r="UZK4" s="53"/>
      <c r="UZL4" s="53"/>
      <c r="UZM4" s="53"/>
      <c r="UZN4" s="53"/>
      <c r="UZO4" s="53"/>
      <c r="UZP4" s="53"/>
      <c r="UZQ4" s="53"/>
      <c r="UZR4" s="53"/>
      <c r="UZS4" s="53"/>
      <c r="UZT4" s="53"/>
      <c r="UZU4" s="53"/>
      <c r="UZV4" s="53"/>
      <c r="UZW4" s="53"/>
      <c r="UZX4" s="53"/>
      <c r="UZY4" s="53"/>
      <c r="UZZ4" s="53"/>
      <c r="VAA4" s="53"/>
      <c r="VAB4" s="53"/>
      <c r="VAC4" s="53"/>
      <c r="VAD4" s="53"/>
      <c r="VAE4" s="53"/>
      <c r="VAF4" s="53"/>
      <c r="VAG4" s="53"/>
      <c r="VAH4" s="53"/>
      <c r="VAI4" s="53"/>
      <c r="VAJ4" s="53"/>
      <c r="VAK4" s="53"/>
      <c r="VAL4" s="53"/>
      <c r="VAM4" s="53"/>
      <c r="VAN4" s="53"/>
      <c r="VAO4" s="53"/>
      <c r="VAP4" s="53"/>
      <c r="VAQ4" s="53"/>
      <c r="VAR4" s="53"/>
      <c r="VAS4" s="53"/>
      <c r="VAT4" s="53"/>
      <c r="VAU4" s="53"/>
      <c r="VAV4" s="53"/>
      <c r="VAW4" s="53"/>
      <c r="VAX4" s="53"/>
      <c r="VAY4" s="53"/>
      <c r="VAZ4" s="53"/>
      <c r="VBA4" s="53"/>
      <c r="VBB4" s="53"/>
      <c r="VBC4" s="53"/>
      <c r="VBD4" s="53"/>
      <c r="VBE4" s="53"/>
      <c r="VBF4" s="53"/>
      <c r="VBG4" s="53"/>
      <c r="VBH4" s="53"/>
      <c r="VBI4" s="53"/>
      <c r="VBJ4" s="53"/>
      <c r="VBK4" s="53"/>
      <c r="VBL4" s="53"/>
      <c r="VBM4" s="53"/>
      <c r="VBN4" s="53"/>
      <c r="VBO4" s="53"/>
      <c r="VBP4" s="53"/>
      <c r="VBQ4" s="53"/>
      <c r="VBR4" s="53"/>
      <c r="VBS4" s="53"/>
      <c r="VBT4" s="53"/>
      <c r="VBU4" s="53"/>
      <c r="VBV4" s="53"/>
      <c r="VBW4" s="53"/>
      <c r="VBX4" s="53"/>
      <c r="VBY4" s="53"/>
      <c r="VBZ4" s="53"/>
      <c r="VCA4" s="53"/>
      <c r="VCB4" s="53"/>
      <c r="VCC4" s="53"/>
      <c r="VCD4" s="53"/>
      <c r="VCE4" s="53"/>
      <c r="VCF4" s="53"/>
      <c r="VCG4" s="53"/>
      <c r="VCH4" s="53"/>
      <c r="VCI4" s="53"/>
      <c r="VCJ4" s="53"/>
      <c r="VCK4" s="53"/>
      <c r="VCL4" s="53"/>
      <c r="VCM4" s="53"/>
      <c r="VCN4" s="53"/>
      <c r="VCO4" s="53"/>
      <c r="VCP4" s="53"/>
      <c r="VCQ4" s="53"/>
      <c r="VCR4" s="53"/>
      <c r="VCS4" s="53"/>
      <c r="VCT4" s="53"/>
      <c r="VCU4" s="53"/>
      <c r="VCV4" s="53"/>
      <c r="VCW4" s="53"/>
      <c r="VCX4" s="53"/>
      <c r="VCY4" s="53"/>
      <c r="VCZ4" s="53"/>
      <c r="VDA4" s="53"/>
      <c r="VDB4" s="53"/>
      <c r="VDC4" s="53"/>
      <c r="VDD4" s="53"/>
      <c r="VDE4" s="53"/>
      <c r="VDF4" s="53"/>
      <c r="VDG4" s="53"/>
      <c r="VDH4" s="53"/>
      <c r="VDI4" s="53"/>
      <c r="VDJ4" s="53"/>
      <c r="VDK4" s="53"/>
      <c r="VDL4" s="53"/>
      <c r="VDM4" s="53"/>
      <c r="VDN4" s="53"/>
      <c r="VDO4" s="53"/>
      <c r="VDP4" s="53"/>
      <c r="VDQ4" s="53"/>
      <c r="VDR4" s="53"/>
      <c r="VDS4" s="53"/>
      <c r="VDT4" s="53"/>
      <c r="VDU4" s="53"/>
      <c r="VDV4" s="53"/>
      <c r="VDW4" s="53"/>
      <c r="VDX4" s="53"/>
      <c r="VDY4" s="53"/>
      <c r="VDZ4" s="53"/>
      <c r="VEA4" s="53"/>
      <c r="VEB4" s="53"/>
      <c r="VEC4" s="53"/>
      <c r="VED4" s="53"/>
      <c r="VEE4" s="53"/>
      <c r="VEF4" s="53"/>
      <c r="VEG4" s="53"/>
      <c r="VEH4" s="53"/>
      <c r="VEI4" s="53"/>
      <c r="VEJ4" s="53"/>
      <c r="VEK4" s="53"/>
      <c r="VEL4" s="53"/>
      <c r="VEM4" s="53"/>
      <c r="VEN4" s="53"/>
      <c r="VEO4" s="53"/>
      <c r="VEP4" s="53"/>
      <c r="VEQ4" s="53"/>
      <c r="VER4" s="53"/>
      <c r="VES4" s="53"/>
      <c r="VET4" s="53"/>
      <c r="VEU4" s="53"/>
      <c r="VEV4" s="53"/>
      <c r="VEW4" s="53"/>
      <c r="VEX4" s="53"/>
      <c r="VEY4" s="53"/>
      <c r="VEZ4" s="53"/>
      <c r="VFA4" s="53"/>
      <c r="VFB4" s="53"/>
      <c r="VFC4" s="53"/>
      <c r="VFD4" s="53"/>
      <c r="VFE4" s="53"/>
      <c r="VFF4" s="53"/>
      <c r="VFG4" s="53"/>
      <c r="VFH4" s="53"/>
      <c r="VFI4" s="53"/>
      <c r="VFJ4" s="53"/>
      <c r="VFK4" s="53"/>
      <c r="VFL4" s="53"/>
      <c r="VFM4" s="53"/>
      <c r="VFN4" s="53"/>
      <c r="VFO4" s="53"/>
      <c r="VFP4" s="53"/>
      <c r="VFQ4" s="53"/>
      <c r="VFR4" s="53"/>
      <c r="VFS4" s="53"/>
      <c r="VFT4" s="53"/>
      <c r="VFU4" s="53"/>
      <c r="VFV4" s="53"/>
      <c r="VFW4" s="53"/>
      <c r="VFX4" s="53"/>
      <c r="VFY4" s="53"/>
      <c r="VFZ4" s="53"/>
      <c r="VGA4" s="53"/>
      <c r="VGB4" s="53"/>
      <c r="VGC4" s="53"/>
      <c r="VGD4" s="53"/>
      <c r="VGE4" s="53"/>
      <c r="VGF4" s="53"/>
      <c r="VGG4" s="53"/>
      <c r="VGH4" s="53"/>
      <c r="VGI4" s="53"/>
      <c r="VGJ4" s="53"/>
      <c r="VGK4" s="53"/>
      <c r="VGL4" s="53"/>
      <c r="VGM4" s="53"/>
      <c r="VGN4" s="53"/>
      <c r="VGO4" s="53"/>
      <c r="VGP4" s="53"/>
      <c r="VGQ4" s="53"/>
      <c r="VGR4" s="53"/>
      <c r="VGS4" s="53"/>
      <c r="VGT4" s="53"/>
      <c r="VGU4" s="53"/>
      <c r="VGV4" s="53"/>
      <c r="VGW4" s="53"/>
      <c r="VGX4" s="53"/>
      <c r="VGY4" s="53"/>
      <c r="VGZ4" s="53"/>
      <c r="VHA4" s="53"/>
      <c r="VHB4" s="53"/>
      <c r="VHC4" s="53"/>
      <c r="VHD4" s="53"/>
      <c r="VHE4" s="53"/>
      <c r="VHF4" s="53"/>
      <c r="VHG4" s="53"/>
      <c r="VHH4" s="53"/>
      <c r="VHI4" s="53"/>
      <c r="VHJ4" s="53"/>
      <c r="VHK4" s="53"/>
      <c r="VHL4" s="53"/>
      <c r="VHM4" s="53"/>
      <c r="VHN4" s="53"/>
      <c r="VHO4" s="53"/>
      <c r="VHP4" s="53"/>
      <c r="VHQ4" s="53"/>
      <c r="VHR4" s="53"/>
      <c r="VHS4" s="53"/>
      <c r="VHT4" s="53"/>
      <c r="VHU4" s="53"/>
      <c r="VHV4" s="53"/>
      <c r="VHW4" s="53"/>
      <c r="VHX4" s="53"/>
      <c r="VHY4" s="53"/>
      <c r="VHZ4" s="53"/>
      <c r="VIA4" s="53"/>
      <c r="VIB4" s="53"/>
      <c r="VIC4" s="53"/>
      <c r="VID4" s="53"/>
      <c r="VIE4" s="53"/>
      <c r="VIF4" s="53"/>
      <c r="VIG4" s="53"/>
      <c r="VIH4" s="53"/>
      <c r="VII4" s="53"/>
      <c r="VIJ4" s="53"/>
      <c r="VIK4" s="53"/>
      <c r="VIL4" s="53"/>
      <c r="VIM4" s="53"/>
      <c r="VIN4" s="53"/>
      <c r="VIO4" s="53"/>
      <c r="VIP4" s="53"/>
      <c r="VIQ4" s="53"/>
      <c r="VIR4" s="53"/>
      <c r="VIS4" s="53"/>
      <c r="VIT4" s="53"/>
      <c r="VIU4" s="53"/>
      <c r="VIV4" s="53"/>
      <c r="VIW4" s="53"/>
      <c r="VIX4" s="53"/>
      <c r="VIY4" s="53"/>
      <c r="VIZ4" s="53"/>
      <c r="VJA4" s="53"/>
      <c r="VJB4" s="53"/>
      <c r="VJC4" s="53"/>
      <c r="VJD4" s="53"/>
      <c r="VJE4" s="53"/>
      <c r="VJF4" s="53"/>
      <c r="VJG4" s="53"/>
      <c r="VJH4" s="53"/>
      <c r="VJI4" s="53"/>
      <c r="VJJ4" s="53"/>
      <c r="VJK4" s="53"/>
      <c r="VJL4" s="53"/>
      <c r="VJM4" s="53"/>
      <c r="VJN4" s="53"/>
      <c r="VJO4" s="53"/>
      <c r="VJP4" s="53"/>
      <c r="VJQ4" s="53"/>
      <c r="VJR4" s="53"/>
      <c r="VJS4" s="53"/>
      <c r="VJT4" s="53"/>
      <c r="VJU4" s="53"/>
      <c r="VJV4" s="53"/>
      <c r="VJW4" s="53"/>
      <c r="VJX4" s="53"/>
      <c r="VJY4" s="53"/>
      <c r="VJZ4" s="53"/>
      <c r="VKA4" s="53"/>
      <c r="VKB4" s="53"/>
      <c r="VKC4" s="53"/>
      <c r="VKD4" s="53"/>
      <c r="VKE4" s="53"/>
      <c r="VKF4" s="53"/>
      <c r="VKG4" s="53"/>
      <c r="VKH4" s="53"/>
      <c r="VKI4" s="53"/>
      <c r="VKJ4" s="53"/>
      <c r="VKK4" s="53"/>
      <c r="VKL4" s="53"/>
      <c r="VKM4" s="53"/>
      <c r="VKN4" s="53"/>
      <c r="VKO4" s="53"/>
      <c r="VKP4" s="53"/>
      <c r="VKQ4" s="53"/>
      <c r="VKR4" s="53"/>
      <c r="VKS4" s="53"/>
      <c r="VKT4" s="53"/>
      <c r="VKU4" s="53"/>
      <c r="VKV4" s="53"/>
      <c r="VKW4" s="53"/>
      <c r="VKX4" s="53"/>
      <c r="VKY4" s="53"/>
      <c r="VKZ4" s="53"/>
      <c r="VLA4" s="53"/>
      <c r="VLB4" s="53"/>
      <c r="VLC4" s="53"/>
      <c r="VLD4" s="53"/>
      <c r="VLE4" s="53"/>
      <c r="VLF4" s="53"/>
      <c r="VLG4" s="53"/>
      <c r="VLH4" s="53"/>
      <c r="VLI4" s="53"/>
      <c r="VLJ4" s="53"/>
      <c r="VLK4" s="53"/>
      <c r="VLL4" s="53"/>
      <c r="VLM4" s="53"/>
      <c r="VLN4" s="53"/>
      <c r="VLO4" s="53"/>
      <c r="VLP4" s="53"/>
      <c r="VLQ4" s="53"/>
      <c r="VLR4" s="53"/>
      <c r="VLS4" s="53"/>
      <c r="VLT4" s="53"/>
      <c r="VLU4" s="53"/>
      <c r="VLV4" s="53"/>
      <c r="VLW4" s="53"/>
      <c r="VLX4" s="53"/>
      <c r="VLY4" s="53"/>
      <c r="VLZ4" s="53"/>
      <c r="VMA4" s="53"/>
      <c r="VMB4" s="53"/>
      <c r="VMC4" s="53"/>
      <c r="VMD4" s="53"/>
      <c r="VME4" s="53"/>
      <c r="VMF4" s="53"/>
      <c r="VMG4" s="53"/>
      <c r="VMH4" s="53"/>
      <c r="VMI4" s="53"/>
      <c r="VMJ4" s="53"/>
      <c r="VMK4" s="53"/>
      <c r="VML4" s="53"/>
      <c r="VMM4" s="53"/>
      <c r="VMN4" s="53"/>
      <c r="VMO4" s="53"/>
      <c r="VMP4" s="53"/>
      <c r="VMQ4" s="53"/>
      <c r="VMR4" s="53"/>
      <c r="VMS4" s="53"/>
      <c r="VMT4" s="53"/>
      <c r="VMU4" s="53"/>
      <c r="VMV4" s="53"/>
      <c r="VMW4" s="53"/>
      <c r="VMX4" s="53"/>
      <c r="VMY4" s="53"/>
      <c r="VMZ4" s="53"/>
      <c r="VNA4" s="53"/>
      <c r="VNB4" s="53"/>
      <c r="VNC4" s="53"/>
      <c r="VND4" s="53"/>
      <c r="VNE4" s="53"/>
      <c r="VNF4" s="53"/>
      <c r="VNG4" s="53"/>
      <c r="VNH4" s="53"/>
      <c r="VNI4" s="53"/>
      <c r="VNJ4" s="53"/>
      <c r="VNK4" s="53"/>
      <c r="VNL4" s="53"/>
      <c r="VNM4" s="53"/>
      <c r="VNN4" s="53"/>
      <c r="VNO4" s="53"/>
      <c r="VNP4" s="53"/>
      <c r="VNQ4" s="53"/>
      <c r="VNR4" s="53"/>
      <c r="VNS4" s="53"/>
      <c r="VNT4" s="53"/>
      <c r="VNU4" s="53"/>
      <c r="VNV4" s="53"/>
      <c r="VNW4" s="53"/>
      <c r="VNX4" s="53"/>
      <c r="VNY4" s="53"/>
      <c r="VNZ4" s="53"/>
      <c r="VOA4" s="53"/>
      <c r="VOB4" s="53"/>
      <c r="VOC4" s="53"/>
      <c r="VOD4" s="53"/>
      <c r="VOE4" s="53"/>
      <c r="VOF4" s="53"/>
      <c r="VOG4" s="53"/>
      <c r="VOH4" s="53"/>
      <c r="VOI4" s="53"/>
      <c r="VOJ4" s="53"/>
      <c r="VOK4" s="53"/>
      <c r="VOL4" s="53"/>
      <c r="VOM4" s="53"/>
      <c r="VON4" s="53"/>
      <c r="VOO4" s="53"/>
      <c r="VOP4" s="53"/>
      <c r="VOQ4" s="53"/>
      <c r="VOR4" s="53"/>
      <c r="VOS4" s="53"/>
      <c r="VOT4" s="53"/>
      <c r="VOU4" s="53"/>
      <c r="VOV4" s="53"/>
      <c r="VOW4" s="53"/>
      <c r="VOX4" s="53"/>
      <c r="VOY4" s="53"/>
      <c r="VOZ4" s="53"/>
      <c r="VPA4" s="53"/>
      <c r="VPB4" s="53"/>
      <c r="VPC4" s="53"/>
      <c r="VPD4" s="53"/>
      <c r="VPE4" s="53"/>
      <c r="VPF4" s="53"/>
      <c r="VPG4" s="53"/>
      <c r="VPH4" s="53"/>
      <c r="VPI4" s="53"/>
      <c r="VPJ4" s="53"/>
      <c r="VPK4" s="53"/>
      <c r="VPL4" s="53"/>
      <c r="VPM4" s="53"/>
      <c r="VPN4" s="53"/>
      <c r="VPO4" s="53"/>
      <c r="VPP4" s="53"/>
      <c r="VPQ4" s="53"/>
      <c r="VPR4" s="53"/>
      <c r="VPS4" s="53"/>
      <c r="VPT4" s="53"/>
      <c r="VPU4" s="53"/>
      <c r="VPV4" s="53"/>
      <c r="VPW4" s="53"/>
      <c r="VPX4" s="53"/>
      <c r="VPY4" s="53"/>
      <c r="VPZ4" s="53"/>
      <c r="VQA4" s="53"/>
      <c r="VQB4" s="53"/>
      <c r="VQC4" s="53"/>
      <c r="VQD4" s="53"/>
      <c r="VQE4" s="53"/>
      <c r="VQF4" s="53"/>
      <c r="VQG4" s="53"/>
      <c r="VQH4" s="53"/>
      <c r="VQI4" s="53"/>
      <c r="VQJ4" s="53"/>
      <c r="VQK4" s="53"/>
      <c r="VQL4" s="53"/>
      <c r="VQM4" s="53"/>
      <c r="VQN4" s="53"/>
      <c r="VQO4" s="53"/>
      <c r="VQP4" s="53"/>
      <c r="VQQ4" s="53"/>
      <c r="VQR4" s="53"/>
      <c r="VQS4" s="53"/>
      <c r="VQT4" s="53"/>
      <c r="VQU4" s="53"/>
      <c r="VQV4" s="53"/>
      <c r="VQW4" s="53"/>
      <c r="VQX4" s="53"/>
      <c r="VQY4" s="53"/>
      <c r="VQZ4" s="53"/>
      <c r="VRA4" s="53"/>
      <c r="VRB4" s="53"/>
      <c r="VRC4" s="53"/>
      <c r="VRD4" s="53"/>
      <c r="VRE4" s="53"/>
      <c r="VRF4" s="53"/>
      <c r="VRG4" s="53"/>
      <c r="VRH4" s="53"/>
      <c r="VRI4" s="53"/>
      <c r="VRJ4" s="53"/>
      <c r="VRK4" s="53"/>
      <c r="VRL4" s="53"/>
      <c r="VRM4" s="53"/>
      <c r="VRN4" s="53"/>
      <c r="VRO4" s="53"/>
      <c r="VRP4" s="53"/>
      <c r="VRQ4" s="53"/>
      <c r="VRR4" s="53"/>
      <c r="VRS4" s="53"/>
      <c r="VRT4" s="53"/>
      <c r="VRU4" s="53"/>
      <c r="VRV4" s="53"/>
      <c r="VRW4" s="53"/>
      <c r="VRX4" s="53"/>
      <c r="VRY4" s="53"/>
      <c r="VRZ4" s="53"/>
      <c r="VSA4" s="53"/>
      <c r="VSB4" s="53"/>
      <c r="VSC4" s="53"/>
      <c r="VSD4" s="53"/>
      <c r="VSE4" s="53"/>
      <c r="VSF4" s="53"/>
      <c r="VSG4" s="53"/>
      <c r="VSH4" s="53"/>
      <c r="VSI4" s="53"/>
      <c r="VSJ4" s="53"/>
      <c r="VSK4" s="53"/>
      <c r="VSL4" s="53"/>
      <c r="VSM4" s="53"/>
      <c r="VSN4" s="53"/>
      <c r="VSO4" s="53"/>
      <c r="VSP4" s="53"/>
      <c r="VSQ4" s="53"/>
      <c r="VSR4" s="53"/>
      <c r="VSS4" s="53"/>
      <c r="VST4" s="53"/>
      <c r="VSU4" s="53"/>
      <c r="VSV4" s="53"/>
      <c r="VSW4" s="53"/>
      <c r="VSX4" s="53"/>
      <c r="VSY4" s="53"/>
      <c r="VSZ4" s="53"/>
      <c r="VTA4" s="53"/>
      <c r="VTB4" s="53"/>
      <c r="VTC4" s="53"/>
      <c r="VTD4" s="53"/>
      <c r="VTE4" s="53"/>
      <c r="VTF4" s="53"/>
      <c r="VTG4" s="53"/>
      <c r="VTH4" s="53"/>
      <c r="VTI4" s="53"/>
      <c r="VTJ4" s="53"/>
      <c r="VTK4" s="53"/>
      <c r="VTL4" s="53"/>
      <c r="VTM4" s="53"/>
      <c r="VTN4" s="53"/>
      <c r="VTO4" s="53"/>
      <c r="VTP4" s="53"/>
      <c r="VTQ4" s="53"/>
      <c r="VTR4" s="53"/>
      <c r="VTS4" s="53"/>
      <c r="VTT4" s="53"/>
      <c r="VTU4" s="53"/>
      <c r="VTV4" s="53"/>
      <c r="VTW4" s="53"/>
      <c r="VTX4" s="53"/>
      <c r="VTY4" s="53"/>
      <c r="VTZ4" s="53"/>
      <c r="VUA4" s="53"/>
      <c r="VUB4" s="53"/>
      <c r="VUC4" s="53"/>
      <c r="VUD4" s="53"/>
      <c r="VUE4" s="53"/>
      <c r="VUF4" s="53"/>
      <c r="VUG4" s="53"/>
      <c r="VUH4" s="53"/>
      <c r="VUI4" s="53"/>
      <c r="VUJ4" s="53"/>
      <c r="VUK4" s="53"/>
      <c r="VUL4" s="53"/>
      <c r="VUM4" s="53"/>
      <c r="VUN4" s="53"/>
      <c r="VUO4" s="53"/>
      <c r="VUP4" s="53"/>
      <c r="VUQ4" s="53"/>
      <c r="VUR4" s="53"/>
      <c r="VUS4" s="53"/>
      <c r="VUT4" s="53"/>
      <c r="VUU4" s="53"/>
      <c r="VUV4" s="53"/>
      <c r="VUW4" s="53"/>
      <c r="VUX4" s="53"/>
      <c r="VUY4" s="53"/>
      <c r="VUZ4" s="53"/>
      <c r="VVA4" s="53"/>
      <c r="VVB4" s="53"/>
      <c r="VVC4" s="53"/>
      <c r="VVD4" s="53"/>
      <c r="VVE4" s="53"/>
      <c r="VVF4" s="53"/>
      <c r="VVG4" s="53"/>
      <c r="VVH4" s="53"/>
      <c r="VVI4" s="53"/>
      <c r="VVJ4" s="53"/>
      <c r="VVK4" s="53"/>
      <c r="VVL4" s="53"/>
      <c r="VVM4" s="53"/>
      <c r="VVN4" s="53"/>
      <c r="VVO4" s="53"/>
      <c r="VVP4" s="53"/>
      <c r="VVQ4" s="53"/>
      <c r="VVR4" s="53"/>
      <c r="VVS4" s="53"/>
      <c r="VVT4" s="53"/>
      <c r="VVU4" s="53"/>
      <c r="VVV4" s="53"/>
      <c r="VVW4" s="53"/>
      <c r="VVX4" s="53"/>
      <c r="VVY4" s="53"/>
      <c r="VVZ4" s="53"/>
      <c r="VWA4" s="53"/>
      <c r="VWB4" s="53"/>
      <c r="VWC4" s="53"/>
      <c r="VWD4" s="53"/>
      <c r="VWE4" s="53"/>
      <c r="VWF4" s="53"/>
      <c r="VWG4" s="53"/>
      <c r="VWH4" s="53"/>
      <c r="VWI4" s="53"/>
      <c r="VWJ4" s="53"/>
      <c r="VWK4" s="53"/>
      <c r="VWL4" s="53"/>
      <c r="VWM4" s="53"/>
      <c r="VWN4" s="53"/>
      <c r="VWO4" s="53"/>
      <c r="VWP4" s="53"/>
      <c r="VWQ4" s="53"/>
      <c r="VWR4" s="53"/>
      <c r="VWS4" s="53"/>
      <c r="VWT4" s="53"/>
      <c r="VWU4" s="53"/>
      <c r="VWV4" s="53"/>
      <c r="VWW4" s="53"/>
      <c r="VWX4" s="53"/>
      <c r="VWY4" s="53"/>
      <c r="VWZ4" s="53"/>
      <c r="VXA4" s="53"/>
      <c r="VXB4" s="53"/>
      <c r="VXC4" s="53"/>
      <c r="VXD4" s="53"/>
      <c r="VXE4" s="53"/>
      <c r="VXF4" s="53"/>
      <c r="VXG4" s="53"/>
      <c r="VXH4" s="53"/>
      <c r="VXI4" s="53"/>
      <c r="VXJ4" s="53"/>
      <c r="VXK4" s="53"/>
      <c r="VXL4" s="53"/>
      <c r="VXM4" s="53"/>
      <c r="VXN4" s="53"/>
      <c r="VXO4" s="53"/>
      <c r="VXP4" s="53"/>
      <c r="VXQ4" s="53"/>
      <c r="VXR4" s="53"/>
      <c r="VXS4" s="53"/>
      <c r="VXT4" s="53"/>
      <c r="VXU4" s="53"/>
      <c r="VXV4" s="53"/>
      <c r="VXW4" s="53"/>
      <c r="VXX4" s="53"/>
      <c r="VXY4" s="53"/>
      <c r="VXZ4" s="53"/>
      <c r="VYA4" s="53"/>
      <c r="VYB4" s="53"/>
      <c r="VYC4" s="53"/>
      <c r="VYD4" s="53"/>
      <c r="VYE4" s="53"/>
      <c r="VYF4" s="53"/>
      <c r="VYG4" s="53"/>
      <c r="VYH4" s="53"/>
      <c r="VYI4" s="53"/>
      <c r="VYJ4" s="53"/>
      <c r="VYK4" s="53"/>
      <c r="VYL4" s="53"/>
      <c r="VYM4" s="53"/>
      <c r="VYN4" s="53"/>
      <c r="VYO4" s="53"/>
      <c r="VYP4" s="53"/>
      <c r="VYQ4" s="53"/>
      <c r="VYR4" s="53"/>
      <c r="VYS4" s="53"/>
      <c r="VYT4" s="53"/>
      <c r="VYU4" s="53"/>
      <c r="VYV4" s="53"/>
      <c r="VYW4" s="53"/>
      <c r="VYX4" s="53"/>
      <c r="VYY4" s="53"/>
      <c r="VYZ4" s="53"/>
      <c r="VZA4" s="53"/>
      <c r="VZB4" s="53"/>
      <c r="VZC4" s="53"/>
      <c r="VZD4" s="53"/>
      <c r="VZE4" s="53"/>
      <c r="VZF4" s="53"/>
      <c r="VZG4" s="53"/>
      <c r="VZH4" s="53"/>
      <c r="VZI4" s="53"/>
      <c r="VZJ4" s="53"/>
      <c r="VZK4" s="53"/>
      <c r="VZL4" s="53"/>
      <c r="VZM4" s="53"/>
      <c r="VZN4" s="53"/>
      <c r="VZO4" s="53"/>
      <c r="VZP4" s="53"/>
      <c r="VZQ4" s="53"/>
      <c r="VZR4" s="53"/>
      <c r="VZS4" s="53"/>
      <c r="VZT4" s="53"/>
      <c r="VZU4" s="53"/>
      <c r="VZV4" s="53"/>
      <c r="VZW4" s="53"/>
      <c r="VZX4" s="53"/>
      <c r="VZY4" s="53"/>
      <c r="VZZ4" s="53"/>
      <c r="WAA4" s="53"/>
      <c r="WAB4" s="53"/>
      <c r="WAC4" s="53"/>
      <c r="WAD4" s="53"/>
      <c r="WAE4" s="53"/>
      <c r="WAF4" s="53"/>
      <c r="WAG4" s="53"/>
      <c r="WAH4" s="53"/>
      <c r="WAI4" s="53"/>
      <c r="WAJ4" s="53"/>
      <c r="WAK4" s="53"/>
      <c r="WAL4" s="53"/>
      <c r="WAM4" s="53"/>
      <c r="WAN4" s="53"/>
      <c r="WAO4" s="53"/>
      <c r="WAP4" s="53"/>
      <c r="WAQ4" s="53"/>
      <c r="WAR4" s="53"/>
      <c r="WAS4" s="53"/>
      <c r="WAT4" s="53"/>
      <c r="WAU4" s="53"/>
      <c r="WAV4" s="53"/>
      <c r="WAW4" s="53"/>
      <c r="WAX4" s="53"/>
      <c r="WAY4" s="53"/>
      <c r="WAZ4" s="53"/>
      <c r="WBA4" s="53"/>
      <c r="WBB4" s="53"/>
      <c r="WBC4" s="53"/>
      <c r="WBD4" s="53"/>
      <c r="WBE4" s="53"/>
      <c r="WBF4" s="53"/>
      <c r="WBG4" s="53"/>
      <c r="WBH4" s="53"/>
      <c r="WBI4" s="53"/>
      <c r="WBJ4" s="53"/>
      <c r="WBK4" s="53"/>
      <c r="WBL4" s="53"/>
      <c r="WBM4" s="53"/>
      <c r="WBN4" s="53"/>
      <c r="WBO4" s="53"/>
      <c r="WBP4" s="53"/>
      <c r="WBQ4" s="53"/>
      <c r="WBR4" s="53"/>
      <c r="WBS4" s="53"/>
      <c r="WBT4" s="53"/>
      <c r="WBU4" s="53"/>
      <c r="WBV4" s="53"/>
      <c r="WBW4" s="53"/>
      <c r="WBX4" s="53"/>
      <c r="WBY4" s="53"/>
      <c r="WBZ4" s="53"/>
      <c r="WCA4" s="53"/>
      <c r="WCB4" s="53"/>
      <c r="WCC4" s="53"/>
      <c r="WCD4" s="53"/>
      <c r="WCE4" s="53"/>
      <c r="WCF4" s="53"/>
      <c r="WCG4" s="53"/>
      <c r="WCH4" s="53"/>
      <c r="WCI4" s="53"/>
      <c r="WCJ4" s="53"/>
      <c r="WCK4" s="53"/>
      <c r="WCL4" s="53"/>
      <c r="WCM4" s="53"/>
      <c r="WCN4" s="53"/>
      <c r="WCO4" s="53"/>
      <c r="WCP4" s="53"/>
      <c r="WCQ4" s="53"/>
      <c r="WCR4" s="53"/>
      <c r="WCS4" s="53"/>
      <c r="WCT4" s="53"/>
      <c r="WCU4" s="53"/>
      <c r="WCV4" s="53"/>
      <c r="WCW4" s="53"/>
      <c r="WCX4" s="53"/>
      <c r="WCY4" s="53"/>
      <c r="WCZ4" s="53"/>
      <c r="WDA4" s="53"/>
      <c r="WDB4" s="53"/>
      <c r="WDC4" s="53"/>
      <c r="WDD4" s="53"/>
      <c r="WDE4" s="53"/>
      <c r="WDF4" s="53"/>
      <c r="WDG4" s="53"/>
      <c r="WDH4" s="53"/>
      <c r="WDI4" s="53"/>
      <c r="WDJ4" s="53"/>
      <c r="WDK4" s="53"/>
      <c r="WDL4" s="53"/>
      <c r="WDM4" s="53"/>
      <c r="WDN4" s="53"/>
      <c r="WDO4" s="53"/>
      <c r="WDP4" s="53"/>
      <c r="WDQ4" s="53"/>
      <c r="WDR4" s="53"/>
      <c r="WDS4" s="53"/>
      <c r="WDT4" s="53"/>
      <c r="WDU4" s="53"/>
      <c r="WDV4" s="53"/>
      <c r="WDW4" s="53"/>
      <c r="WDX4" s="53"/>
      <c r="WDY4" s="53"/>
      <c r="WDZ4" s="53"/>
      <c r="WEA4" s="53"/>
      <c r="WEB4" s="53"/>
      <c r="WEC4" s="53"/>
      <c r="WED4" s="53"/>
      <c r="WEE4" s="53"/>
      <c r="WEF4" s="53"/>
      <c r="WEG4" s="53"/>
      <c r="WEH4" s="53"/>
      <c r="WEI4" s="53"/>
      <c r="WEJ4" s="53"/>
      <c r="WEK4" s="53"/>
      <c r="WEL4" s="53"/>
      <c r="WEM4" s="53"/>
      <c r="WEN4" s="53"/>
      <c r="WEO4" s="53"/>
      <c r="WEP4" s="53"/>
      <c r="WEQ4" s="53"/>
      <c r="WER4" s="53"/>
      <c r="WES4" s="53"/>
      <c r="WET4" s="53"/>
      <c r="WEU4" s="53"/>
      <c r="WEV4" s="53"/>
      <c r="WEW4" s="53"/>
      <c r="WEX4" s="53"/>
      <c r="WEY4" s="53"/>
      <c r="WEZ4" s="53"/>
      <c r="WFA4" s="53"/>
      <c r="WFB4" s="53"/>
      <c r="WFC4" s="53"/>
      <c r="WFD4" s="53"/>
      <c r="WFE4" s="53"/>
      <c r="WFF4" s="53"/>
      <c r="WFG4" s="53"/>
      <c r="WFH4" s="53"/>
      <c r="WFI4" s="53"/>
      <c r="WFJ4" s="53"/>
      <c r="WFK4" s="53"/>
      <c r="WFL4" s="53"/>
      <c r="WFM4" s="53"/>
      <c r="WFN4" s="53"/>
      <c r="WFO4" s="53"/>
      <c r="WFP4" s="53"/>
      <c r="WFQ4" s="53"/>
      <c r="WFR4" s="53"/>
      <c r="WFS4" s="53"/>
      <c r="WFT4" s="53"/>
      <c r="WFU4" s="53"/>
      <c r="WFV4" s="53"/>
      <c r="WFW4" s="53"/>
      <c r="WFX4" s="53"/>
      <c r="WFY4" s="53"/>
      <c r="WFZ4" s="53"/>
      <c r="WGA4" s="53"/>
      <c r="WGB4" s="53"/>
      <c r="WGC4" s="53"/>
      <c r="WGD4" s="53"/>
      <c r="WGE4" s="53"/>
      <c r="WGF4" s="53"/>
      <c r="WGG4" s="53"/>
      <c r="WGH4" s="53"/>
      <c r="WGI4" s="53"/>
      <c r="WGJ4" s="53"/>
      <c r="WGK4" s="53"/>
      <c r="WGL4" s="53"/>
      <c r="WGM4" s="53"/>
      <c r="WGN4" s="53"/>
      <c r="WGO4" s="53"/>
      <c r="WGP4" s="53"/>
      <c r="WGQ4" s="53"/>
      <c r="WGR4" s="53"/>
      <c r="WGS4" s="53"/>
      <c r="WGT4" s="53"/>
      <c r="WGU4" s="53"/>
      <c r="WGV4" s="53"/>
      <c r="WGW4" s="53"/>
      <c r="WGX4" s="53"/>
      <c r="WGY4" s="53"/>
      <c r="WGZ4" s="53"/>
      <c r="WHA4" s="53"/>
      <c r="WHB4" s="53"/>
      <c r="WHC4" s="53"/>
      <c r="WHD4" s="53"/>
      <c r="WHE4" s="53"/>
      <c r="WHF4" s="53"/>
      <c r="WHG4" s="53"/>
      <c r="WHH4" s="53"/>
      <c r="WHI4" s="53"/>
      <c r="WHJ4" s="53"/>
      <c r="WHK4" s="53"/>
      <c r="WHL4" s="53"/>
      <c r="WHM4" s="53"/>
      <c r="WHN4" s="53"/>
      <c r="WHO4" s="53"/>
      <c r="WHP4" s="53"/>
      <c r="WHQ4" s="53"/>
      <c r="WHR4" s="53"/>
      <c r="WHS4" s="53"/>
      <c r="WHT4" s="53"/>
      <c r="WHU4" s="53"/>
      <c r="WHV4" s="53"/>
      <c r="WHW4" s="53"/>
      <c r="WHX4" s="53"/>
      <c r="WHY4" s="53"/>
      <c r="WHZ4" s="53"/>
      <c r="WIA4" s="53"/>
      <c r="WIB4" s="53"/>
      <c r="WIC4" s="53"/>
      <c r="WID4" s="53"/>
      <c r="WIE4" s="53"/>
      <c r="WIF4" s="53"/>
      <c r="WIG4" s="53"/>
      <c r="WIH4" s="53"/>
      <c r="WII4" s="53"/>
      <c r="WIJ4" s="53"/>
      <c r="WIK4" s="53"/>
      <c r="WIL4" s="53"/>
      <c r="WIM4" s="53"/>
      <c r="WIN4" s="53"/>
      <c r="WIO4" s="53"/>
      <c r="WIP4" s="53"/>
      <c r="WIQ4" s="53"/>
      <c r="WIR4" s="53"/>
      <c r="WIS4" s="53"/>
      <c r="WIT4" s="53"/>
      <c r="WIU4" s="53"/>
      <c r="WIV4" s="53"/>
      <c r="WIW4" s="53"/>
      <c r="WIX4" s="53"/>
      <c r="WIY4" s="53"/>
      <c r="WIZ4" s="53"/>
      <c r="WJA4" s="53"/>
      <c r="WJB4" s="53"/>
      <c r="WJC4" s="53"/>
      <c r="WJD4" s="53"/>
      <c r="WJE4" s="53"/>
      <c r="WJF4" s="53"/>
      <c r="WJG4" s="53"/>
      <c r="WJH4" s="53"/>
      <c r="WJI4" s="53"/>
      <c r="WJJ4" s="53"/>
      <c r="WJK4" s="53"/>
      <c r="WJL4" s="53"/>
      <c r="WJM4" s="53"/>
      <c r="WJN4" s="53"/>
      <c r="WJO4" s="53"/>
      <c r="WJP4" s="53"/>
      <c r="WJQ4" s="53"/>
      <c r="WJR4" s="53"/>
      <c r="WJS4" s="53"/>
      <c r="WJT4" s="53"/>
      <c r="WJU4" s="53"/>
      <c r="WJV4" s="53"/>
      <c r="WJW4" s="53"/>
      <c r="WJX4" s="53"/>
      <c r="WJY4" s="53"/>
      <c r="WJZ4" s="53"/>
      <c r="WKA4" s="53"/>
      <c r="WKB4" s="53"/>
      <c r="WKC4" s="53"/>
      <c r="WKD4" s="53"/>
      <c r="WKE4" s="53"/>
      <c r="WKF4" s="53"/>
      <c r="WKG4" s="53"/>
      <c r="WKH4" s="53"/>
      <c r="WKI4" s="53"/>
      <c r="WKJ4" s="53"/>
      <c r="WKK4" s="53"/>
      <c r="WKL4" s="53"/>
      <c r="WKM4" s="53"/>
      <c r="WKN4" s="53"/>
      <c r="WKO4" s="53"/>
      <c r="WKP4" s="53"/>
      <c r="WKQ4" s="53"/>
      <c r="WKR4" s="53"/>
      <c r="WKS4" s="53"/>
      <c r="WKT4" s="53"/>
      <c r="WKU4" s="53"/>
      <c r="WKV4" s="53"/>
      <c r="WKW4" s="53"/>
      <c r="WKX4" s="53"/>
      <c r="WKY4" s="53"/>
      <c r="WKZ4" s="53"/>
      <c r="WLA4" s="53"/>
      <c r="WLB4" s="53"/>
      <c r="WLC4" s="53"/>
      <c r="WLD4" s="53"/>
      <c r="WLE4" s="53"/>
      <c r="WLF4" s="53"/>
      <c r="WLG4" s="53"/>
      <c r="WLH4" s="53"/>
      <c r="WLI4" s="53"/>
      <c r="WLJ4" s="53"/>
      <c r="WLK4" s="53"/>
      <c r="WLL4" s="53"/>
      <c r="WLM4" s="53"/>
      <c r="WLN4" s="53"/>
      <c r="WLO4" s="53"/>
      <c r="WLP4" s="53"/>
      <c r="WLQ4" s="53"/>
      <c r="WLR4" s="53"/>
      <c r="WLS4" s="53"/>
      <c r="WLT4" s="53"/>
      <c r="WLU4" s="53"/>
      <c r="WLV4" s="53"/>
      <c r="WLW4" s="53"/>
      <c r="WLX4" s="53"/>
      <c r="WLY4" s="53"/>
      <c r="WLZ4" s="53"/>
      <c r="WMA4" s="53"/>
      <c r="WMB4" s="53"/>
      <c r="WMC4" s="53"/>
      <c r="WMD4" s="53"/>
      <c r="WME4" s="53"/>
      <c r="WMF4" s="53"/>
      <c r="WMG4" s="53"/>
      <c r="WMH4" s="53"/>
      <c r="WMI4" s="53"/>
      <c r="WMJ4" s="53"/>
      <c r="WMK4" s="53"/>
      <c r="WML4" s="53"/>
      <c r="WMM4" s="53"/>
      <c r="WMN4" s="53"/>
      <c r="WMO4" s="53"/>
      <c r="WMP4" s="53"/>
      <c r="WMQ4" s="53"/>
      <c r="WMR4" s="53"/>
      <c r="WMS4" s="53"/>
      <c r="WMT4" s="53"/>
      <c r="WMU4" s="53"/>
      <c r="WMV4" s="53"/>
      <c r="WMW4" s="53"/>
      <c r="WMX4" s="53"/>
      <c r="WMY4" s="53"/>
      <c r="WMZ4" s="53"/>
      <c r="WNA4" s="53"/>
      <c r="WNB4" s="53"/>
      <c r="WNC4" s="53"/>
      <c r="WND4" s="53"/>
      <c r="WNE4" s="53"/>
      <c r="WNF4" s="53"/>
      <c r="WNG4" s="53"/>
      <c r="WNH4" s="53"/>
      <c r="WNI4" s="53"/>
      <c r="WNJ4" s="53"/>
      <c r="WNK4" s="53"/>
      <c r="WNL4" s="53"/>
      <c r="WNM4" s="53"/>
      <c r="WNN4" s="53"/>
      <c r="WNO4" s="53"/>
      <c r="WNP4" s="53"/>
      <c r="WNQ4" s="53"/>
      <c r="WNR4" s="53"/>
      <c r="WNS4" s="53"/>
      <c r="WNT4" s="53"/>
      <c r="WNU4" s="53"/>
      <c r="WNV4" s="53"/>
      <c r="WNW4" s="53"/>
      <c r="WNX4" s="53"/>
      <c r="WNY4" s="53"/>
      <c r="WNZ4" s="53"/>
      <c r="WOA4" s="53"/>
      <c r="WOB4" s="53"/>
      <c r="WOC4" s="53"/>
      <c r="WOD4" s="53"/>
      <c r="WOE4" s="53"/>
      <c r="WOF4" s="53"/>
      <c r="WOG4" s="53"/>
      <c r="WOH4" s="53"/>
      <c r="WOI4" s="53"/>
      <c r="WOJ4" s="53"/>
      <c r="WOK4" s="53"/>
      <c r="WOL4" s="53"/>
      <c r="WOM4" s="53"/>
      <c r="WON4" s="53"/>
      <c r="WOO4" s="53"/>
      <c r="WOP4" s="53"/>
      <c r="WOQ4" s="53"/>
      <c r="WOR4" s="53"/>
      <c r="WOS4" s="53"/>
      <c r="WOT4" s="53"/>
      <c r="WOU4" s="53"/>
      <c r="WOV4" s="53"/>
      <c r="WOW4" s="53"/>
      <c r="WOX4" s="53"/>
      <c r="WOY4" s="53"/>
      <c r="WOZ4" s="53"/>
      <c r="WPA4" s="53"/>
      <c r="WPB4" s="53"/>
      <c r="WPC4" s="53"/>
      <c r="WPD4" s="53"/>
      <c r="WPE4" s="53"/>
      <c r="WPF4" s="53"/>
      <c r="WPG4" s="53"/>
      <c r="WPH4" s="53"/>
      <c r="WPI4" s="53"/>
      <c r="WPJ4" s="53"/>
      <c r="WPK4" s="53"/>
      <c r="WPL4" s="53"/>
      <c r="WPM4" s="53"/>
      <c r="WPN4" s="53"/>
      <c r="WPO4" s="53"/>
      <c r="WPP4" s="53"/>
      <c r="WPQ4" s="53"/>
      <c r="WPR4" s="53"/>
      <c r="WPS4" s="53"/>
      <c r="WPT4" s="53"/>
      <c r="WPU4" s="53"/>
      <c r="WPV4" s="53"/>
      <c r="WPW4" s="53"/>
      <c r="WPX4" s="53"/>
      <c r="WPY4" s="53"/>
      <c r="WPZ4" s="53"/>
      <c r="WQA4" s="53"/>
      <c r="WQB4" s="53"/>
      <c r="WQC4" s="53"/>
      <c r="WQD4" s="53"/>
      <c r="WQE4" s="53"/>
      <c r="WQF4" s="53"/>
      <c r="WQG4" s="53"/>
      <c r="WQH4" s="53"/>
      <c r="WQI4" s="53"/>
      <c r="WQJ4" s="53"/>
      <c r="WQK4" s="53"/>
      <c r="WQL4" s="53"/>
      <c r="WQM4" s="53"/>
      <c r="WQN4" s="53"/>
      <c r="WQO4" s="53"/>
      <c r="WQP4" s="53"/>
      <c r="WQQ4" s="53"/>
      <c r="WQR4" s="53"/>
      <c r="WQS4" s="53"/>
      <c r="WQT4" s="53"/>
      <c r="WQU4" s="53"/>
      <c r="WQV4" s="53"/>
      <c r="WQW4" s="53"/>
      <c r="WQX4" s="53"/>
      <c r="WQY4" s="53"/>
      <c r="WQZ4" s="53"/>
      <c r="WRA4" s="53"/>
      <c r="WRB4" s="53"/>
      <c r="WRC4" s="53"/>
      <c r="WRD4" s="53"/>
      <c r="WRE4" s="53"/>
      <c r="WRF4" s="53"/>
      <c r="WRG4" s="53"/>
      <c r="WRH4" s="53"/>
      <c r="WRI4" s="53"/>
      <c r="WRJ4" s="53"/>
      <c r="WRK4" s="53"/>
      <c r="WRL4" s="53"/>
      <c r="WRM4" s="53"/>
      <c r="WRN4" s="53"/>
      <c r="WRO4" s="53"/>
      <c r="WRP4" s="53"/>
      <c r="WRQ4" s="53"/>
      <c r="WRR4" s="53"/>
      <c r="WRS4" s="53"/>
      <c r="WRT4" s="53"/>
      <c r="WRU4" s="53"/>
      <c r="WRV4" s="53"/>
      <c r="WRW4" s="53"/>
      <c r="WRX4" s="53"/>
      <c r="WRY4" s="53"/>
      <c r="WRZ4" s="53"/>
      <c r="WSA4" s="53"/>
      <c r="WSB4" s="53"/>
      <c r="WSC4" s="53"/>
      <c r="WSD4" s="53"/>
      <c r="WSE4" s="53"/>
      <c r="WSF4" s="53"/>
      <c r="WSG4" s="53"/>
      <c r="WSH4" s="53"/>
      <c r="WSI4" s="53"/>
      <c r="WSJ4" s="53"/>
      <c r="WSK4" s="53"/>
      <c r="WSL4" s="53"/>
      <c r="WSM4" s="53"/>
      <c r="WSN4" s="53"/>
      <c r="WSO4" s="53"/>
      <c r="WSP4" s="53"/>
      <c r="WSQ4" s="53"/>
      <c r="WSR4" s="53"/>
      <c r="WSS4" s="53"/>
      <c r="WST4" s="53"/>
      <c r="WSU4" s="53"/>
      <c r="WSV4" s="53"/>
      <c r="WSW4" s="53"/>
      <c r="WSX4" s="53"/>
      <c r="WSY4" s="53"/>
      <c r="WSZ4" s="53"/>
      <c r="WTA4" s="53"/>
      <c r="WTB4" s="53"/>
      <c r="WTC4" s="53"/>
      <c r="WTD4" s="53"/>
      <c r="WTE4" s="53"/>
      <c r="WTF4" s="53"/>
      <c r="WTG4" s="53"/>
      <c r="WTH4" s="53"/>
      <c r="WTI4" s="53"/>
      <c r="WTJ4" s="53"/>
      <c r="WTK4" s="53"/>
      <c r="WTL4" s="53"/>
      <c r="WTM4" s="53"/>
      <c r="WTN4" s="53"/>
      <c r="WTO4" s="53"/>
      <c r="WTP4" s="53"/>
      <c r="WTQ4" s="53"/>
      <c r="WTR4" s="53"/>
      <c r="WTS4" s="53"/>
      <c r="WTT4" s="53"/>
      <c r="WTU4" s="53"/>
      <c r="WTV4" s="53"/>
      <c r="WTW4" s="53"/>
      <c r="WTX4" s="53"/>
      <c r="WTY4" s="53"/>
      <c r="WTZ4" s="53"/>
      <c r="WUA4" s="53"/>
      <c r="WUB4" s="53"/>
      <c r="WUC4" s="53"/>
      <c r="WUD4" s="53"/>
      <c r="WUE4" s="53"/>
      <c r="WUF4" s="53"/>
      <c r="WUG4" s="53"/>
      <c r="WUH4" s="53"/>
      <c r="WUI4" s="53"/>
      <c r="WUJ4" s="53"/>
      <c r="WUK4" s="53"/>
      <c r="WUL4" s="53"/>
      <c r="WUM4" s="53"/>
      <c r="WUN4" s="53"/>
      <c r="WUO4" s="53"/>
      <c r="WUP4" s="53"/>
      <c r="WUQ4" s="53"/>
      <c r="WUR4" s="53"/>
      <c r="WUS4" s="53"/>
      <c r="WUT4" s="53"/>
      <c r="WUU4" s="53"/>
      <c r="WUV4" s="53"/>
      <c r="WUW4" s="53"/>
      <c r="WUX4" s="53"/>
      <c r="WUY4" s="53"/>
      <c r="WUZ4" s="53"/>
      <c r="WVA4" s="53"/>
      <c r="WVB4" s="53"/>
      <c r="WVC4" s="53"/>
      <c r="WVD4" s="53"/>
      <c r="WVE4" s="53"/>
      <c r="WVF4" s="53"/>
      <c r="WVG4" s="53"/>
      <c r="WVH4" s="53"/>
      <c r="WVI4" s="53"/>
      <c r="WVJ4" s="53"/>
      <c r="WVK4" s="53"/>
      <c r="WVL4" s="53"/>
      <c r="WVM4" s="53"/>
      <c r="WVN4" s="53"/>
      <c r="WVO4" s="53"/>
      <c r="WVP4" s="53"/>
      <c r="WVQ4" s="53"/>
      <c r="WVR4" s="53"/>
      <c r="WVS4" s="53"/>
      <c r="WVT4" s="53"/>
      <c r="WVU4" s="53"/>
      <c r="WVV4" s="53"/>
      <c r="WVW4" s="53"/>
      <c r="WVX4" s="53"/>
      <c r="WVY4" s="53"/>
      <c r="WVZ4" s="53"/>
      <c r="WWA4" s="53"/>
      <c r="WWB4" s="53"/>
      <c r="WWC4" s="53"/>
      <c r="WWD4" s="53"/>
      <c r="WWE4" s="53"/>
      <c r="WWF4" s="53"/>
      <c r="WWG4" s="53"/>
      <c r="WWH4" s="53"/>
      <c r="WWI4" s="53"/>
      <c r="WWJ4" s="53"/>
      <c r="WWK4" s="53"/>
      <c r="WWL4" s="53"/>
      <c r="WWM4" s="53"/>
      <c r="WWN4" s="53"/>
      <c r="WWO4" s="53"/>
      <c r="WWP4" s="53"/>
      <c r="WWQ4" s="53"/>
      <c r="WWR4" s="53"/>
      <c r="WWS4" s="53"/>
      <c r="WWT4" s="53"/>
      <c r="WWU4" s="53"/>
      <c r="WWV4" s="53"/>
      <c r="WWW4" s="53"/>
      <c r="WWX4" s="53"/>
      <c r="WWY4" s="53"/>
      <c r="WWZ4" s="53"/>
      <c r="WXA4" s="53"/>
      <c r="WXB4" s="53"/>
      <c r="WXC4" s="53"/>
      <c r="WXD4" s="53"/>
      <c r="WXE4" s="53"/>
      <c r="WXF4" s="53"/>
      <c r="WXG4" s="53"/>
      <c r="WXH4" s="53"/>
      <c r="WXI4" s="53"/>
      <c r="WXJ4" s="53"/>
      <c r="WXK4" s="53"/>
      <c r="WXL4" s="53"/>
      <c r="WXM4" s="53"/>
      <c r="WXN4" s="53"/>
      <c r="WXO4" s="53"/>
      <c r="WXP4" s="53"/>
      <c r="WXQ4" s="53"/>
      <c r="WXR4" s="53"/>
      <c r="WXS4" s="53"/>
      <c r="WXT4" s="53"/>
      <c r="WXU4" s="53"/>
      <c r="WXV4" s="53"/>
      <c r="WXW4" s="53"/>
      <c r="WXX4" s="53"/>
      <c r="WXY4" s="53"/>
      <c r="WXZ4" s="53"/>
      <c r="WYA4" s="53"/>
      <c r="WYB4" s="53"/>
      <c r="WYC4" s="53"/>
      <c r="WYD4" s="53"/>
      <c r="WYE4" s="53"/>
      <c r="WYF4" s="53"/>
      <c r="WYG4" s="53"/>
      <c r="WYH4" s="53"/>
      <c r="WYI4" s="53"/>
      <c r="WYJ4" s="53"/>
      <c r="WYK4" s="53"/>
      <c r="WYL4" s="53"/>
      <c r="WYM4" s="53"/>
      <c r="WYN4" s="53"/>
      <c r="WYO4" s="53"/>
      <c r="WYP4" s="53"/>
      <c r="WYQ4" s="53"/>
      <c r="WYR4" s="53"/>
      <c r="WYS4" s="53"/>
      <c r="WYT4" s="53"/>
      <c r="WYU4" s="53"/>
      <c r="WYV4" s="53"/>
      <c r="WYW4" s="53"/>
      <c r="WYX4" s="53"/>
      <c r="WYY4" s="53"/>
      <c r="WYZ4" s="53"/>
      <c r="WZA4" s="53"/>
      <c r="WZB4" s="53"/>
      <c r="WZC4" s="53"/>
      <c r="WZD4" s="53"/>
      <c r="WZE4" s="53"/>
      <c r="WZF4" s="53"/>
      <c r="WZG4" s="53"/>
      <c r="WZH4" s="53"/>
      <c r="WZI4" s="53"/>
      <c r="WZJ4" s="53"/>
      <c r="WZK4" s="53"/>
      <c r="WZL4" s="53"/>
      <c r="WZM4" s="53"/>
      <c r="WZN4" s="53"/>
      <c r="WZO4" s="53"/>
      <c r="WZP4" s="53"/>
      <c r="WZQ4" s="53"/>
      <c r="WZR4" s="53"/>
      <c r="WZS4" s="53"/>
      <c r="WZT4" s="53"/>
      <c r="WZU4" s="53"/>
      <c r="WZV4" s="53"/>
      <c r="WZW4" s="53"/>
      <c r="WZX4" s="53"/>
      <c r="WZY4" s="53"/>
      <c r="WZZ4" s="53"/>
      <c r="XAA4" s="53"/>
      <c r="XAB4" s="53"/>
      <c r="XAC4" s="53"/>
      <c r="XAD4" s="53"/>
      <c r="XAE4" s="53"/>
      <c r="XAF4" s="53"/>
      <c r="XAG4" s="53"/>
      <c r="XAH4" s="53"/>
      <c r="XAI4" s="53"/>
      <c r="XAJ4" s="53"/>
      <c r="XAK4" s="53"/>
      <c r="XAL4" s="53"/>
      <c r="XAM4" s="53"/>
      <c r="XAN4" s="53"/>
      <c r="XAO4" s="53"/>
      <c r="XAP4" s="53"/>
      <c r="XAQ4" s="53"/>
      <c r="XAR4" s="53"/>
      <c r="XAS4" s="53"/>
      <c r="XAT4" s="53"/>
      <c r="XAU4" s="53"/>
      <c r="XAV4" s="53"/>
      <c r="XAW4" s="53"/>
      <c r="XAX4" s="53"/>
      <c r="XAY4" s="53"/>
      <c r="XAZ4" s="53"/>
      <c r="XBA4" s="53"/>
      <c r="XBB4" s="53"/>
      <c r="XBC4" s="53"/>
      <c r="XBD4" s="53"/>
      <c r="XBE4" s="53"/>
      <c r="XBF4" s="53"/>
      <c r="XBG4" s="53"/>
      <c r="XBH4" s="53"/>
      <c r="XBI4" s="53"/>
      <c r="XBJ4" s="53"/>
      <c r="XBK4" s="53"/>
      <c r="XBL4" s="53"/>
      <c r="XBM4" s="53"/>
      <c r="XBN4" s="53"/>
      <c r="XBO4" s="53"/>
      <c r="XBP4" s="53"/>
      <c r="XBQ4" s="53"/>
      <c r="XBR4" s="53"/>
      <c r="XBS4" s="53"/>
      <c r="XBT4" s="53"/>
      <c r="XBU4" s="53"/>
      <c r="XBV4" s="53"/>
      <c r="XBW4" s="53"/>
      <c r="XBX4" s="53"/>
      <c r="XBY4" s="53"/>
      <c r="XBZ4" s="53"/>
      <c r="XCA4" s="53"/>
      <c r="XCB4" s="53"/>
      <c r="XCC4" s="53"/>
      <c r="XCD4" s="53"/>
      <c r="XCE4" s="53"/>
      <c r="XCF4" s="53"/>
      <c r="XCG4" s="53"/>
      <c r="XCH4" s="53"/>
      <c r="XCI4" s="53"/>
      <c r="XCJ4" s="53"/>
      <c r="XCK4" s="53"/>
      <c r="XCL4" s="53"/>
      <c r="XCM4" s="53"/>
      <c r="XCN4" s="53"/>
      <c r="XCO4" s="53"/>
      <c r="XCP4" s="53"/>
      <c r="XCQ4" s="53"/>
      <c r="XCR4" s="53"/>
      <c r="XCS4" s="53"/>
      <c r="XCT4" s="53"/>
      <c r="XCU4" s="53"/>
      <c r="XCV4" s="53"/>
      <c r="XCW4" s="53"/>
      <c r="XCX4" s="53"/>
      <c r="XCY4" s="53"/>
      <c r="XCZ4" s="53"/>
      <c r="XDA4" s="53"/>
      <c r="XDB4" s="53"/>
      <c r="XDC4" s="53"/>
      <c r="XDD4" s="53"/>
      <c r="XDE4" s="53"/>
      <c r="XDF4" s="53"/>
      <c r="XDG4" s="53"/>
      <c r="XDH4" s="53"/>
      <c r="XDI4" s="53"/>
      <c r="XDJ4" s="53"/>
      <c r="XDK4" s="53"/>
      <c r="XDL4" s="53"/>
      <c r="XDM4" s="53"/>
      <c r="XDN4" s="53"/>
      <c r="XDO4" s="53"/>
      <c r="XDP4" s="53"/>
      <c r="XDQ4" s="53"/>
      <c r="XDR4" s="53"/>
      <c r="XDS4" s="53"/>
      <c r="XDT4" s="53"/>
      <c r="XDU4" s="53"/>
      <c r="XDV4" s="53"/>
      <c r="XDW4" s="53"/>
      <c r="XDX4" s="53"/>
      <c r="XDY4" s="53"/>
      <c r="XDZ4" s="53"/>
      <c r="XEA4" s="53"/>
      <c r="XEB4" s="53"/>
      <c r="XEC4" s="68"/>
      <c r="XED4" s="68"/>
      <c r="XEE4" s="68"/>
      <c r="XEF4" s="68"/>
      <c r="XEG4" s="68"/>
      <c r="XEH4" s="68"/>
      <c r="XEI4" s="68"/>
      <c r="XEJ4" s="68"/>
      <c r="XEK4" s="68"/>
      <c r="XEL4" s="68"/>
      <c r="XEM4" s="68"/>
      <c r="XEN4" s="68"/>
      <c r="XEO4" s="68"/>
      <c r="XEP4" s="68"/>
      <c r="XEQ4" s="68"/>
      <c r="XER4" s="68"/>
      <c r="XES4" s="68"/>
      <c r="XET4" s="68"/>
      <c r="XEU4" s="68"/>
      <c r="XEV4" s="68"/>
      <c r="XEW4" s="68"/>
      <c r="XEX4" s="68"/>
      <c r="XEY4" s="68"/>
      <c r="XEZ4" s="68"/>
      <c r="XFA4" s="68"/>
      <c r="XFB4" s="68"/>
      <c r="XFC4" s="68"/>
      <c r="XFD4" s="68"/>
    </row>
    <row r="5" s="37" customFormat="1" ht="45" customHeight="1" spans="1:16384">
      <c r="A5" s="54"/>
      <c r="B5" s="55" t="s">
        <v>254</v>
      </c>
      <c r="C5" s="56"/>
      <c r="D5" s="56"/>
      <c r="E5" s="57">
        <f>E6+E16</f>
        <v>46400</v>
      </c>
      <c r="F5" s="58"/>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72"/>
      <c r="XED5" s="72"/>
      <c r="XEE5" s="72"/>
      <c r="XEF5" s="72"/>
      <c r="XEG5" s="72"/>
      <c r="XEH5" s="72"/>
      <c r="XEI5" s="72"/>
      <c r="XEJ5" s="72"/>
      <c r="XEK5" s="72"/>
      <c r="XEL5" s="72"/>
      <c r="XEM5" s="72"/>
      <c r="XEN5" s="72"/>
      <c r="XEO5" s="72"/>
      <c r="XEP5" s="72"/>
      <c r="XEQ5" s="72"/>
      <c r="XER5" s="72"/>
      <c r="XES5" s="72"/>
      <c r="XET5" s="72"/>
      <c r="XEU5" s="72"/>
      <c r="XEV5" s="72"/>
      <c r="XEW5" s="72"/>
      <c r="XEX5" s="72"/>
      <c r="XEY5" s="72"/>
      <c r="XEZ5" s="72"/>
      <c r="XFA5" s="72"/>
      <c r="XFB5" s="72"/>
      <c r="XFC5" s="72"/>
      <c r="XFD5" s="72"/>
    </row>
    <row r="6" s="35" customFormat="1" ht="39.95" customHeight="1" spans="1:16384">
      <c r="A6" s="59"/>
      <c r="B6" s="56" t="s">
        <v>255</v>
      </c>
      <c r="C6" s="56"/>
      <c r="D6" s="56"/>
      <c r="E6" s="73">
        <f>SUM(E7:E15)</f>
        <v>12000</v>
      </c>
      <c r="F6" s="66"/>
      <c r="XEC6" s="72"/>
      <c r="XED6" s="72"/>
      <c r="XEE6" s="72"/>
      <c r="XEF6" s="72"/>
      <c r="XEG6" s="72"/>
      <c r="XEH6" s="72"/>
      <c r="XEI6" s="72"/>
      <c r="XEJ6" s="72"/>
      <c r="XEK6" s="72"/>
      <c r="XEL6" s="72"/>
      <c r="XEM6" s="72"/>
      <c r="XEN6" s="72"/>
      <c r="XEO6" s="72"/>
      <c r="XEP6" s="72"/>
      <c r="XEQ6" s="72"/>
      <c r="XER6" s="72"/>
      <c r="XES6" s="72"/>
      <c r="XET6" s="72"/>
      <c r="XEU6" s="72"/>
      <c r="XEV6" s="72"/>
      <c r="XEW6" s="72"/>
      <c r="XEX6" s="72"/>
      <c r="XEY6" s="72"/>
      <c r="XEZ6" s="72"/>
      <c r="XFA6" s="72"/>
      <c r="XFB6" s="72"/>
      <c r="XFC6" s="72"/>
      <c r="XFD6" s="72"/>
    </row>
    <row r="7" s="35" customFormat="1" ht="39.95" customHeight="1" spans="1:16384">
      <c r="A7" s="62">
        <v>1</v>
      </c>
      <c r="B7" s="67" t="s">
        <v>256</v>
      </c>
      <c r="C7" s="64" t="s">
        <v>257</v>
      </c>
      <c r="D7" s="64" t="s">
        <v>280</v>
      </c>
      <c r="E7" s="65">
        <v>500</v>
      </c>
      <c r="F7" s="66" t="s">
        <v>267</v>
      </c>
      <c r="XEC7" s="72"/>
      <c r="XED7" s="72"/>
      <c r="XEE7" s="72"/>
      <c r="XEF7" s="72"/>
      <c r="XEG7" s="72"/>
      <c r="XEH7" s="72"/>
      <c r="XEI7" s="72"/>
      <c r="XEJ7" s="72"/>
      <c r="XEK7" s="72"/>
      <c r="XEL7" s="72"/>
      <c r="XEM7" s="72"/>
      <c r="XEN7" s="72"/>
      <c r="XEO7" s="72"/>
      <c r="XEP7" s="72"/>
      <c r="XEQ7" s="72"/>
      <c r="XER7" s="72"/>
      <c r="XES7" s="72"/>
      <c r="XET7" s="72"/>
      <c r="XEU7" s="72"/>
      <c r="XEV7" s="72"/>
      <c r="XEW7" s="72"/>
      <c r="XEX7" s="72"/>
      <c r="XEY7" s="72"/>
      <c r="XEZ7" s="72"/>
      <c r="XFA7" s="72"/>
      <c r="XFB7" s="72"/>
      <c r="XFC7" s="72"/>
      <c r="XFD7" s="72"/>
    </row>
    <row r="8" s="35" customFormat="1" ht="39.95" customHeight="1" spans="1:16384">
      <c r="A8" s="62">
        <v>2</v>
      </c>
      <c r="B8" s="67" t="s">
        <v>256</v>
      </c>
      <c r="C8" s="64" t="s">
        <v>281</v>
      </c>
      <c r="D8" s="64" t="s">
        <v>282</v>
      </c>
      <c r="E8" s="65">
        <v>500</v>
      </c>
      <c r="F8" s="66" t="s">
        <v>283</v>
      </c>
      <c r="XEC8" s="72"/>
      <c r="XED8" s="72"/>
      <c r="XEE8" s="72"/>
      <c r="XEF8" s="72"/>
      <c r="XEG8" s="72"/>
      <c r="XEH8" s="72"/>
      <c r="XEI8" s="72"/>
      <c r="XEJ8" s="72"/>
      <c r="XEK8" s="72"/>
      <c r="XEL8" s="72"/>
      <c r="XEM8" s="72"/>
      <c r="XEN8" s="72"/>
      <c r="XEO8" s="72"/>
      <c r="XEP8" s="72"/>
      <c r="XEQ8" s="72"/>
      <c r="XER8" s="72"/>
      <c r="XES8" s="72"/>
      <c r="XET8" s="72"/>
      <c r="XEU8" s="72"/>
      <c r="XEV8" s="72"/>
      <c r="XEW8" s="72"/>
      <c r="XEX8" s="72"/>
      <c r="XEY8" s="72"/>
      <c r="XEZ8" s="72"/>
      <c r="XFA8" s="72"/>
      <c r="XFB8" s="72"/>
      <c r="XFC8" s="72"/>
      <c r="XFD8" s="72"/>
    </row>
    <row r="9" s="35" customFormat="1" ht="39.95" customHeight="1" spans="1:16384">
      <c r="A9" s="62">
        <v>3</v>
      </c>
      <c r="B9" s="67" t="s">
        <v>256</v>
      </c>
      <c r="C9" s="64" t="s">
        <v>281</v>
      </c>
      <c r="D9" s="64" t="s">
        <v>284</v>
      </c>
      <c r="E9" s="65">
        <v>500</v>
      </c>
      <c r="F9" s="66" t="s">
        <v>283</v>
      </c>
      <c r="XEC9" s="72"/>
      <c r="XED9" s="72"/>
      <c r="XEE9" s="72"/>
      <c r="XEF9" s="72"/>
      <c r="XEG9" s="72"/>
      <c r="XEH9" s="72"/>
      <c r="XEI9" s="72"/>
      <c r="XEJ9" s="72"/>
      <c r="XEK9" s="72"/>
      <c r="XEL9" s="72"/>
      <c r="XEM9" s="72"/>
      <c r="XEN9" s="72"/>
      <c r="XEO9" s="72"/>
      <c r="XEP9" s="72"/>
      <c r="XEQ9" s="72"/>
      <c r="XER9" s="72"/>
      <c r="XES9" s="72"/>
      <c r="XET9" s="72"/>
      <c r="XEU9" s="72"/>
      <c r="XEV9" s="72"/>
      <c r="XEW9" s="72"/>
      <c r="XEX9" s="72"/>
      <c r="XEY9" s="72"/>
      <c r="XEZ9" s="72"/>
      <c r="XFA9" s="72"/>
      <c r="XFB9" s="72"/>
      <c r="XFC9" s="72"/>
      <c r="XFD9" s="72"/>
    </row>
    <row r="10" s="35" customFormat="1" ht="39.95" customHeight="1" spans="1:16384">
      <c r="A10" s="62">
        <v>4</v>
      </c>
      <c r="B10" s="67" t="s">
        <v>256</v>
      </c>
      <c r="C10" s="64" t="s">
        <v>285</v>
      </c>
      <c r="D10" s="64" t="s">
        <v>286</v>
      </c>
      <c r="E10" s="65">
        <v>1000</v>
      </c>
      <c r="F10" s="66" t="s">
        <v>271</v>
      </c>
      <c r="XEC10" s="72"/>
      <c r="XED10" s="72"/>
      <c r="XEE10" s="72"/>
      <c r="XEF10" s="72"/>
      <c r="XEG10" s="72"/>
      <c r="XEH10" s="72"/>
      <c r="XEI10" s="72"/>
      <c r="XEJ10" s="72"/>
      <c r="XEK10" s="72"/>
      <c r="XEL10" s="72"/>
      <c r="XEM10" s="72"/>
      <c r="XEN10" s="72"/>
      <c r="XEO10" s="72"/>
      <c r="XEP10" s="72"/>
      <c r="XEQ10" s="72"/>
      <c r="XER10" s="72"/>
      <c r="XES10" s="72"/>
      <c r="XET10" s="72"/>
      <c r="XEU10" s="72"/>
      <c r="XEV10" s="72"/>
      <c r="XEW10" s="72"/>
      <c r="XEX10" s="72"/>
      <c r="XEY10" s="72"/>
      <c r="XEZ10" s="72"/>
      <c r="XFA10" s="72"/>
      <c r="XFB10" s="72"/>
      <c r="XFC10" s="72"/>
      <c r="XFD10" s="72"/>
    </row>
    <row r="11" s="35" customFormat="1" ht="39.95" customHeight="1" spans="1:16384">
      <c r="A11" s="62">
        <v>5</v>
      </c>
      <c r="B11" s="67" t="s">
        <v>256</v>
      </c>
      <c r="C11" s="64" t="s">
        <v>287</v>
      </c>
      <c r="D11" s="64" t="s">
        <v>288</v>
      </c>
      <c r="E11" s="65">
        <v>2000</v>
      </c>
      <c r="F11" s="66" t="s">
        <v>289</v>
      </c>
      <c r="XEC11" s="72"/>
      <c r="XED11" s="72"/>
      <c r="XEE11" s="72"/>
      <c r="XEF11" s="72"/>
      <c r="XEG11" s="72"/>
      <c r="XEH11" s="72"/>
      <c r="XEI11" s="72"/>
      <c r="XEJ11" s="72"/>
      <c r="XEK11" s="72"/>
      <c r="XEL11" s="72"/>
      <c r="XEM11" s="72"/>
      <c r="XEN11" s="72"/>
      <c r="XEO11" s="72"/>
      <c r="XEP11" s="72"/>
      <c r="XEQ11" s="72"/>
      <c r="XER11" s="72"/>
      <c r="XES11" s="72"/>
      <c r="XET11" s="72"/>
      <c r="XEU11" s="72"/>
      <c r="XEV11" s="72"/>
      <c r="XEW11" s="72"/>
      <c r="XEX11" s="72"/>
      <c r="XEY11" s="72"/>
      <c r="XEZ11" s="72"/>
      <c r="XFA11" s="72"/>
      <c r="XFB11" s="72"/>
      <c r="XFC11" s="72"/>
      <c r="XFD11" s="72"/>
    </row>
    <row r="12" s="35" customFormat="1" ht="39.95" customHeight="1" spans="1:16384">
      <c r="A12" s="62">
        <v>6</v>
      </c>
      <c r="B12" s="67" t="s">
        <v>256</v>
      </c>
      <c r="C12" s="64" t="s">
        <v>290</v>
      </c>
      <c r="D12" s="64" t="s">
        <v>291</v>
      </c>
      <c r="E12" s="65">
        <v>1500</v>
      </c>
      <c r="F12" s="66" t="s">
        <v>271</v>
      </c>
      <c r="XEC12" s="72"/>
      <c r="XED12" s="72"/>
      <c r="XEE12" s="72"/>
      <c r="XEF12" s="72"/>
      <c r="XEG12" s="72"/>
      <c r="XEH12" s="72"/>
      <c r="XEI12" s="72"/>
      <c r="XEJ12" s="72"/>
      <c r="XEK12" s="72"/>
      <c r="XEL12" s="72"/>
      <c r="XEM12" s="72"/>
      <c r="XEN12" s="72"/>
      <c r="XEO12" s="72"/>
      <c r="XEP12" s="72"/>
      <c r="XEQ12" s="72"/>
      <c r="XER12" s="72"/>
      <c r="XES12" s="72"/>
      <c r="XET12" s="72"/>
      <c r="XEU12" s="72"/>
      <c r="XEV12" s="72"/>
      <c r="XEW12" s="72"/>
      <c r="XEX12" s="72"/>
      <c r="XEY12" s="72"/>
      <c r="XEZ12" s="72"/>
      <c r="XFA12" s="72"/>
      <c r="XFB12" s="72"/>
      <c r="XFC12" s="72"/>
      <c r="XFD12" s="72"/>
    </row>
    <row r="13" s="35" customFormat="1" ht="39.95" customHeight="1" spans="1:16384">
      <c r="A13" s="62">
        <v>7</v>
      </c>
      <c r="B13" s="67" t="s">
        <v>256</v>
      </c>
      <c r="C13" s="64" t="s">
        <v>257</v>
      </c>
      <c r="D13" s="64" t="s">
        <v>292</v>
      </c>
      <c r="E13" s="65">
        <v>1000</v>
      </c>
      <c r="F13" s="66" t="s">
        <v>293</v>
      </c>
      <c r="XEC13" s="72"/>
      <c r="XED13" s="72"/>
      <c r="XEE13" s="72"/>
      <c r="XEF13" s="72"/>
      <c r="XEG13" s="72"/>
      <c r="XEH13" s="72"/>
      <c r="XEI13" s="72"/>
      <c r="XEJ13" s="72"/>
      <c r="XEK13" s="72"/>
      <c r="XEL13" s="72"/>
      <c r="XEM13" s="72"/>
      <c r="XEN13" s="72"/>
      <c r="XEO13" s="72"/>
      <c r="XEP13" s="72"/>
      <c r="XEQ13" s="72"/>
      <c r="XER13" s="72"/>
      <c r="XES13" s="72"/>
      <c r="XET13" s="72"/>
      <c r="XEU13" s="72"/>
      <c r="XEV13" s="72"/>
      <c r="XEW13" s="72"/>
      <c r="XEX13" s="72"/>
      <c r="XEY13" s="72"/>
      <c r="XEZ13" s="72"/>
      <c r="XFA13" s="72"/>
      <c r="XFB13" s="72"/>
      <c r="XFC13" s="72"/>
      <c r="XFD13" s="72"/>
    </row>
    <row r="14" s="35" customFormat="1" ht="39.95" customHeight="1" spans="1:16384">
      <c r="A14" s="62">
        <v>8</v>
      </c>
      <c r="B14" s="67" t="s">
        <v>256</v>
      </c>
      <c r="C14" s="64" t="s">
        <v>257</v>
      </c>
      <c r="D14" s="64" t="s">
        <v>294</v>
      </c>
      <c r="E14" s="65">
        <v>1500</v>
      </c>
      <c r="F14" s="66" t="s">
        <v>295</v>
      </c>
      <c r="XEC14" s="72"/>
      <c r="XED14" s="72"/>
      <c r="XEE14" s="72"/>
      <c r="XEF14" s="72"/>
      <c r="XEG14" s="72"/>
      <c r="XEH14" s="72"/>
      <c r="XEI14" s="72"/>
      <c r="XEJ14" s="72"/>
      <c r="XEK14" s="72"/>
      <c r="XEL14" s="72"/>
      <c r="XEM14" s="72"/>
      <c r="XEN14" s="72"/>
      <c r="XEO14" s="72"/>
      <c r="XEP14" s="72"/>
      <c r="XEQ14" s="72"/>
      <c r="XER14" s="72"/>
      <c r="XES14" s="72"/>
      <c r="XET14" s="72"/>
      <c r="XEU14" s="72"/>
      <c r="XEV14" s="72"/>
      <c r="XEW14" s="72"/>
      <c r="XEX14" s="72"/>
      <c r="XEY14" s="72"/>
      <c r="XEZ14" s="72"/>
      <c r="XFA14" s="72"/>
      <c r="XFB14" s="72"/>
      <c r="XFC14" s="72"/>
      <c r="XFD14" s="72"/>
    </row>
    <row r="15" s="35" customFormat="1" ht="39.95" customHeight="1" spans="1:16384">
      <c r="A15" s="62">
        <v>9</v>
      </c>
      <c r="B15" s="67" t="s">
        <v>256</v>
      </c>
      <c r="C15" s="64" t="s">
        <v>285</v>
      </c>
      <c r="D15" s="64" t="s">
        <v>296</v>
      </c>
      <c r="E15" s="65">
        <v>3500</v>
      </c>
      <c r="F15" s="66" t="s">
        <v>271</v>
      </c>
      <c r="XEC15" s="72"/>
      <c r="XED15" s="72"/>
      <c r="XEE15" s="72"/>
      <c r="XEF15" s="72"/>
      <c r="XEG15" s="72"/>
      <c r="XEH15" s="72"/>
      <c r="XEI15" s="72"/>
      <c r="XEJ15" s="72"/>
      <c r="XEK15" s="72"/>
      <c r="XEL15" s="72"/>
      <c r="XEM15" s="72"/>
      <c r="XEN15" s="72"/>
      <c r="XEO15" s="72"/>
      <c r="XEP15" s="72"/>
      <c r="XEQ15" s="72"/>
      <c r="XER15" s="72"/>
      <c r="XES15" s="72"/>
      <c r="XET15" s="72"/>
      <c r="XEU15" s="72"/>
      <c r="XEV15" s="72"/>
      <c r="XEW15" s="72"/>
      <c r="XEX15" s="72"/>
      <c r="XEY15" s="72"/>
      <c r="XEZ15" s="72"/>
      <c r="XFA15" s="72"/>
      <c r="XFB15" s="72"/>
      <c r="XFC15" s="72"/>
      <c r="XFD15" s="72"/>
    </row>
    <row r="16" s="35" customFormat="1" ht="39.95" customHeight="1" spans="1:16384">
      <c r="A16" s="62"/>
      <c r="B16" s="56" t="s">
        <v>263</v>
      </c>
      <c r="C16" s="56"/>
      <c r="D16" s="56"/>
      <c r="E16" s="73">
        <f>SUM(E17:E36)</f>
        <v>34400</v>
      </c>
      <c r="F16" s="66"/>
      <c r="XEC16" s="72"/>
      <c r="XED16" s="72"/>
      <c r="XEE16" s="72"/>
      <c r="XEF16" s="72"/>
      <c r="XEG16" s="72"/>
      <c r="XEH16" s="72"/>
      <c r="XEI16" s="72"/>
      <c r="XEJ16" s="72"/>
      <c r="XEK16" s="72"/>
      <c r="XEL16" s="72"/>
      <c r="XEM16" s="72"/>
      <c r="XEN16" s="72"/>
      <c r="XEO16" s="72"/>
      <c r="XEP16" s="72"/>
      <c r="XEQ16" s="72"/>
      <c r="XER16" s="72"/>
      <c r="XES16" s="72"/>
      <c r="XET16" s="72"/>
      <c r="XEU16" s="72"/>
      <c r="XEV16" s="72"/>
      <c r="XEW16" s="72"/>
      <c r="XEX16" s="72"/>
      <c r="XEY16" s="72"/>
      <c r="XEZ16" s="72"/>
      <c r="XFA16" s="72"/>
      <c r="XFB16" s="72"/>
      <c r="XFC16" s="72"/>
      <c r="XFD16" s="72"/>
    </row>
    <row r="17" s="35" customFormat="1" ht="39.95" customHeight="1" spans="1:16384">
      <c r="A17" s="62">
        <v>10</v>
      </c>
      <c r="B17" s="67" t="s">
        <v>264</v>
      </c>
      <c r="C17" s="64" t="s">
        <v>297</v>
      </c>
      <c r="D17" s="64" t="s">
        <v>298</v>
      </c>
      <c r="E17" s="65">
        <v>500</v>
      </c>
      <c r="F17" s="66" t="s">
        <v>271</v>
      </c>
      <c r="XEC17" s="72"/>
      <c r="XED17" s="72"/>
      <c r="XEE17" s="72"/>
      <c r="XEF17" s="72"/>
      <c r="XEG17" s="72"/>
      <c r="XEH17" s="72"/>
      <c r="XEI17" s="72"/>
      <c r="XEJ17" s="72"/>
      <c r="XEK17" s="72"/>
      <c r="XEL17" s="72"/>
      <c r="XEM17" s="72"/>
      <c r="XEN17" s="72"/>
      <c r="XEO17" s="72"/>
      <c r="XEP17" s="72"/>
      <c r="XEQ17" s="72"/>
      <c r="XER17" s="72"/>
      <c r="XES17" s="72"/>
      <c r="XET17" s="72"/>
      <c r="XEU17" s="72"/>
      <c r="XEV17" s="72"/>
      <c r="XEW17" s="72"/>
      <c r="XEX17" s="72"/>
      <c r="XEY17" s="72"/>
      <c r="XEZ17" s="72"/>
      <c r="XFA17" s="72"/>
      <c r="XFB17" s="72"/>
      <c r="XFC17" s="72"/>
      <c r="XFD17" s="72"/>
    </row>
    <row r="18" s="35" customFormat="1" ht="39.95" customHeight="1" spans="1:16384">
      <c r="A18" s="62">
        <v>11</v>
      </c>
      <c r="B18" s="67" t="s">
        <v>264</v>
      </c>
      <c r="C18" s="64" t="s">
        <v>297</v>
      </c>
      <c r="D18" s="64" t="s">
        <v>299</v>
      </c>
      <c r="E18" s="65">
        <v>500</v>
      </c>
      <c r="F18" s="66" t="s">
        <v>300</v>
      </c>
      <c r="XEC18" s="72"/>
      <c r="XED18" s="72"/>
      <c r="XEE18" s="72"/>
      <c r="XEF18" s="72"/>
      <c r="XEG18" s="72"/>
      <c r="XEH18" s="72"/>
      <c r="XEI18" s="72"/>
      <c r="XEJ18" s="72"/>
      <c r="XEK18" s="72"/>
      <c r="XEL18" s="72"/>
      <c r="XEM18" s="72"/>
      <c r="XEN18" s="72"/>
      <c r="XEO18" s="72"/>
      <c r="XEP18" s="72"/>
      <c r="XEQ18" s="72"/>
      <c r="XER18" s="72"/>
      <c r="XES18" s="72"/>
      <c r="XET18" s="72"/>
      <c r="XEU18" s="72"/>
      <c r="XEV18" s="72"/>
      <c r="XEW18" s="72"/>
      <c r="XEX18" s="72"/>
      <c r="XEY18" s="72"/>
      <c r="XEZ18" s="72"/>
      <c r="XFA18" s="72"/>
      <c r="XFB18" s="72"/>
      <c r="XFC18" s="72"/>
      <c r="XFD18" s="72"/>
    </row>
    <row r="19" s="35" customFormat="1" ht="39.95" customHeight="1" spans="1:16384">
      <c r="A19" s="62">
        <v>12</v>
      </c>
      <c r="B19" s="67" t="s">
        <v>264</v>
      </c>
      <c r="C19" s="64" t="s">
        <v>301</v>
      </c>
      <c r="D19" s="64" t="s">
        <v>302</v>
      </c>
      <c r="E19" s="65">
        <v>500</v>
      </c>
      <c r="F19" s="66" t="s">
        <v>300</v>
      </c>
      <c r="XEC19" s="72"/>
      <c r="XED19" s="72"/>
      <c r="XEE19" s="72"/>
      <c r="XEF19" s="72"/>
      <c r="XEG19" s="72"/>
      <c r="XEH19" s="72"/>
      <c r="XEI19" s="72"/>
      <c r="XEJ19" s="72"/>
      <c r="XEK19" s="72"/>
      <c r="XEL19" s="72"/>
      <c r="XEM19" s="72"/>
      <c r="XEN19" s="72"/>
      <c r="XEO19" s="72"/>
      <c r="XEP19" s="72"/>
      <c r="XEQ19" s="72"/>
      <c r="XER19" s="72"/>
      <c r="XES19" s="72"/>
      <c r="XET19" s="72"/>
      <c r="XEU19" s="72"/>
      <c r="XEV19" s="72"/>
      <c r="XEW19" s="72"/>
      <c r="XEX19" s="72"/>
      <c r="XEY19" s="72"/>
      <c r="XEZ19" s="72"/>
      <c r="XFA19" s="72"/>
      <c r="XFB19" s="72"/>
      <c r="XFC19" s="72"/>
      <c r="XFD19" s="72"/>
    </row>
    <row r="20" s="35" customFormat="1" ht="39.95" customHeight="1" spans="1:16384">
      <c r="A20" s="62">
        <v>13</v>
      </c>
      <c r="B20" s="67" t="s">
        <v>264</v>
      </c>
      <c r="C20" s="64" t="s">
        <v>303</v>
      </c>
      <c r="D20" s="64" t="s">
        <v>304</v>
      </c>
      <c r="E20" s="65">
        <v>500</v>
      </c>
      <c r="F20" s="66" t="s">
        <v>300</v>
      </c>
      <c r="XEC20" s="72"/>
      <c r="XED20" s="72"/>
      <c r="XEE20" s="72"/>
      <c r="XEF20" s="72"/>
      <c r="XEG20" s="72"/>
      <c r="XEH20" s="72"/>
      <c r="XEI20" s="72"/>
      <c r="XEJ20" s="72"/>
      <c r="XEK20" s="72"/>
      <c r="XEL20" s="72"/>
      <c r="XEM20" s="72"/>
      <c r="XEN20" s="72"/>
      <c r="XEO20" s="72"/>
      <c r="XEP20" s="72"/>
      <c r="XEQ20" s="72"/>
      <c r="XER20" s="72"/>
      <c r="XES20" s="72"/>
      <c r="XET20" s="72"/>
      <c r="XEU20" s="72"/>
      <c r="XEV20" s="72"/>
      <c r="XEW20" s="72"/>
      <c r="XEX20" s="72"/>
      <c r="XEY20" s="72"/>
      <c r="XEZ20" s="72"/>
      <c r="XFA20" s="72"/>
      <c r="XFB20" s="72"/>
      <c r="XFC20" s="72"/>
      <c r="XFD20" s="72"/>
    </row>
    <row r="21" s="35" customFormat="1" ht="39.95" customHeight="1" spans="1:16384">
      <c r="A21" s="62">
        <v>14</v>
      </c>
      <c r="B21" s="67" t="s">
        <v>264</v>
      </c>
      <c r="C21" s="64" t="s">
        <v>297</v>
      </c>
      <c r="D21" s="64" t="s">
        <v>305</v>
      </c>
      <c r="E21" s="65">
        <v>1000</v>
      </c>
      <c r="F21" s="66" t="s">
        <v>300</v>
      </c>
      <c r="XEC21" s="72"/>
      <c r="XED21" s="72"/>
      <c r="XEE21" s="72"/>
      <c r="XEF21" s="72"/>
      <c r="XEG21" s="72"/>
      <c r="XEH21" s="72"/>
      <c r="XEI21" s="72"/>
      <c r="XEJ21" s="72"/>
      <c r="XEK21" s="72"/>
      <c r="XEL21" s="72"/>
      <c r="XEM21" s="72"/>
      <c r="XEN21" s="72"/>
      <c r="XEO21" s="72"/>
      <c r="XEP21" s="72"/>
      <c r="XEQ21" s="72"/>
      <c r="XER21" s="72"/>
      <c r="XES21" s="72"/>
      <c r="XET21" s="72"/>
      <c r="XEU21" s="72"/>
      <c r="XEV21" s="72"/>
      <c r="XEW21" s="72"/>
      <c r="XEX21" s="72"/>
      <c r="XEY21" s="72"/>
      <c r="XEZ21" s="72"/>
      <c r="XFA21" s="72"/>
      <c r="XFB21" s="72"/>
      <c r="XFC21" s="72"/>
      <c r="XFD21" s="72"/>
    </row>
    <row r="22" s="35" customFormat="1" ht="39.95" customHeight="1" spans="1:16384">
      <c r="A22" s="62">
        <v>15</v>
      </c>
      <c r="B22" s="67" t="s">
        <v>264</v>
      </c>
      <c r="C22" s="64" t="s">
        <v>297</v>
      </c>
      <c r="D22" s="64" t="s">
        <v>306</v>
      </c>
      <c r="E22" s="65">
        <v>1500</v>
      </c>
      <c r="F22" s="66" t="s">
        <v>300</v>
      </c>
      <c r="XEC22" s="72"/>
      <c r="XED22" s="72"/>
      <c r="XEE22" s="72"/>
      <c r="XEF22" s="72"/>
      <c r="XEG22" s="72"/>
      <c r="XEH22" s="72"/>
      <c r="XEI22" s="72"/>
      <c r="XEJ22" s="72"/>
      <c r="XEK22" s="72"/>
      <c r="XEL22" s="72"/>
      <c r="XEM22" s="72"/>
      <c r="XEN22" s="72"/>
      <c r="XEO22" s="72"/>
      <c r="XEP22" s="72"/>
      <c r="XEQ22" s="72"/>
      <c r="XER22" s="72"/>
      <c r="XES22" s="72"/>
      <c r="XET22" s="72"/>
      <c r="XEU22" s="72"/>
      <c r="XEV22" s="72"/>
      <c r="XEW22" s="72"/>
      <c r="XEX22" s="72"/>
      <c r="XEY22" s="72"/>
      <c r="XEZ22" s="72"/>
      <c r="XFA22" s="72"/>
      <c r="XFB22" s="72"/>
      <c r="XFC22" s="72"/>
      <c r="XFD22" s="72"/>
    </row>
    <row r="23" s="35" customFormat="1" ht="39.95" customHeight="1" spans="1:16384">
      <c r="A23" s="62">
        <v>16</v>
      </c>
      <c r="B23" s="67" t="s">
        <v>264</v>
      </c>
      <c r="C23" s="64" t="s">
        <v>301</v>
      </c>
      <c r="D23" s="64" t="s">
        <v>307</v>
      </c>
      <c r="E23" s="65">
        <v>1000</v>
      </c>
      <c r="F23" s="66" t="s">
        <v>300</v>
      </c>
      <c r="XEC23" s="72"/>
      <c r="XED23" s="72"/>
      <c r="XEE23" s="72"/>
      <c r="XEF23" s="72"/>
      <c r="XEG23" s="72"/>
      <c r="XEH23" s="72"/>
      <c r="XEI23" s="72"/>
      <c r="XEJ23" s="72"/>
      <c r="XEK23" s="72"/>
      <c r="XEL23" s="72"/>
      <c r="XEM23" s="72"/>
      <c r="XEN23" s="72"/>
      <c r="XEO23" s="72"/>
      <c r="XEP23" s="72"/>
      <c r="XEQ23" s="72"/>
      <c r="XER23" s="72"/>
      <c r="XES23" s="72"/>
      <c r="XET23" s="72"/>
      <c r="XEU23" s="72"/>
      <c r="XEV23" s="72"/>
      <c r="XEW23" s="72"/>
      <c r="XEX23" s="72"/>
      <c r="XEY23" s="72"/>
      <c r="XEZ23" s="72"/>
      <c r="XFA23" s="72"/>
      <c r="XFB23" s="72"/>
      <c r="XFC23" s="72"/>
      <c r="XFD23" s="72"/>
    </row>
    <row r="24" s="35" customFormat="1" ht="39.95" customHeight="1" spans="1:16384">
      <c r="A24" s="62">
        <v>17</v>
      </c>
      <c r="B24" s="67" t="s">
        <v>264</v>
      </c>
      <c r="C24" s="64" t="s">
        <v>308</v>
      </c>
      <c r="D24" s="64" t="s">
        <v>309</v>
      </c>
      <c r="E24" s="65">
        <v>1000</v>
      </c>
      <c r="F24" s="66" t="s">
        <v>300</v>
      </c>
      <c r="XEC24" s="72"/>
      <c r="XED24" s="72"/>
      <c r="XEE24" s="72"/>
      <c r="XEF24" s="72"/>
      <c r="XEG24" s="72"/>
      <c r="XEH24" s="72"/>
      <c r="XEI24" s="72"/>
      <c r="XEJ24" s="72"/>
      <c r="XEK24" s="72"/>
      <c r="XEL24" s="72"/>
      <c r="XEM24" s="72"/>
      <c r="XEN24" s="72"/>
      <c r="XEO24" s="72"/>
      <c r="XEP24" s="72"/>
      <c r="XEQ24" s="72"/>
      <c r="XER24" s="72"/>
      <c r="XES24" s="72"/>
      <c r="XET24" s="72"/>
      <c r="XEU24" s="72"/>
      <c r="XEV24" s="72"/>
      <c r="XEW24" s="72"/>
      <c r="XEX24" s="72"/>
      <c r="XEY24" s="72"/>
      <c r="XEZ24" s="72"/>
      <c r="XFA24" s="72"/>
      <c r="XFB24" s="72"/>
      <c r="XFC24" s="72"/>
      <c r="XFD24" s="72"/>
    </row>
    <row r="25" s="35" customFormat="1" ht="39.95" customHeight="1" spans="1:16384">
      <c r="A25" s="62">
        <v>18</v>
      </c>
      <c r="B25" s="67" t="s">
        <v>264</v>
      </c>
      <c r="C25" s="64" t="s">
        <v>308</v>
      </c>
      <c r="D25" s="64" t="s">
        <v>310</v>
      </c>
      <c r="E25" s="65">
        <v>1000</v>
      </c>
      <c r="F25" s="66" t="s">
        <v>300</v>
      </c>
      <c r="XEC25" s="72"/>
      <c r="XED25" s="72"/>
      <c r="XEE25" s="72"/>
      <c r="XEF25" s="72"/>
      <c r="XEG25" s="72"/>
      <c r="XEH25" s="72"/>
      <c r="XEI25" s="72"/>
      <c r="XEJ25" s="72"/>
      <c r="XEK25" s="72"/>
      <c r="XEL25" s="72"/>
      <c r="XEM25" s="72"/>
      <c r="XEN25" s="72"/>
      <c r="XEO25" s="72"/>
      <c r="XEP25" s="72"/>
      <c r="XEQ25" s="72"/>
      <c r="XER25" s="72"/>
      <c r="XES25" s="72"/>
      <c r="XET25" s="72"/>
      <c r="XEU25" s="72"/>
      <c r="XEV25" s="72"/>
      <c r="XEW25" s="72"/>
      <c r="XEX25" s="72"/>
      <c r="XEY25" s="72"/>
      <c r="XEZ25" s="72"/>
      <c r="XFA25" s="72"/>
      <c r="XFB25" s="72"/>
      <c r="XFC25" s="72"/>
      <c r="XFD25" s="72"/>
    </row>
    <row r="26" s="35" customFormat="1" ht="39.95" customHeight="1" spans="1:16384">
      <c r="A26" s="62">
        <v>19</v>
      </c>
      <c r="B26" s="67" t="s">
        <v>264</v>
      </c>
      <c r="C26" s="64" t="s">
        <v>311</v>
      </c>
      <c r="D26" s="64" t="s">
        <v>312</v>
      </c>
      <c r="E26" s="65">
        <v>1800</v>
      </c>
      <c r="F26" s="66" t="s">
        <v>300</v>
      </c>
      <c r="XEC26" s="72"/>
      <c r="XED26" s="72"/>
      <c r="XEE26" s="72"/>
      <c r="XEF26" s="72"/>
      <c r="XEG26" s="72"/>
      <c r="XEH26" s="72"/>
      <c r="XEI26" s="72"/>
      <c r="XEJ26" s="72"/>
      <c r="XEK26" s="72"/>
      <c r="XEL26" s="72"/>
      <c r="XEM26" s="72"/>
      <c r="XEN26" s="72"/>
      <c r="XEO26" s="72"/>
      <c r="XEP26" s="72"/>
      <c r="XEQ26" s="72"/>
      <c r="XER26" s="72"/>
      <c r="XES26" s="72"/>
      <c r="XET26" s="72"/>
      <c r="XEU26" s="72"/>
      <c r="XEV26" s="72"/>
      <c r="XEW26" s="72"/>
      <c r="XEX26" s="72"/>
      <c r="XEY26" s="72"/>
      <c r="XEZ26" s="72"/>
      <c r="XFA26" s="72"/>
      <c r="XFB26" s="72"/>
      <c r="XFC26" s="72"/>
      <c r="XFD26" s="72"/>
    </row>
    <row r="27" s="35" customFormat="1" ht="39.95" customHeight="1" spans="1:16384">
      <c r="A27" s="62">
        <v>20</v>
      </c>
      <c r="B27" s="67" t="s">
        <v>264</v>
      </c>
      <c r="C27" s="64" t="s">
        <v>297</v>
      </c>
      <c r="D27" s="64" t="s">
        <v>313</v>
      </c>
      <c r="E27" s="65">
        <v>2100</v>
      </c>
      <c r="F27" s="66" t="s">
        <v>300</v>
      </c>
      <c r="XEC27" s="72"/>
      <c r="XED27" s="72"/>
      <c r="XEE27" s="72"/>
      <c r="XEF27" s="72"/>
      <c r="XEG27" s="72"/>
      <c r="XEH27" s="72"/>
      <c r="XEI27" s="72"/>
      <c r="XEJ27" s="72"/>
      <c r="XEK27" s="72"/>
      <c r="XEL27" s="72"/>
      <c r="XEM27" s="72"/>
      <c r="XEN27" s="72"/>
      <c r="XEO27" s="72"/>
      <c r="XEP27" s="72"/>
      <c r="XEQ27" s="72"/>
      <c r="XER27" s="72"/>
      <c r="XES27" s="72"/>
      <c r="XET27" s="72"/>
      <c r="XEU27" s="72"/>
      <c r="XEV27" s="72"/>
      <c r="XEW27" s="72"/>
      <c r="XEX27" s="72"/>
      <c r="XEY27" s="72"/>
      <c r="XEZ27" s="72"/>
      <c r="XFA27" s="72"/>
      <c r="XFB27" s="72"/>
      <c r="XFC27" s="72"/>
      <c r="XFD27" s="72"/>
    </row>
    <row r="28" s="35" customFormat="1" ht="39.95" customHeight="1" spans="1:16384">
      <c r="A28" s="62">
        <v>21</v>
      </c>
      <c r="B28" s="67" t="s">
        <v>264</v>
      </c>
      <c r="C28" s="64" t="s">
        <v>297</v>
      </c>
      <c r="D28" s="64" t="s">
        <v>314</v>
      </c>
      <c r="E28" s="65">
        <v>2000</v>
      </c>
      <c r="F28" s="66" t="s">
        <v>300</v>
      </c>
      <c r="XEC28" s="72"/>
      <c r="XED28" s="72"/>
      <c r="XEE28" s="72"/>
      <c r="XEF28" s="72"/>
      <c r="XEG28" s="72"/>
      <c r="XEH28" s="72"/>
      <c r="XEI28" s="72"/>
      <c r="XEJ28" s="72"/>
      <c r="XEK28" s="72"/>
      <c r="XEL28" s="72"/>
      <c r="XEM28" s="72"/>
      <c r="XEN28" s="72"/>
      <c r="XEO28" s="72"/>
      <c r="XEP28" s="72"/>
      <c r="XEQ28" s="72"/>
      <c r="XER28" s="72"/>
      <c r="XES28" s="72"/>
      <c r="XET28" s="72"/>
      <c r="XEU28" s="72"/>
      <c r="XEV28" s="72"/>
      <c r="XEW28" s="72"/>
      <c r="XEX28" s="72"/>
      <c r="XEY28" s="72"/>
      <c r="XEZ28" s="72"/>
      <c r="XFA28" s="72"/>
      <c r="XFB28" s="72"/>
      <c r="XFC28" s="72"/>
      <c r="XFD28" s="72"/>
    </row>
    <row r="29" s="35" customFormat="1" ht="39.95" customHeight="1" spans="1:16384">
      <c r="A29" s="62">
        <v>22</v>
      </c>
      <c r="B29" s="67" t="s">
        <v>264</v>
      </c>
      <c r="C29" s="64" t="s">
        <v>301</v>
      </c>
      <c r="D29" s="64" t="s">
        <v>315</v>
      </c>
      <c r="E29" s="65">
        <v>1500</v>
      </c>
      <c r="F29" s="66" t="s">
        <v>300</v>
      </c>
      <c r="XEC29" s="72"/>
      <c r="XED29" s="72"/>
      <c r="XEE29" s="72"/>
      <c r="XEF29" s="72"/>
      <c r="XEG29" s="72"/>
      <c r="XEH29" s="72"/>
      <c r="XEI29" s="72"/>
      <c r="XEJ29" s="72"/>
      <c r="XEK29" s="72"/>
      <c r="XEL29" s="72"/>
      <c r="XEM29" s="72"/>
      <c r="XEN29" s="72"/>
      <c r="XEO29" s="72"/>
      <c r="XEP29" s="72"/>
      <c r="XEQ29" s="72"/>
      <c r="XER29" s="72"/>
      <c r="XES29" s="72"/>
      <c r="XET29" s="72"/>
      <c r="XEU29" s="72"/>
      <c r="XEV29" s="72"/>
      <c r="XEW29" s="72"/>
      <c r="XEX29" s="72"/>
      <c r="XEY29" s="72"/>
      <c r="XEZ29" s="72"/>
      <c r="XFA29" s="72"/>
      <c r="XFB29" s="72"/>
      <c r="XFC29" s="72"/>
      <c r="XFD29" s="72"/>
    </row>
    <row r="30" s="35" customFormat="1" ht="39.95" customHeight="1" spans="1:16384">
      <c r="A30" s="62">
        <v>23</v>
      </c>
      <c r="B30" s="67" t="s">
        <v>264</v>
      </c>
      <c r="C30" s="64" t="s">
        <v>308</v>
      </c>
      <c r="D30" s="64" t="s">
        <v>316</v>
      </c>
      <c r="E30" s="65">
        <v>2000</v>
      </c>
      <c r="F30" s="66" t="s">
        <v>300</v>
      </c>
      <c r="XEC30" s="72"/>
      <c r="XED30" s="72"/>
      <c r="XEE30" s="72"/>
      <c r="XEF30" s="72"/>
      <c r="XEG30" s="72"/>
      <c r="XEH30" s="72"/>
      <c r="XEI30" s="72"/>
      <c r="XEJ30" s="72"/>
      <c r="XEK30" s="72"/>
      <c r="XEL30" s="72"/>
      <c r="XEM30" s="72"/>
      <c r="XEN30" s="72"/>
      <c r="XEO30" s="72"/>
      <c r="XEP30" s="72"/>
      <c r="XEQ30" s="72"/>
      <c r="XER30" s="72"/>
      <c r="XES30" s="72"/>
      <c r="XET30" s="72"/>
      <c r="XEU30" s="72"/>
      <c r="XEV30" s="72"/>
      <c r="XEW30" s="72"/>
      <c r="XEX30" s="72"/>
      <c r="XEY30" s="72"/>
      <c r="XEZ30" s="72"/>
      <c r="XFA30" s="72"/>
      <c r="XFB30" s="72"/>
      <c r="XFC30" s="72"/>
      <c r="XFD30" s="72"/>
    </row>
    <row r="31" s="35" customFormat="1" ht="39.95" customHeight="1" spans="1:16384">
      <c r="A31" s="62">
        <v>24</v>
      </c>
      <c r="B31" s="67" t="s">
        <v>264</v>
      </c>
      <c r="C31" s="64" t="s">
        <v>301</v>
      </c>
      <c r="D31" s="64" t="s">
        <v>317</v>
      </c>
      <c r="E31" s="65">
        <v>4500</v>
      </c>
      <c r="F31" s="66" t="s">
        <v>300</v>
      </c>
      <c r="XEC31" s="72"/>
      <c r="XED31" s="72"/>
      <c r="XEE31" s="72"/>
      <c r="XEF31" s="72"/>
      <c r="XEG31" s="72"/>
      <c r="XEH31" s="72"/>
      <c r="XEI31" s="72"/>
      <c r="XEJ31" s="72"/>
      <c r="XEK31" s="72"/>
      <c r="XEL31" s="72"/>
      <c r="XEM31" s="72"/>
      <c r="XEN31" s="72"/>
      <c r="XEO31" s="72"/>
      <c r="XEP31" s="72"/>
      <c r="XEQ31" s="72"/>
      <c r="XER31" s="72"/>
      <c r="XES31" s="72"/>
      <c r="XET31" s="72"/>
      <c r="XEU31" s="72"/>
      <c r="XEV31" s="72"/>
      <c r="XEW31" s="72"/>
      <c r="XEX31" s="72"/>
      <c r="XEY31" s="72"/>
      <c r="XEZ31" s="72"/>
      <c r="XFA31" s="72"/>
      <c r="XFB31" s="72"/>
      <c r="XFC31" s="72"/>
      <c r="XFD31" s="72"/>
    </row>
    <row r="32" s="35" customFormat="1" ht="39.95" customHeight="1" spans="1:16384">
      <c r="A32" s="62">
        <v>25</v>
      </c>
      <c r="B32" s="67" t="s">
        <v>268</v>
      </c>
      <c r="C32" s="64" t="s">
        <v>318</v>
      </c>
      <c r="D32" s="64" t="s">
        <v>319</v>
      </c>
      <c r="E32" s="65">
        <v>500</v>
      </c>
      <c r="F32" s="66" t="s">
        <v>271</v>
      </c>
      <c r="XEC32" s="72"/>
      <c r="XED32" s="72"/>
      <c r="XEE32" s="72"/>
      <c r="XEF32" s="72"/>
      <c r="XEG32" s="72"/>
      <c r="XEH32" s="72"/>
      <c r="XEI32" s="72"/>
      <c r="XEJ32" s="72"/>
      <c r="XEK32" s="72"/>
      <c r="XEL32" s="72"/>
      <c r="XEM32" s="72"/>
      <c r="XEN32" s="72"/>
      <c r="XEO32" s="72"/>
      <c r="XEP32" s="72"/>
      <c r="XEQ32" s="72"/>
      <c r="XER32" s="72"/>
      <c r="XES32" s="72"/>
      <c r="XET32" s="72"/>
      <c r="XEU32" s="72"/>
      <c r="XEV32" s="72"/>
      <c r="XEW32" s="72"/>
      <c r="XEX32" s="72"/>
      <c r="XEY32" s="72"/>
      <c r="XEZ32" s="72"/>
      <c r="XFA32" s="72"/>
      <c r="XFB32" s="72"/>
      <c r="XFC32" s="72"/>
      <c r="XFD32" s="72"/>
    </row>
    <row r="33" s="35" customFormat="1" ht="39.95" customHeight="1" spans="1:16384">
      <c r="A33" s="62">
        <v>26</v>
      </c>
      <c r="B33" s="67" t="s">
        <v>274</v>
      </c>
      <c r="C33" s="64" t="s">
        <v>275</v>
      </c>
      <c r="D33" s="64" t="s">
        <v>276</v>
      </c>
      <c r="E33" s="65">
        <v>6000</v>
      </c>
      <c r="F33" s="66" t="s">
        <v>267</v>
      </c>
      <c r="XEC33" s="72"/>
      <c r="XED33" s="72"/>
      <c r="XEE33" s="72"/>
      <c r="XEF33" s="72"/>
      <c r="XEG33" s="72"/>
      <c r="XEH33" s="72"/>
      <c r="XEI33" s="72"/>
      <c r="XEJ33" s="72"/>
      <c r="XEK33" s="72"/>
      <c r="XEL33" s="72"/>
      <c r="XEM33" s="72"/>
      <c r="XEN33" s="72"/>
      <c r="XEO33" s="72"/>
      <c r="XEP33" s="72"/>
      <c r="XEQ33" s="72"/>
      <c r="XER33" s="72"/>
      <c r="XES33" s="72"/>
      <c r="XET33" s="72"/>
      <c r="XEU33" s="72"/>
      <c r="XEV33" s="72"/>
      <c r="XEW33" s="72"/>
      <c r="XEX33" s="72"/>
      <c r="XEY33" s="72"/>
      <c r="XEZ33" s="72"/>
      <c r="XFA33" s="72"/>
      <c r="XFB33" s="72"/>
      <c r="XFC33" s="72"/>
      <c r="XFD33" s="72"/>
    </row>
    <row r="34" s="35" customFormat="1" ht="39.95" customHeight="1" spans="1:16384">
      <c r="A34" s="62">
        <v>27</v>
      </c>
      <c r="B34" s="67" t="s">
        <v>274</v>
      </c>
      <c r="C34" s="64" t="s">
        <v>275</v>
      </c>
      <c r="D34" s="64" t="s">
        <v>320</v>
      </c>
      <c r="E34" s="65">
        <v>3000</v>
      </c>
      <c r="F34" s="66" t="s">
        <v>295</v>
      </c>
      <c r="XEC34" s="72"/>
      <c r="XED34" s="72"/>
      <c r="XEE34" s="72"/>
      <c r="XEF34" s="72"/>
      <c r="XEG34" s="72"/>
      <c r="XEH34" s="72"/>
      <c r="XEI34" s="72"/>
      <c r="XEJ34" s="72"/>
      <c r="XEK34" s="72"/>
      <c r="XEL34" s="72"/>
      <c r="XEM34" s="72"/>
      <c r="XEN34" s="72"/>
      <c r="XEO34" s="72"/>
      <c r="XEP34" s="72"/>
      <c r="XEQ34" s="72"/>
      <c r="XER34" s="72"/>
      <c r="XES34" s="72"/>
      <c r="XET34" s="72"/>
      <c r="XEU34" s="72"/>
      <c r="XEV34" s="72"/>
      <c r="XEW34" s="72"/>
      <c r="XEX34" s="72"/>
      <c r="XEY34" s="72"/>
      <c r="XEZ34" s="72"/>
      <c r="XFA34" s="72"/>
      <c r="XFB34" s="72"/>
      <c r="XFC34" s="72"/>
      <c r="XFD34" s="72"/>
    </row>
    <row r="35" s="35" customFormat="1" ht="39.95" customHeight="1" spans="1:16384">
      <c r="A35" s="62">
        <v>28</v>
      </c>
      <c r="B35" s="67" t="s">
        <v>274</v>
      </c>
      <c r="C35" s="74" t="s">
        <v>321</v>
      </c>
      <c r="D35" s="74" t="s">
        <v>322</v>
      </c>
      <c r="E35" s="65">
        <v>2500</v>
      </c>
      <c r="F35" s="66" t="s">
        <v>323</v>
      </c>
      <c r="XEC35" s="72"/>
      <c r="XED35" s="72"/>
      <c r="XEE35" s="72"/>
      <c r="XEF35" s="72"/>
      <c r="XEG35" s="72"/>
      <c r="XEH35" s="72"/>
      <c r="XEI35" s="72"/>
      <c r="XEJ35" s="72"/>
      <c r="XEK35" s="72"/>
      <c r="XEL35" s="72"/>
      <c r="XEM35" s="72"/>
      <c r="XEN35" s="72"/>
      <c r="XEO35" s="72"/>
      <c r="XEP35" s="72"/>
      <c r="XEQ35" s="72"/>
      <c r="XER35" s="72"/>
      <c r="XES35" s="72"/>
      <c r="XET35" s="72"/>
      <c r="XEU35" s="72"/>
      <c r="XEV35" s="72"/>
      <c r="XEW35" s="72"/>
      <c r="XEX35" s="72"/>
      <c r="XEY35" s="72"/>
      <c r="XEZ35" s="72"/>
      <c r="XFA35" s="72"/>
      <c r="XFB35" s="72"/>
      <c r="XFC35" s="72"/>
      <c r="XFD35" s="72"/>
    </row>
    <row r="36" s="35" customFormat="1" ht="39.95" customHeight="1" spans="1:16384">
      <c r="A36" s="62">
        <v>29</v>
      </c>
      <c r="B36" s="67" t="s">
        <v>274</v>
      </c>
      <c r="C36" s="64" t="s">
        <v>321</v>
      </c>
      <c r="D36" s="64" t="s">
        <v>324</v>
      </c>
      <c r="E36" s="65">
        <v>1000</v>
      </c>
      <c r="F36" s="66" t="s">
        <v>289</v>
      </c>
      <c r="XEC36" s="72"/>
      <c r="XED36" s="72"/>
      <c r="XEE36" s="72"/>
      <c r="XEF36" s="72"/>
      <c r="XEG36" s="72"/>
      <c r="XEH36" s="72"/>
      <c r="XEI36" s="72"/>
      <c r="XEJ36" s="72"/>
      <c r="XEK36" s="72"/>
      <c r="XEL36" s="72"/>
      <c r="XEM36" s="72"/>
      <c r="XEN36" s="72"/>
      <c r="XEO36" s="72"/>
      <c r="XEP36" s="72"/>
      <c r="XEQ36" s="72"/>
      <c r="XER36" s="72"/>
      <c r="XES36" s="72"/>
      <c r="XET36" s="72"/>
      <c r="XEU36" s="72"/>
      <c r="XEV36" s="72"/>
      <c r="XEW36" s="72"/>
      <c r="XEX36" s="72"/>
      <c r="XEY36" s="72"/>
      <c r="XEZ36" s="72"/>
      <c r="XFA36" s="72"/>
      <c r="XFB36" s="72"/>
      <c r="XFC36" s="72"/>
      <c r="XFD36" s="72"/>
    </row>
  </sheetData>
  <mergeCells count="6">
    <mergeCell ref="A2:F2"/>
    <mergeCell ref="A3:D3"/>
    <mergeCell ref="E3:F3"/>
    <mergeCell ref="B5:D5"/>
    <mergeCell ref="B6:D6"/>
    <mergeCell ref="B16:D16"/>
  </mergeCells>
  <pageMargins left="0.751388888888889" right="0.751388888888889" top="1" bottom="1" header="0.5" footer="0.5"/>
  <pageSetup paperSize="9" scale="71" firstPageNumber="17" fitToHeight="0"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7"/>
  <sheetViews>
    <sheetView tabSelected="1" zoomScale="70" zoomScaleNormal="70" workbookViewId="0">
      <selection activeCell="A1" sqref="A1"/>
    </sheetView>
  </sheetViews>
  <sheetFormatPr defaultColWidth="9" defaultRowHeight="19.2"/>
  <cols>
    <col min="1" max="1" width="9" style="39"/>
    <col min="2" max="2" width="17.8796296296296" style="40" customWidth="1"/>
    <col min="3" max="3" width="50.6296296296296" style="41" customWidth="1"/>
    <col min="4" max="4" width="50.6296296296296" style="42" customWidth="1"/>
    <col min="5" max="5" width="20.25" style="43" customWidth="1"/>
    <col min="6" max="6" width="37.75" style="44" customWidth="1"/>
    <col min="7" max="7" width="15.6666666666667" style="35"/>
    <col min="8" max="8" width="20" style="35"/>
    <col min="9" max="16356" width="9" style="35"/>
    <col min="16357" max="16384" width="9" style="45"/>
  </cols>
  <sheetData>
    <row r="1" spans="1:1">
      <c r="A1" s="46" t="s">
        <v>325</v>
      </c>
    </row>
    <row r="2" s="35" customFormat="1" ht="42.95" customHeight="1" spans="1:6">
      <c r="A2" s="47" t="s">
        <v>326</v>
      </c>
      <c r="B2" s="47"/>
      <c r="C2" s="47"/>
      <c r="D2" s="47"/>
      <c r="E2" s="47"/>
      <c r="F2" s="47"/>
    </row>
    <row r="3" s="35" customFormat="1" ht="35.1" customHeight="1" spans="1:6">
      <c r="A3" s="48"/>
      <c r="B3" s="48"/>
      <c r="C3" s="48"/>
      <c r="D3" s="48"/>
      <c r="E3" s="49" t="s">
        <v>247</v>
      </c>
      <c r="F3" s="49"/>
    </row>
    <row r="4" s="36" customFormat="1" ht="45" customHeight="1" spans="1:16384">
      <c r="A4" s="50" t="s">
        <v>248</v>
      </c>
      <c r="B4" s="50" t="s">
        <v>249</v>
      </c>
      <c r="C4" s="51" t="s">
        <v>279</v>
      </c>
      <c r="D4" s="51" t="s">
        <v>251</v>
      </c>
      <c r="E4" s="52" t="s">
        <v>252</v>
      </c>
      <c r="F4" s="52" t="s">
        <v>253</v>
      </c>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c r="AEA4" s="53"/>
      <c r="AEB4" s="53"/>
      <c r="AEC4" s="53"/>
      <c r="AED4" s="53"/>
      <c r="AEE4" s="53"/>
      <c r="AEF4" s="53"/>
      <c r="AEG4" s="53"/>
      <c r="AEH4" s="53"/>
      <c r="AEI4" s="53"/>
      <c r="AEJ4" s="53"/>
      <c r="AEK4" s="53"/>
      <c r="AEL4" s="53"/>
      <c r="AEM4" s="53"/>
      <c r="AEN4" s="53"/>
      <c r="AEO4" s="53"/>
      <c r="AEP4" s="53"/>
      <c r="AEQ4" s="53"/>
      <c r="AER4" s="53"/>
      <c r="AES4" s="53"/>
      <c r="AET4" s="53"/>
      <c r="AEU4" s="53"/>
      <c r="AEV4" s="53"/>
      <c r="AEW4" s="53"/>
      <c r="AEX4" s="53"/>
      <c r="AEY4" s="53"/>
      <c r="AEZ4" s="53"/>
      <c r="AFA4" s="53"/>
      <c r="AFB4" s="53"/>
      <c r="AFC4" s="53"/>
      <c r="AFD4" s="53"/>
      <c r="AFE4" s="53"/>
      <c r="AFF4" s="53"/>
      <c r="AFG4" s="53"/>
      <c r="AFH4" s="53"/>
      <c r="AFI4" s="53"/>
      <c r="AFJ4" s="53"/>
      <c r="AFK4" s="53"/>
      <c r="AFL4" s="53"/>
      <c r="AFM4" s="53"/>
      <c r="AFN4" s="53"/>
      <c r="AFO4" s="53"/>
      <c r="AFP4" s="53"/>
      <c r="AFQ4" s="53"/>
      <c r="AFR4" s="53"/>
      <c r="AFS4" s="53"/>
      <c r="AFT4" s="53"/>
      <c r="AFU4" s="53"/>
      <c r="AFV4" s="53"/>
      <c r="AFW4" s="53"/>
      <c r="AFX4" s="53"/>
      <c r="AFY4" s="53"/>
      <c r="AFZ4" s="53"/>
      <c r="AGA4" s="53"/>
      <c r="AGB4" s="53"/>
      <c r="AGC4" s="53"/>
      <c r="AGD4" s="53"/>
      <c r="AGE4" s="53"/>
      <c r="AGF4" s="53"/>
      <c r="AGG4" s="53"/>
      <c r="AGH4" s="53"/>
      <c r="AGI4" s="53"/>
      <c r="AGJ4" s="53"/>
      <c r="AGK4" s="53"/>
      <c r="AGL4" s="53"/>
      <c r="AGM4" s="53"/>
      <c r="AGN4" s="53"/>
      <c r="AGO4" s="53"/>
      <c r="AGP4" s="53"/>
      <c r="AGQ4" s="53"/>
      <c r="AGR4" s="53"/>
      <c r="AGS4" s="53"/>
      <c r="AGT4" s="53"/>
      <c r="AGU4" s="53"/>
      <c r="AGV4" s="53"/>
      <c r="AGW4" s="53"/>
      <c r="AGX4" s="53"/>
      <c r="AGY4" s="53"/>
      <c r="AGZ4" s="53"/>
      <c r="AHA4" s="53"/>
      <c r="AHB4" s="53"/>
      <c r="AHC4" s="53"/>
      <c r="AHD4" s="53"/>
      <c r="AHE4" s="53"/>
      <c r="AHF4" s="53"/>
      <c r="AHG4" s="53"/>
      <c r="AHH4" s="53"/>
      <c r="AHI4" s="53"/>
      <c r="AHJ4" s="53"/>
      <c r="AHK4" s="53"/>
      <c r="AHL4" s="53"/>
      <c r="AHM4" s="53"/>
      <c r="AHN4" s="53"/>
      <c r="AHO4" s="53"/>
      <c r="AHP4" s="53"/>
      <c r="AHQ4" s="53"/>
      <c r="AHR4" s="53"/>
      <c r="AHS4" s="53"/>
      <c r="AHT4" s="53"/>
      <c r="AHU4" s="53"/>
      <c r="AHV4" s="53"/>
      <c r="AHW4" s="53"/>
      <c r="AHX4" s="53"/>
      <c r="AHY4" s="53"/>
      <c r="AHZ4" s="53"/>
      <c r="AIA4" s="53"/>
      <c r="AIB4" s="53"/>
      <c r="AIC4" s="53"/>
      <c r="AID4" s="53"/>
      <c r="AIE4" s="53"/>
      <c r="AIF4" s="53"/>
      <c r="AIG4" s="53"/>
      <c r="AIH4" s="53"/>
      <c r="AII4" s="53"/>
      <c r="AIJ4" s="53"/>
      <c r="AIK4" s="53"/>
      <c r="AIL4" s="53"/>
      <c r="AIM4" s="53"/>
      <c r="AIN4" s="53"/>
      <c r="AIO4" s="53"/>
      <c r="AIP4" s="53"/>
      <c r="AIQ4" s="53"/>
      <c r="AIR4" s="53"/>
      <c r="AIS4" s="53"/>
      <c r="AIT4" s="53"/>
      <c r="AIU4" s="53"/>
      <c r="AIV4" s="53"/>
      <c r="AIW4" s="53"/>
      <c r="AIX4" s="53"/>
      <c r="AIY4" s="53"/>
      <c r="AIZ4" s="53"/>
      <c r="AJA4" s="53"/>
      <c r="AJB4" s="53"/>
      <c r="AJC4" s="53"/>
      <c r="AJD4" s="53"/>
      <c r="AJE4" s="53"/>
      <c r="AJF4" s="53"/>
      <c r="AJG4" s="53"/>
      <c r="AJH4" s="53"/>
      <c r="AJI4" s="53"/>
      <c r="AJJ4" s="53"/>
      <c r="AJK4" s="53"/>
      <c r="AJL4" s="53"/>
      <c r="AJM4" s="53"/>
      <c r="AJN4" s="53"/>
      <c r="AJO4" s="53"/>
      <c r="AJP4" s="53"/>
      <c r="AJQ4" s="53"/>
      <c r="AJR4" s="53"/>
      <c r="AJS4" s="53"/>
      <c r="AJT4" s="53"/>
      <c r="AJU4" s="53"/>
      <c r="AJV4" s="53"/>
      <c r="AJW4" s="53"/>
      <c r="AJX4" s="53"/>
      <c r="AJY4" s="53"/>
      <c r="AJZ4" s="53"/>
      <c r="AKA4" s="53"/>
      <c r="AKB4" s="53"/>
      <c r="AKC4" s="53"/>
      <c r="AKD4" s="53"/>
      <c r="AKE4" s="53"/>
      <c r="AKF4" s="53"/>
      <c r="AKG4" s="53"/>
      <c r="AKH4" s="53"/>
      <c r="AKI4" s="53"/>
      <c r="AKJ4" s="53"/>
      <c r="AKK4" s="53"/>
      <c r="AKL4" s="53"/>
      <c r="AKM4" s="53"/>
      <c r="AKN4" s="53"/>
      <c r="AKO4" s="53"/>
      <c r="AKP4" s="53"/>
      <c r="AKQ4" s="53"/>
      <c r="AKR4" s="53"/>
      <c r="AKS4" s="53"/>
      <c r="AKT4" s="53"/>
      <c r="AKU4" s="53"/>
      <c r="AKV4" s="53"/>
      <c r="AKW4" s="53"/>
      <c r="AKX4" s="53"/>
      <c r="AKY4" s="53"/>
      <c r="AKZ4" s="53"/>
      <c r="ALA4" s="53"/>
      <c r="ALB4" s="53"/>
      <c r="ALC4" s="53"/>
      <c r="ALD4" s="53"/>
      <c r="ALE4" s="53"/>
      <c r="ALF4" s="53"/>
      <c r="ALG4" s="53"/>
      <c r="ALH4" s="53"/>
      <c r="ALI4" s="53"/>
      <c r="ALJ4" s="53"/>
      <c r="ALK4" s="53"/>
      <c r="ALL4" s="53"/>
      <c r="ALM4" s="53"/>
      <c r="ALN4" s="53"/>
      <c r="ALO4" s="53"/>
      <c r="ALP4" s="53"/>
      <c r="ALQ4" s="53"/>
      <c r="ALR4" s="53"/>
      <c r="ALS4" s="53"/>
      <c r="ALT4" s="53"/>
      <c r="ALU4" s="53"/>
      <c r="ALV4" s="53"/>
      <c r="ALW4" s="53"/>
      <c r="ALX4" s="53"/>
      <c r="ALY4" s="53"/>
      <c r="ALZ4" s="53"/>
      <c r="AMA4" s="53"/>
      <c r="AMB4" s="53"/>
      <c r="AMC4" s="53"/>
      <c r="AMD4" s="53"/>
      <c r="AME4" s="53"/>
      <c r="AMF4" s="53"/>
      <c r="AMG4" s="53"/>
      <c r="AMH4" s="53"/>
      <c r="AMI4" s="53"/>
      <c r="AMJ4" s="53"/>
      <c r="AMK4" s="53"/>
      <c r="AML4" s="53"/>
      <c r="AMM4" s="53"/>
      <c r="AMN4" s="53"/>
      <c r="AMO4" s="53"/>
      <c r="AMP4" s="53"/>
      <c r="AMQ4" s="53"/>
      <c r="AMR4" s="53"/>
      <c r="AMS4" s="53"/>
      <c r="AMT4" s="53"/>
      <c r="AMU4" s="53"/>
      <c r="AMV4" s="53"/>
      <c r="AMW4" s="53"/>
      <c r="AMX4" s="53"/>
      <c r="AMY4" s="53"/>
      <c r="AMZ4" s="53"/>
      <c r="ANA4" s="53"/>
      <c r="ANB4" s="53"/>
      <c r="ANC4" s="53"/>
      <c r="AND4" s="53"/>
      <c r="ANE4" s="53"/>
      <c r="ANF4" s="53"/>
      <c r="ANG4" s="53"/>
      <c r="ANH4" s="53"/>
      <c r="ANI4" s="53"/>
      <c r="ANJ4" s="53"/>
      <c r="ANK4" s="53"/>
      <c r="ANL4" s="53"/>
      <c r="ANM4" s="53"/>
      <c r="ANN4" s="53"/>
      <c r="ANO4" s="53"/>
      <c r="ANP4" s="53"/>
      <c r="ANQ4" s="53"/>
      <c r="ANR4" s="53"/>
      <c r="ANS4" s="53"/>
      <c r="ANT4" s="53"/>
      <c r="ANU4" s="53"/>
      <c r="ANV4" s="53"/>
      <c r="ANW4" s="53"/>
      <c r="ANX4" s="53"/>
      <c r="ANY4" s="53"/>
      <c r="ANZ4" s="53"/>
      <c r="AOA4" s="53"/>
      <c r="AOB4" s="53"/>
      <c r="AOC4" s="53"/>
      <c r="AOD4" s="53"/>
      <c r="AOE4" s="53"/>
      <c r="AOF4" s="53"/>
      <c r="AOG4" s="53"/>
      <c r="AOH4" s="53"/>
      <c r="AOI4" s="53"/>
      <c r="AOJ4" s="53"/>
      <c r="AOK4" s="53"/>
      <c r="AOL4" s="53"/>
      <c r="AOM4" s="53"/>
      <c r="AON4" s="53"/>
      <c r="AOO4" s="53"/>
      <c r="AOP4" s="53"/>
      <c r="AOQ4" s="53"/>
      <c r="AOR4" s="53"/>
      <c r="AOS4" s="53"/>
      <c r="AOT4" s="53"/>
      <c r="AOU4" s="53"/>
      <c r="AOV4" s="53"/>
      <c r="AOW4" s="53"/>
      <c r="AOX4" s="53"/>
      <c r="AOY4" s="53"/>
      <c r="AOZ4" s="53"/>
      <c r="APA4" s="53"/>
      <c r="APB4" s="53"/>
      <c r="APC4" s="53"/>
      <c r="APD4" s="53"/>
      <c r="APE4" s="53"/>
      <c r="APF4" s="53"/>
      <c r="APG4" s="53"/>
      <c r="APH4" s="53"/>
      <c r="API4" s="53"/>
      <c r="APJ4" s="53"/>
      <c r="APK4" s="53"/>
      <c r="APL4" s="53"/>
      <c r="APM4" s="53"/>
      <c r="APN4" s="53"/>
      <c r="APO4" s="53"/>
      <c r="APP4" s="53"/>
      <c r="APQ4" s="53"/>
      <c r="APR4" s="53"/>
      <c r="APS4" s="53"/>
      <c r="APT4" s="53"/>
      <c r="APU4" s="53"/>
      <c r="APV4" s="53"/>
      <c r="APW4" s="53"/>
      <c r="APX4" s="53"/>
      <c r="APY4" s="53"/>
      <c r="APZ4" s="53"/>
      <c r="AQA4" s="53"/>
      <c r="AQB4" s="53"/>
      <c r="AQC4" s="53"/>
      <c r="AQD4" s="53"/>
      <c r="AQE4" s="53"/>
      <c r="AQF4" s="53"/>
      <c r="AQG4" s="53"/>
      <c r="AQH4" s="53"/>
      <c r="AQI4" s="53"/>
      <c r="AQJ4" s="53"/>
      <c r="AQK4" s="53"/>
      <c r="AQL4" s="53"/>
      <c r="AQM4" s="53"/>
      <c r="AQN4" s="53"/>
      <c r="AQO4" s="53"/>
      <c r="AQP4" s="53"/>
      <c r="AQQ4" s="53"/>
      <c r="AQR4" s="53"/>
      <c r="AQS4" s="53"/>
      <c r="AQT4" s="53"/>
      <c r="AQU4" s="53"/>
      <c r="AQV4" s="53"/>
      <c r="AQW4" s="53"/>
      <c r="AQX4" s="53"/>
      <c r="AQY4" s="53"/>
      <c r="AQZ4" s="53"/>
      <c r="ARA4" s="53"/>
      <c r="ARB4" s="53"/>
      <c r="ARC4" s="53"/>
      <c r="ARD4" s="53"/>
      <c r="ARE4" s="53"/>
      <c r="ARF4" s="53"/>
      <c r="ARG4" s="53"/>
      <c r="ARH4" s="53"/>
      <c r="ARI4" s="53"/>
      <c r="ARJ4" s="53"/>
      <c r="ARK4" s="53"/>
      <c r="ARL4" s="53"/>
      <c r="ARM4" s="53"/>
      <c r="ARN4" s="53"/>
      <c r="ARO4" s="53"/>
      <c r="ARP4" s="53"/>
      <c r="ARQ4" s="53"/>
      <c r="ARR4" s="53"/>
      <c r="ARS4" s="53"/>
      <c r="ART4" s="53"/>
      <c r="ARU4" s="53"/>
      <c r="ARV4" s="53"/>
      <c r="ARW4" s="53"/>
      <c r="ARX4" s="53"/>
      <c r="ARY4" s="53"/>
      <c r="ARZ4" s="53"/>
      <c r="ASA4" s="53"/>
      <c r="ASB4" s="53"/>
      <c r="ASC4" s="53"/>
      <c r="ASD4" s="53"/>
      <c r="ASE4" s="53"/>
      <c r="ASF4" s="53"/>
      <c r="ASG4" s="53"/>
      <c r="ASH4" s="53"/>
      <c r="ASI4" s="53"/>
      <c r="ASJ4" s="53"/>
      <c r="ASK4" s="53"/>
      <c r="ASL4" s="53"/>
      <c r="ASM4" s="53"/>
      <c r="ASN4" s="53"/>
      <c r="ASO4" s="53"/>
      <c r="ASP4" s="53"/>
      <c r="ASQ4" s="53"/>
      <c r="ASR4" s="53"/>
      <c r="ASS4" s="53"/>
      <c r="AST4" s="53"/>
      <c r="ASU4" s="53"/>
      <c r="ASV4" s="53"/>
      <c r="ASW4" s="53"/>
      <c r="ASX4" s="53"/>
      <c r="ASY4" s="53"/>
      <c r="ASZ4" s="53"/>
      <c r="ATA4" s="53"/>
      <c r="ATB4" s="53"/>
      <c r="ATC4" s="53"/>
      <c r="ATD4" s="53"/>
      <c r="ATE4" s="53"/>
      <c r="ATF4" s="53"/>
      <c r="ATG4" s="53"/>
      <c r="ATH4" s="53"/>
      <c r="ATI4" s="53"/>
      <c r="ATJ4" s="53"/>
      <c r="ATK4" s="53"/>
      <c r="ATL4" s="53"/>
      <c r="ATM4" s="53"/>
      <c r="ATN4" s="53"/>
      <c r="ATO4" s="53"/>
      <c r="ATP4" s="53"/>
      <c r="ATQ4" s="53"/>
      <c r="ATR4" s="53"/>
      <c r="ATS4" s="53"/>
      <c r="ATT4" s="53"/>
      <c r="ATU4" s="53"/>
      <c r="ATV4" s="53"/>
      <c r="ATW4" s="53"/>
      <c r="ATX4" s="53"/>
      <c r="ATY4" s="53"/>
      <c r="ATZ4" s="53"/>
      <c r="AUA4" s="53"/>
      <c r="AUB4" s="53"/>
      <c r="AUC4" s="53"/>
      <c r="AUD4" s="53"/>
      <c r="AUE4" s="53"/>
      <c r="AUF4" s="53"/>
      <c r="AUG4" s="53"/>
      <c r="AUH4" s="53"/>
      <c r="AUI4" s="53"/>
      <c r="AUJ4" s="53"/>
      <c r="AUK4" s="53"/>
      <c r="AUL4" s="53"/>
      <c r="AUM4" s="53"/>
      <c r="AUN4" s="53"/>
      <c r="AUO4" s="53"/>
      <c r="AUP4" s="53"/>
      <c r="AUQ4" s="53"/>
      <c r="AUR4" s="53"/>
      <c r="AUS4" s="53"/>
      <c r="AUT4" s="53"/>
      <c r="AUU4" s="53"/>
      <c r="AUV4" s="53"/>
      <c r="AUW4" s="53"/>
      <c r="AUX4" s="53"/>
      <c r="AUY4" s="53"/>
      <c r="AUZ4" s="53"/>
      <c r="AVA4" s="53"/>
      <c r="AVB4" s="53"/>
      <c r="AVC4" s="53"/>
      <c r="AVD4" s="53"/>
      <c r="AVE4" s="53"/>
      <c r="AVF4" s="53"/>
      <c r="AVG4" s="53"/>
      <c r="AVH4" s="53"/>
      <c r="AVI4" s="53"/>
      <c r="AVJ4" s="53"/>
      <c r="AVK4" s="53"/>
      <c r="AVL4" s="53"/>
      <c r="AVM4" s="53"/>
      <c r="AVN4" s="53"/>
      <c r="AVO4" s="53"/>
      <c r="AVP4" s="53"/>
      <c r="AVQ4" s="53"/>
      <c r="AVR4" s="53"/>
      <c r="AVS4" s="53"/>
      <c r="AVT4" s="53"/>
      <c r="AVU4" s="53"/>
      <c r="AVV4" s="53"/>
      <c r="AVW4" s="53"/>
      <c r="AVX4" s="53"/>
      <c r="AVY4" s="53"/>
      <c r="AVZ4" s="53"/>
      <c r="AWA4" s="53"/>
      <c r="AWB4" s="53"/>
      <c r="AWC4" s="53"/>
      <c r="AWD4" s="53"/>
      <c r="AWE4" s="53"/>
      <c r="AWF4" s="53"/>
      <c r="AWG4" s="53"/>
      <c r="AWH4" s="53"/>
      <c r="AWI4" s="53"/>
      <c r="AWJ4" s="53"/>
      <c r="AWK4" s="53"/>
      <c r="AWL4" s="53"/>
      <c r="AWM4" s="53"/>
      <c r="AWN4" s="53"/>
      <c r="AWO4" s="53"/>
      <c r="AWP4" s="53"/>
      <c r="AWQ4" s="53"/>
      <c r="AWR4" s="53"/>
      <c r="AWS4" s="53"/>
      <c r="AWT4" s="53"/>
      <c r="AWU4" s="53"/>
      <c r="AWV4" s="53"/>
      <c r="AWW4" s="53"/>
      <c r="AWX4" s="53"/>
      <c r="AWY4" s="53"/>
      <c r="AWZ4" s="53"/>
      <c r="AXA4" s="53"/>
      <c r="AXB4" s="53"/>
      <c r="AXC4" s="53"/>
      <c r="AXD4" s="53"/>
      <c r="AXE4" s="53"/>
      <c r="AXF4" s="53"/>
      <c r="AXG4" s="53"/>
      <c r="AXH4" s="53"/>
      <c r="AXI4" s="53"/>
      <c r="AXJ4" s="53"/>
      <c r="AXK4" s="53"/>
      <c r="AXL4" s="53"/>
      <c r="AXM4" s="53"/>
      <c r="AXN4" s="53"/>
      <c r="AXO4" s="53"/>
      <c r="AXP4" s="53"/>
      <c r="AXQ4" s="53"/>
      <c r="AXR4" s="53"/>
      <c r="AXS4" s="53"/>
      <c r="AXT4" s="53"/>
      <c r="AXU4" s="53"/>
      <c r="AXV4" s="53"/>
      <c r="AXW4" s="53"/>
      <c r="AXX4" s="53"/>
      <c r="AXY4" s="53"/>
      <c r="AXZ4" s="53"/>
      <c r="AYA4" s="53"/>
      <c r="AYB4" s="53"/>
      <c r="AYC4" s="53"/>
      <c r="AYD4" s="53"/>
      <c r="AYE4" s="53"/>
      <c r="AYF4" s="53"/>
      <c r="AYG4" s="53"/>
      <c r="AYH4" s="53"/>
      <c r="AYI4" s="53"/>
      <c r="AYJ4" s="53"/>
      <c r="AYK4" s="53"/>
      <c r="AYL4" s="53"/>
      <c r="AYM4" s="53"/>
      <c r="AYN4" s="53"/>
      <c r="AYO4" s="53"/>
      <c r="AYP4" s="53"/>
      <c r="AYQ4" s="53"/>
      <c r="AYR4" s="53"/>
      <c r="AYS4" s="53"/>
      <c r="AYT4" s="53"/>
      <c r="AYU4" s="53"/>
      <c r="AYV4" s="53"/>
      <c r="AYW4" s="53"/>
      <c r="AYX4" s="53"/>
      <c r="AYY4" s="53"/>
      <c r="AYZ4" s="53"/>
      <c r="AZA4" s="53"/>
      <c r="AZB4" s="53"/>
      <c r="AZC4" s="53"/>
      <c r="AZD4" s="53"/>
      <c r="AZE4" s="53"/>
      <c r="AZF4" s="53"/>
      <c r="AZG4" s="53"/>
      <c r="AZH4" s="53"/>
      <c r="AZI4" s="53"/>
      <c r="AZJ4" s="53"/>
      <c r="AZK4" s="53"/>
      <c r="AZL4" s="53"/>
      <c r="AZM4" s="53"/>
      <c r="AZN4" s="53"/>
      <c r="AZO4" s="53"/>
      <c r="AZP4" s="53"/>
      <c r="AZQ4" s="53"/>
      <c r="AZR4" s="53"/>
      <c r="AZS4" s="53"/>
      <c r="AZT4" s="53"/>
      <c r="AZU4" s="53"/>
      <c r="AZV4" s="53"/>
      <c r="AZW4" s="53"/>
      <c r="AZX4" s="53"/>
      <c r="AZY4" s="53"/>
      <c r="AZZ4" s="53"/>
      <c r="BAA4" s="53"/>
      <c r="BAB4" s="53"/>
      <c r="BAC4" s="53"/>
      <c r="BAD4" s="53"/>
      <c r="BAE4" s="53"/>
      <c r="BAF4" s="53"/>
      <c r="BAG4" s="53"/>
      <c r="BAH4" s="53"/>
      <c r="BAI4" s="53"/>
      <c r="BAJ4" s="53"/>
      <c r="BAK4" s="53"/>
      <c r="BAL4" s="53"/>
      <c r="BAM4" s="53"/>
      <c r="BAN4" s="53"/>
      <c r="BAO4" s="53"/>
      <c r="BAP4" s="53"/>
      <c r="BAQ4" s="53"/>
      <c r="BAR4" s="53"/>
      <c r="BAS4" s="53"/>
      <c r="BAT4" s="53"/>
      <c r="BAU4" s="53"/>
      <c r="BAV4" s="53"/>
      <c r="BAW4" s="53"/>
      <c r="BAX4" s="53"/>
      <c r="BAY4" s="53"/>
      <c r="BAZ4" s="53"/>
      <c r="BBA4" s="53"/>
      <c r="BBB4" s="53"/>
      <c r="BBC4" s="53"/>
      <c r="BBD4" s="53"/>
      <c r="BBE4" s="53"/>
      <c r="BBF4" s="53"/>
      <c r="BBG4" s="53"/>
      <c r="BBH4" s="53"/>
      <c r="BBI4" s="53"/>
      <c r="BBJ4" s="53"/>
      <c r="BBK4" s="53"/>
      <c r="BBL4" s="53"/>
      <c r="BBM4" s="53"/>
      <c r="BBN4" s="53"/>
      <c r="BBO4" s="53"/>
      <c r="BBP4" s="53"/>
      <c r="BBQ4" s="53"/>
      <c r="BBR4" s="53"/>
      <c r="BBS4" s="53"/>
      <c r="BBT4" s="53"/>
      <c r="BBU4" s="53"/>
      <c r="BBV4" s="53"/>
      <c r="BBW4" s="53"/>
      <c r="BBX4" s="53"/>
      <c r="BBY4" s="53"/>
      <c r="BBZ4" s="53"/>
      <c r="BCA4" s="53"/>
      <c r="BCB4" s="53"/>
      <c r="BCC4" s="53"/>
      <c r="BCD4" s="53"/>
      <c r="BCE4" s="53"/>
      <c r="BCF4" s="53"/>
      <c r="BCG4" s="53"/>
      <c r="BCH4" s="53"/>
      <c r="BCI4" s="53"/>
      <c r="BCJ4" s="53"/>
      <c r="BCK4" s="53"/>
      <c r="BCL4" s="53"/>
      <c r="BCM4" s="53"/>
      <c r="BCN4" s="53"/>
      <c r="BCO4" s="53"/>
      <c r="BCP4" s="53"/>
      <c r="BCQ4" s="53"/>
      <c r="BCR4" s="53"/>
      <c r="BCS4" s="53"/>
      <c r="BCT4" s="53"/>
      <c r="BCU4" s="53"/>
      <c r="BCV4" s="53"/>
      <c r="BCW4" s="53"/>
      <c r="BCX4" s="53"/>
      <c r="BCY4" s="53"/>
      <c r="BCZ4" s="53"/>
      <c r="BDA4" s="53"/>
      <c r="BDB4" s="53"/>
      <c r="BDC4" s="53"/>
      <c r="BDD4" s="53"/>
      <c r="BDE4" s="53"/>
      <c r="BDF4" s="53"/>
      <c r="BDG4" s="53"/>
      <c r="BDH4" s="53"/>
      <c r="BDI4" s="53"/>
      <c r="BDJ4" s="53"/>
      <c r="BDK4" s="53"/>
      <c r="BDL4" s="53"/>
      <c r="BDM4" s="53"/>
      <c r="BDN4" s="53"/>
      <c r="BDO4" s="53"/>
      <c r="BDP4" s="53"/>
      <c r="BDQ4" s="53"/>
      <c r="BDR4" s="53"/>
      <c r="BDS4" s="53"/>
      <c r="BDT4" s="53"/>
      <c r="BDU4" s="53"/>
      <c r="BDV4" s="53"/>
      <c r="BDW4" s="53"/>
      <c r="BDX4" s="53"/>
      <c r="BDY4" s="53"/>
      <c r="BDZ4" s="53"/>
      <c r="BEA4" s="53"/>
      <c r="BEB4" s="53"/>
      <c r="BEC4" s="53"/>
      <c r="BED4" s="53"/>
      <c r="BEE4" s="53"/>
      <c r="BEF4" s="53"/>
      <c r="BEG4" s="53"/>
      <c r="BEH4" s="53"/>
      <c r="BEI4" s="53"/>
      <c r="BEJ4" s="53"/>
      <c r="BEK4" s="53"/>
      <c r="BEL4" s="53"/>
      <c r="BEM4" s="53"/>
      <c r="BEN4" s="53"/>
      <c r="BEO4" s="53"/>
      <c r="BEP4" s="53"/>
      <c r="BEQ4" s="53"/>
      <c r="BER4" s="53"/>
      <c r="BES4" s="53"/>
      <c r="BET4" s="53"/>
      <c r="BEU4" s="53"/>
      <c r="BEV4" s="53"/>
      <c r="BEW4" s="53"/>
      <c r="BEX4" s="53"/>
      <c r="BEY4" s="53"/>
      <c r="BEZ4" s="53"/>
      <c r="BFA4" s="53"/>
      <c r="BFB4" s="53"/>
      <c r="BFC4" s="53"/>
      <c r="BFD4" s="53"/>
      <c r="BFE4" s="53"/>
      <c r="BFF4" s="53"/>
      <c r="BFG4" s="53"/>
      <c r="BFH4" s="53"/>
      <c r="BFI4" s="53"/>
      <c r="BFJ4" s="53"/>
      <c r="BFK4" s="53"/>
      <c r="BFL4" s="53"/>
      <c r="BFM4" s="53"/>
      <c r="BFN4" s="53"/>
      <c r="BFO4" s="53"/>
      <c r="BFP4" s="53"/>
      <c r="BFQ4" s="53"/>
      <c r="BFR4" s="53"/>
      <c r="BFS4" s="53"/>
      <c r="BFT4" s="53"/>
      <c r="BFU4" s="53"/>
      <c r="BFV4" s="53"/>
      <c r="BFW4" s="53"/>
      <c r="BFX4" s="53"/>
      <c r="BFY4" s="53"/>
      <c r="BFZ4" s="53"/>
      <c r="BGA4" s="53"/>
      <c r="BGB4" s="53"/>
      <c r="BGC4" s="53"/>
      <c r="BGD4" s="53"/>
      <c r="BGE4" s="53"/>
      <c r="BGF4" s="53"/>
      <c r="BGG4" s="53"/>
      <c r="BGH4" s="53"/>
      <c r="BGI4" s="53"/>
      <c r="BGJ4" s="53"/>
      <c r="BGK4" s="53"/>
      <c r="BGL4" s="53"/>
      <c r="BGM4" s="53"/>
      <c r="BGN4" s="53"/>
      <c r="BGO4" s="53"/>
      <c r="BGP4" s="53"/>
      <c r="BGQ4" s="53"/>
      <c r="BGR4" s="53"/>
      <c r="BGS4" s="53"/>
      <c r="BGT4" s="53"/>
      <c r="BGU4" s="53"/>
      <c r="BGV4" s="53"/>
      <c r="BGW4" s="53"/>
      <c r="BGX4" s="53"/>
      <c r="BGY4" s="53"/>
      <c r="BGZ4" s="53"/>
      <c r="BHA4" s="53"/>
      <c r="BHB4" s="53"/>
      <c r="BHC4" s="53"/>
      <c r="BHD4" s="53"/>
      <c r="BHE4" s="53"/>
      <c r="BHF4" s="53"/>
      <c r="BHG4" s="53"/>
      <c r="BHH4" s="53"/>
      <c r="BHI4" s="53"/>
      <c r="BHJ4" s="53"/>
      <c r="BHK4" s="53"/>
      <c r="BHL4" s="53"/>
      <c r="BHM4" s="53"/>
      <c r="BHN4" s="53"/>
      <c r="BHO4" s="53"/>
      <c r="BHP4" s="53"/>
      <c r="BHQ4" s="53"/>
      <c r="BHR4" s="53"/>
      <c r="BHS4" s="53"/>
      <c r="BHT4" s="53"/>
      <c r="BHU4" s="53"/>
      <c r="BHV4" s="53"/>
      <c r="BHW4" s="53"/>
      <c r="BHX4" s="53"/>
      <c r="BHY4" s="53"/>
      <c r="BHZ4" s="53"/>
      <c r="BIA4" s="53"/>
      <c r="BIB4" s="53"/>
      <c r="BIC4" s="53"/>
      <c r="BID4" s="53"/>
      <c r="BIE4" s="53"/>
      <c r="BIF4" s="53"/>
      <c r="BIG4" s="53"/>
      <c r="BIH4" s="53"/>
      <c r="BII4" s="53"/>
      <c r="BIJ4" s="53"/>
      <c r="BIK4" s="53"/>
      <c r="BIL4" s="53"/>
      <c r="BIM4" s="53"/>
      <c r="BIN4" s="53"/>
      <c r="BIO4" s="53"/>
      <c r="BIP4" s="53"/>
      <c r="BIQ4" s="53"/>
      <c r="BIR4" s="53"/>
      <c r="BIS4" s="53"/>
      <c r="BIT4" s="53"/>
      <c r="BIU4" s="53"/>
      <c r="BIV4" s="53"/>
      <c r="BIW4" s="53"/>
      <c r="BIX4" s="53"/>
      <c r="BIY4" s="53"/>
      <c r="BIZ4" s="53"/>
      <c r="BJA4" s="53"/>
      <c r="BJB4" s="53"/>
      <c r="BJC4" s="53"/>
      <c r="BJD4" s="53"/>
      <c r="BJE4" s="53"/>
      <c r="BJF4" s="53"/>
      <c r="BJG4" s="53"/>
      <c r="BJH4" s="53"/>
      <c r="BJI4" s="53"/>
      <c r="BJJ4" s="53"/>
      <c r="BJK4" s="53"/>
      <c r="BJL4" s="53"/>
      <c r="BJM4" s="53"/>
      <c r="BJN4" s="53"/>
      <c r="BJO4" s="53"/>
      <c r="BJP4" s="53"/>
      <c r="BJQ4" s="53"/>
      <c r="BJR4" s="53"/>
      <c r="BJS4" s="53"/>
      <c r="BJT4" s="53"/>
      <c r="BJU4" s="53"/>
      <c r="BJV4" s="53"/>
      <c r="BJW4" s="53"/>
      <c r="BJX4" s="53"/>
      <c r="BJY4" s="53"/>
      <c r="BJZ4" s="53"/>
      <c r="BKA4" s="53"/>
      <c r="BKB4" s="53"/>
      <c r="BKC4" s="53"/>
      <c r="BKD4" s="53"/>
      <c r="BKE4" s="53"/>
      <c r="BKF4" s="53"/>
      <c r="BKG4" s="53"/>
      <c r="BKH4" s="53"/>
      <c r="BKI4" s="53"/>
      <c r="BKJ4" s="53"/>
      <c r="BKK4" s="53"/>
      <c r="BKL4" s="53"/>
      <c r="BKM4" s="53"/>
      <c r="BKN4" s="53"/>
      <c r="BKO4" s="53"/>
      <c r="BKP4" s="53"/>
      <c r="BKQ4" s="53"/>
      <c r="BKR4" s="53"/>
      <c r="BKS4" s="53"/>
      <c r="BKT4" s="53"/>
      <c r="BKU4" s="53"/>
      <c r="BKV4" s="53"/>
      <c r="BKW4" s="53"/>
      <c r="BKX4" s="53"/>
      <c r="BKY4" s="53"/>
      <c r="BKZ4" s="53"/>
      <c r="BLA4" s="53"/>
      <c r="BLB4" s="53"/>
      <c r="BLC4" s="53"/>
      <c r="BLD4" s="53"/>
      <c r="BLE4" s="53"/>
      <c r="BLF4" s="53"/>
      <c r="BLG4" s="53"/>
      <c r="BLH4" s="53"/>
      <c r="BLI4" s="53"/>
      <c r="BLJ4" s="53"/>
      <c r="BLK4" s="53"/>
      <c r="BLL4" s="53"/>
      <c r="BLM4" s="53"/>
      <c r="BLN4" s="53"/>
      <c r="BLO4" s="53"/>
      <c r="BLP4" s="53"/>
      <c r="BLQ4" s="53"/>
      <c r="BLR4" s="53"/>
      <c r="BLS4" s="53"/>
      <c r="BLT4" s="53"/>
      <c r="BLU4" s="53"/>
      <c r="BLV4" s="53"/>
      <c r="BLW4" s="53"/>
      <c r="BLX4" s="53"/>
      <c r="BLY4" s="53"/>
      <c r="BLZ4" s="53"/>
      <c r="BMA4" s="53"/>
      <c r="BMB4" s="53"/>
      <c r="BMC4" s="53"/>
      <c r="BMD4" s="53"/>
      <c r="BME4" s="53"/>
      <c r="BMF4" s="53"/>
      <c r="BMG4" s="53"/>
      <c r="BMH4" s="53"/>
      <c r="BMI4" s="53"/>
      <c r="BMJ4" s="53"/>
      <c r="BMK4" s="53"/>
      <c r="BML4" s="53"/>
      <c r="BMM4" s="53"/>
      <c r="BMN4" s="53"/>
      <c r="BMO4" s="53"/>
      <c r="BMP4" s="53"/>
      <c r="BMQ4" s="53"/>
      <c r="BMR4" s="53"/>
      <c r="BMS4" s="53"/>
      <c r="BMT4" s="53"/>
      <c r="BMU4" s="53"/>
      <c r="BMV4" s="53"/>
      <c r="BMW4" s="53"/>
      <c r="BMX4" s="53"/>
      <c r="BMY4" s="53"/>
      <c r="BMZ4" s="53"/>
      <c r="BNA4" s="53"/>
      <c r="BNB4" s="53"/>
      <c r="BNC4" s="53"/>
      <c r="BND4" s="53"/>
      <c r="BNE4" s="53"/>
      <c r="BNF4" s="53"/>
      <c r="BNG4" s="53"/>
      <c r="BNH4" s="53"/>
      <c r="BNI4" s="53"/>
      <c r="BNJ4" s="53"/>
      <c r="BNK4" s="53"/>
      <c r="BNL4" s="53"/>
      <c r="BNM4" s="53"/>
      <c r="BNN4" s="53"/>
      <c r="BNO4" s="53"/>
      <c r="BNP4" s="53"/>
      <c r="BNQ4" s="53"/>
      <c r="BNR4" s="53"/>
      <c r="BNS4" s="53"/>
      <c r="BNT4" s="53"/>
      <c r="BNU4" s="53"/>
      <c r="BNV4" s="53"/>
      <c r="BNW4" s="53"/>
      <c r="BNX4" s="53"/>
      <c r="BNY4" s="53"/>
      <c r="BNZ4" s="53"/>
      <c r="BOA4" s="53"/>
      <c r="BOB4" s="53"/>
      <c r="BOC4" s="53"/>
      <c r="BOD4" s="53"/>
      <c r="BOE4" s="53"/>
      <c r="BOF4" s="53"/>
      <c r="BOG4" s="53"/>
      <c r="BOH4" s="53"/>
      <c r="BOI4" s="53"/>
      <c r="BOJ4" s="53"/>
      <c r="BOK4" s="53"/>
      <c r="BOL4" s="53"/>
      <c r="BOM4" s="53"/>
      <c r="BON4" s="53"/>
      <c r="BOO4" s="53"/>
      <c r="BOP4" s="53"/>
      <c r="BOQ4" s="53"/>
      <c r="BOR4" s="53"/>
      <c r="BOS4" s="53"/>
      <c r="BOT4" s="53"/>
      <c r="BOU4" s="53"/>
      <c r="BOV4" s="53"/>
      <c r="BOW4" s="53"/>
      <c r="BOX4" s="53"/>
      <c r="BOY4" s="53"/>
      <c r="BOZ4" s="53"/>
      <c r="BPA4" s="53"/>
      <c r="BPB4" s="53"/>
      <c r="BPC4" s="53"/>
      <c r="BPD4" s="53"/>
      <c r="BPE4" s="53"/>
      <c r="BPF4" s="53"/>
      <c r="BPG4" s="53"/>
      <c r="BPH4" s="53"/>
      <c r="BPI4" s="53"/>
      <c r="BPJ4" s="53"/>
      <c r="BPK4" s="53"/>
      <c r="BPL4" s="53"/>
      <c r="BPM4" s="53"/>
      <c r="BPN4" s="53"/>
      <c r="BPO4" s="53"/>
      <c r="BPP4" s="53"/>
      <c r="BPQ4" s="53"/>
      <c r="BPR4" s="53"/>
      <c r="BPS4" s="53"/>
      <c r="BPT4" s="53"/>
      <c r="BPU4" s="53"/>
      <c r="BPV4" s="53"/>
      <c r="BPW4" s="53"/>
      <c r="BPX4" s="53"/>
      <c r="BPY4" s="53"/>
      <c r="BPZ4" s="53"/>
      <c r="BQA4" s="53"/>
      <c r="BQB4" s="53"/>
      <c r="BQC4" s="53"/>
      <c r="BQD4" s="53"/>
      <c r="BQE4" s="53"/>
      <c r="BQF4" s="53"/>
      <c r="BQG4" s="53"/>
      <c r="BQH4" s="53"/>
      <c r="BQI4" s="53"/>
      <c r="BQJ4" s="53"/>
      <c r="BQK4" s="53"/>
      <c r="BQL4" s="53"/>
      <c r="BQM4" s="53"/>
      <c r="BQN4" s="53"/>
      <c r="BQO4" s="53"/>
      <c r="BQP4" s="53"/>
      <c r="BQQ4" s="53"/>
      <c r="BQR4" s="53"/>
      <c r="BQS4" s="53"/>
      <c r="BQT4" s="53"/>
      <c r="BQU4" s="53"/>
      <c r="BQV4" s="53"/>
      <c r="BQW4" s="53"/>
      <c r="BQX4" s="53"/>
      <c r="BQY4" s="53"/>
      <c r="BQZ4" s="53"/>
      <c r="BRA4" s="53"/>
      <c r="BRB4" s="53"/>
      <c r="BRC4" s="53"/>
      <c r="BRD4" s="53"/>
      <c r="BRE4" s="53"/>
      <c r="BRF4" s="53"/>
      <c r="BRG4" s="53"/>
      <c r="BRH4" s="53"/>
      <c r="BRI4" s="53"/>
      <c r="BRJ4" s="53"/>
      <c r="BRK4" s="53"/>
      <c r="BRL4" s="53"/>
      <c r="BRM4" s="53"/>
      <c r="BRN4" s="53"/>
      <c r="BRO4" s="53"/>
      <c r="BRP4" s="53"/>
      <c r="BRQ4" s="53"/>
      <c r="BRR4" s="53"/>
      <c r="BRS4" s="53"/>
      <c r="BRT4" s="53"/>
      <c r="BRU4" s="53"/>
      <c r="BRV4" s="53"/>
      <c r="BRW4" s="53"/>
      <c r="BRX4" s="53"/>
      <c r="BRY4" s="53"/>
      <c r="BRZ4" s="53"/>
      <c r="BSA4" s="53"/>
      <c r="BSB4" s="53"/>
      <c r="BSC4" s="53"/>
      <c r="BSD4" s="53"/>
      <c r="BSE4" s="53"/>
      <c r="BSF4" s="53"/>
      <c r="BSG4" s="53"/>
      <c r="BSH4" s="53"/>
      <c r="BSI4" s="53"/>
      <c r="BSJ4" s="53"/>
      <c r="BSK4" s="53"/>
      <c r="BSL4" s="53"/>
      <c r="BSM4" s="53"/>
      <c r="BSN4" s="53"/>
      <c r="BSO4" s="53"/>
      <c r="BSP4" s="53"/>
      <c r="BSQ4" s="53"/>
      <c r="BSR4" s="53"/>
      <c r="BSS4" s="53"/>
      <c r="BST4" s="53"/>
      <c r="BSU4" s="53"/>
      <c r="BSV4" s="53"/>
      <c r="BSW4" s="53"/>
      <c r="BSX4" s="53"/>
      <c r="BSY4" s="53"/>
      <c r="BSZ4" s="53"/>
      <c r="BTA4" s="53"/>
      <c r="BTB4" s="53"/>
      <c r="BTC4" s="53"/>
      <c r="BTD4" s="53"/>
      <c r="BTE4" s="53"/>
      <c r="BTF4" s="53"/>
      <c r="BTG4" s="53"/>
      <c r="BTH4" s="53"/>
      <c r="BTI4" s="53"/>
      <c r="BTJ4" s="53"/>
      <c r="BTK4" s="53"/>
      <c r="BTL4" s="53"/>
      <c r="BTM4" s="53"/>
      <c r="BTN4" s="53"/>
      <c r="BTO4" s="53"/>
      <c r="BTP4" s="53"/>
      <c r="BTQ4" s="53"/>
      <c r="BTR4" s="53"/>
      <c r="BTS4" s="53"/>
      <c r="BTT4" s="53"/>
      <c r="BTU4" s="53"/>
      <c r="BTV4" s="53"/>
      <c r="BTW4" s="53"/>
      <c r="BTX4" s="53"/>
      <c r="BTY4" s="53"/>
      <c r="BTZ4" s="53"/>
      <c r="BUA4" s="53"/>
      <c r="BUB4" s="53"/>
      <c r="BUC4" s="53"/>
      <c r="BUD4" s="53"/>
      <c r="BUE4" s="53"/>
      <c r="BUF4" s="53"/>
      <c r="BUG4" s="53"/>
      <c r="BUH4" s="53"/>
      <c r="BUI4" s="53"/>
      <c r="BUJ4" s="53"/>
      <c r="BUK4" s="53"/>
      <c r="BUL4" s="53"/>
      <c r="BUM4" s="53"/>
      <c r="BUN4" s="53"/>
      <c r="BUO4" s="53"/>
      <c r="BUP4" s="53"/>
      <c r="BUQ4" s="53"/>
      <c r="BUR4" s="53"/>
      <c r="BUS4" s="53"/>
      <c r="BUT4" s="53"/>
      <c r="BUU4" s="53"/>
      <c r="BUV4" s="53"/>
      <c r="BUW4" s="53"/>
      <c r="BUX4" s="53"/>
      <c r="BUY4" s="53"/>
      <c r="BUZ4" s="53"/>
      <c r="BVA4" s="53"/>
      <c r="BVB4" s="53"/>
      <c r="BVC4" s="53"/>
      <c r="BVD4" s="53"/>
      <c r="BVE4" s="53"/>
      <c r="BVF4" s="53"/>
      <c r="BVG4" s="53"/>
      <c r="BVH4" s="53"/>
      <c r="BVI4" s="53"/>
      <c r="BVJ4" s="53"/>
      <c r="BVK4" s="53"/>
      <c r="BVL4" s="53"/>
      <c r="BVM4" s="53"/>
      <c r="BVN4" s="53"/>
      <c r="BVO4" s="53"/>
      <c r="BVP4" s="53"/>
      <c r="BVQ4" s="53"/>
      <c r="BVR4" s="53"/>
      <c r="BVS4" s="53"/>
      <c r="BVT4" s="53"/>
      <c r="BVU4" s="53"/>
      <c r="BVV4" s="53"/>
      <c r="BVW4" s="53"/>
      <c r="BVX4" s="53"/>
      <c r="BVY4" s="53"/>
      <c r="BVZ4" s="53"/>
      <c r="BWA4" s="53"/>
      <c r="BWB4" s="53"/>
      <c r="BWC4" s="53"/>
      <c r="BWD4" s="53"/>
      <c r="BWE4" s="53"/>
      <c r="BWF4" s="53"/>
      <c r="BWG4" s="53"/>
      <c r="BWH4" s="53"/>
      <c r="BWI4" s="53"/>
      <c r="BWJ4" s="53"/>
      <c r="BWK4" s="53"/>
      <c r="BWL4" s="53"/>
      <c r="BWM4" s="53"/>
      <c r="BWN4" s="53"/>
      <c r="BWO4" s="53"/>
      <c r="BWP4" s="53"/>
      <c r="BWQ4" s="53"/>
      <c r="BWR4" s="53"/>
      <c r="BWS4" s="53"/>
      <c r="BWT4" s="53"/>
      <c r="BWU4" s="53"/>
      <c r="BWV4" s="53"/>
      <c r="BWW4" s="53"/>
      <c r="BWX4" s="53"/>
      <c r="BWY4" s="53"/>
      <c r="BWZ4" s="53"/>
      <c r="BXA4" s="53"/>
      <c r="BXB4" s="53"/>
      <c r="BXC4" s="53"/>
      <c r="BXD4" s="53"/>
      <c r="BXE4" s="53"/>
      <c r="BXF4" s="53"/>
      <c r="BXG4" s="53"/>
      <c r="BXH4" s="53"/>
      <c r="BXI4" s="53"/>
      <c r="BXJ4" s="53"/>
      <c r="BXK4" s="53"/>
      <c r="BXL4" s="53"/>
      <c r="BXM4" s="53"/>
      <c r="BXN4" s="53"/>
      <c r="BXO4" s="53"/>
      <c r="BXP4" s="53"/>
      <c r="BXQ4" s="53"/>
      <c r="BXR4" s="53"/>
      <c r="BXS4" s="53"/>
      <c r="BXT4" s="53"/>
      <c r="BXU4" s="53"/>
      <c r="BXV4" s="53"/>
      <c r="BXW4" s="53"/>
      <c r="BXX4" s="53"/>
      <c r="BXY4" s="53"/>
      <c r="BXZ4" s="53"/>
      <c r="BYA4" s="53"/>
      <c r="BYB4" s="53"/>
      <c r="BYC4" s="53"/>
      <c r="BYD4" s="53"/>
      <c r="BYE4" s="53"/>
      <c r="BYF4" s="53"/>
      <c r="BYG4" s="53"/>
      <c r="BYH4" s="53"/>
      <c r="BYI4" s="53"/>
      <c r="BYJ4" s="53"/>
      <c r="BYK4" s="53"/>
      <c r="BYL4" s="53"/>
      <c r="BYM4" s="53"/>
      <c r="BYN4" s="53"/>
      <c r="BYO4" s="53"/>
      <c r="BYP4" s="53"/>
      <c r="BYQ4" s="53"/>
      <c r="BYR4" s="53"/>
      <c r="BYS4" s="53"/>
      <c r="BYT4" s="53"/>
      <c r="BYU4" s="53"/>
      <c r="BYV4" s="53"/>
      <c r="BYW4" s="53"/>
      <c r="BYX4" s="53"/>
      <c r="BYY4" s="53"/>
      <c r="BYZ4" s="53"/>
      <c r="BZA4" s="53"/>
      <c r="BZB4" s="53"/>
      <c r="BZC4" s="53"/>
      <c r="BZD4" s="53"/>
      <c r="BZE4" s="53"/>
      <c r="BZF4" s="53"/>
      <c r="BZG4" s="53"/>
      <c r="BZH4" s="53"/>
      <c r="BZI4" s="53"/>
      <c r="BZJ4" s="53"/>
      <c r="BZK4" s="53"/>
      <c r="BZL4" s="53"/>
      <c r="BZM4" s="53"/>
      <c r="BZN4" s="53"/>
      <c r="BZO4" s="53"/>
      <c r="BZP4" s="53"/>
      <c r="BZQ4" s="53"/>
      <c r="BZR4" s="53"/>
      <c r="BZS4" s="53"/>
      <c r="BZT4" s="53"/>
      <c r="BZU4" s="53"/>
      <c r="BZV4" s="53"/>
      <c r="BZW4" s="53"/>
      <c r="BZX4" s="53"/>
      <c r="BZY4" s="53"/>
      <c r="BZZ4" s="53"/>
      <c r="CAA4" s="53"/>
      <c r="CAB4" s="53"/>
      <c r="CAC4" s="53"/>
      <c r="CAD4" s="53"/>
      <c r="CAE4" s="53"/>
      <c r="CAF4" s="53"/>
      <c r="CAG4" s="53"/>
      <c r="CAH4" s="53"/>
      <c r="CAI4" s="53"/>
      <c r="CAJ4" s="53"/>
      <c r="CAK4" s="53"/>
      <c r="CAL4" s="53"/>
      <c r="CAM4" s="53"/>
      <c r="CAN4" s="53"/>
      <c r="CAO4" s="53"/>
      <c r="CAP4" s="53"/>
      <c r="CAQ4" s="53"/>
      <c r="CAR4" s="53"/>
      <c r="CAS4" s="53"/>
      <c r="CAT4" s="53"/>
      <c r="CAU4" s="53"/>
      <c r="CAV4" s="53"/>
      <c r="CAW4" s="53"/>
      <c r="CAX4" s="53"/>
      <c r="CAY4" s="53"/>
      <c r="CAZ4" s="53"/>
      <c r="CBA4" s="53"/>
      <c r="CBB4" s="53"/>
      <c r="CBC4" s="53"/>
      <c r="CBD4" s="53"/>
      <c r="CBE4" s="53"/>
      <c r="CBF4" s="53"/>
      <c r="CBG4" s="53"/>
      <c r="CBH4" s="53"/>
      <c r="CBI4" s="53"/>
      <c r="CBJ4" s="53"/>
      <c r="CBK4" s="53"/>
      <c r="CBL4" s="53"/>
      <c r="CBM4" s="53"/>
      <c r="CBN4" s="53"/>
      <c r="CBO4" s="53"/>
      <c r="CBP4" s="53"/>
      <c r="CBQ4" s="53"/>
      <c r="CBR4" s="53"/>
      <c r="CBS4" s="53"/>
      <c r="CBT4" s="53"/>
      <c r="CBU4" s="53"/>
      <c r="CBV4" s="53"/>
      <c r="CBW4" s="53"/>
      <c r="CBX4" s="53"/>
      <c r="CBY4" s="53"/>
      <c r="CBZ4" s="53"/>
      <c r="CCA4" s="53"/>
      <c r="CCB4" s="53"/>
      <c r="CCC4" s="53"/>
      <c r="CCD4" s="53"/>
      <c r="CCE4" s="53"/>
      <c r="CCF4" s="53"/>
      <c r="CCG4" s="53"/>
      <c r="CCH4" s="53"/>
      <c r="CCI4" s="53"/>
      <c r="CCJ4" s="53"/>
      <c r="CCK4" s="53"/>
      <c r="CCL4" s="53"/>
      <c r="CCM4" s="53"/>
      <c r="CCN4" s="53"/>
      <c r="CCO4" s="53"/>
      <c r="CCP4" s="53"/>
      <c r="CCQ4" s="53"/>
      <c r="CCR4" s="53"/>
      <c r="CCS4" s="53"/>
      <c r="CCT4" s="53"/>
      <c r="CCU4" s="53"/>
      <c r="CCV4" s="53"/>
      <c r="CCW4" s="53"/>
      <c r="CCX4" s="53"/>
      <c r="CCY4" s="53"/>
      <c r="CCZ4" s="53"/>
      <c r="CDA4" s="53"/>
      <c r="CDB4" s="53"/>
      <c r="CDC4" s="53"/>
      <c r="CDD4" s="53"/>
      <c r="CDE4" s="53"/>
      <c r="CDF4" s="53"/>
      <c r="CDG4" s="53"/>
      <c r="CDH4" s="53"/>
      <c r="CDI4" s="53"/>
      <c r="CDJ4" s="53"/>
      <c r="CDK4" s="53"/>
      <c r="CDL4" s="53"/>
      <c r="CDM4" s="53"/>
      <c r="CDN4" s="53"/>
      <c r="CDO4" s="53"/>
      <c r="CDP4" s="53"/>
      <c r="CDQ4" s="53"/>
      <c r="CDR4" s="53"/>
      <c r="CDS4" s="53"/>
      <c r="CDT4" s="53"/>
      <c r="CDU4" s="53"/>
      <c r="CDV4" s="53"/>
      <c r="CDW4" s="53"/>
      <c r="CDX4" s="53"/>
      <c r="CDY4" s="53"/>
      <c r="CDZ4" s="53"/>
      <c r="CEA4" s="53"/>
      <c r="CEB4" s="53"/>
      <c r="CEC4" s="53"/>
      <c r="CED4" s="53"/>
      <c r="CEE4" s="53"/>
      <c r="CEF4" s="53"/>
      <c r="CEG4" s="53"/>
      <c r="CEH4" s="53"/>
      <c r="CEI4" s="53"/>
      <c r="CEJ4" s="53"/>
      <c r="CEK4" s="53"/>
      <c r="CEL4" s="53"/>
      <c r="CEM4" s="53"/>
      <c r="CEN4" s="53"/>
      <c r="CEO4" s="53"/>
      <c r="CEP4" s="53"/>
      <c r="CEQ4" s="53"/>
      <c r="CER4" s="53"/>
      <c r="CES4" s="53"/>
      <c r="CET4" s="53"/>
      <c r="CEU4" s="53"/>
      <c r="CEV4" s="53"/>
      <c r="CEW4" s="53"/>
      <c r="CEX4" s="53"/>
      <c r="CEY4" s="53"/>
      <c r="CEZ4" s="53"/>
      <c r="CFA4" s="53"/>
      <c r="CFB4" s="53"/>
      <c r="CFC4" s="53"/>
      <c r="CFD4" s="53"/>
      <c r="CFE4" s="53"/>
      <c r="CFF4" s="53"/>
      <c r="CFG4" s="53"/>
      <c r="CFH4" s="53"/>
      <c r="CFI4" s="53"/>
      <c r="CFJ4" s="53"/>
      <c r="CFK4" s="53"/>
      <c r="CFL4" s="53"/>
      <c r="CFM4" s="53"/>
      <c r="CFN4" s="53"/>
      <c r="CFO4" s="53"/>
      <c r="CFP4" s="53"/>
      <c r="CFQ4" s="53"/>
      <c r="CFR4" s="53"/>
      <c r="CFS4" s="53"/>
      <c r="CFT4" s="53"/>
      <c r="CFU4" s="53"/>
      <c r="CFV4" s="53"/>
      <c r="CFW4" s="53"/>
      <c r="CFX4" s="53"/>
      <c r="CFY4" s="53"/>
      <c r="CFZ4" s="53"/>
      <c r="CGA4" s="53"/>
      <c r="CGB4" s="53"/>
      <c r="CGC4" s="53"/>
      <c r="CGD4" s="53"/>
      <c r="CGE4" s="53"/>
      <c r="CGF4" s="53"/>
      <c r="CGG4" s="53"/>
      <c r="CGH4" s="53"/>
      <c r="CGI4" s="53"/>
      <c r="CGJ4" s="53"/>
      <c r="CGK4" s="53"/>
      <c r="CGL4" s="53"/>
      <c r="CGM4" s="53"/>
      <c r="CGN4" s="53"/>
      <c r="CGO4" s="53"/>
      <c r="CGP4" s="53"/>
      <c r="CGQ4" s="53"/>
      <c r="CGR4" s="53"/>
      <c r="CGS4" s="53"/>
      <c r="CGT4" s="53"/>
      <c r="CGU4" s="53"/>
      <c r="CGV4" s="53"/>
      <c r="CGW4" s="53"/>
      <c r="CGX4" s="53"/>
      <c r="CGY4" s="53"/>
      <c r="CGZ4" s="53"/>
      <c r="CHA4" s="53"/>
      <c r="CHB4" s="53"/>
      <c r="CHC4" s="53"/>
      <c r="CHD4" s="53"/>
      <c r="CHE4" s="53"/>
      <c r="CHF4" s="53"/>
      <c r="CHG4" s="53"/>
      <c r="CHH4" s="53"/>
      <c r="CHI4" s="53"/>
      <c r="CHJ4" s="53"/>
      <c r="CHK4" s="53"/>
      <c r="CHL4" s="53"/>
      <c r="CHM4" s="53"/>
      <c r="CHN4" s="53"/>
      <c r="CHO4" s="53"/>
      <c r="CHP4" s="53"/>
      <c r="CHQ4" s="53"/>
      <c r="CHR4" s="53"/>
      <c r="CHS4" s="53"/>
      <c r="CHT4" s="53"/>
      <c r="CHU4" s="53"/>
      <c r="CHV4" s="53"/>
      <c r="CHW4" s="53"/>
      <c r="CHX4" s="53"/>
      <c r="CHY4" s="53"/>
      <c r="CHZ4" s="53"/>
      <c r="CIA4" s="53"/>
      <c r="CIB4" s="53"/>
      <c r="CIC4" s="53"/>
      <c r="CID4" s="53"/>
      <c r="CIE4" s="53"/>
      <c r="CIF4" s="53"/>
      <c r="CIG4" s="53"/>
      <c r="CIH4" s="53"/>
      <c r="CII4" s="53"/>
      <c r="CIJ4" s="53"/>
      <c r="CIK4" s="53"/>
      <c r="CIL4" s="53"/>
      <c r="CIM4" s="53"/>
      <c r="CIN4" s="53"/>
      <c r="CIO4" s="53"/>
      <c r="CIP4" s="53"/>
      <c r="CIQ4" s="53"/>
      <c r="CIR4" s="53"/>
      <c r="CIS4" s="53"/>
      <c r="CIT4" s="53"/>
      <c r="CIU4" s="53"/>
      <c r="CIV4" s="53"/>
      <c r="CIW4" s="53"/>
      <c r="CIX4" s="53"/>
      <c r="CIY4" s="53"/>
      <c r="CIZ4" s="53"/>
      <c r="CJA4" s="53"/>
      <c r="CJB4" s="53"/>
      <c r="CJC4" s="53"/>
      <c r="CJD4" s="53"/>
      <c r="CJE4" s="53"/>
      <c r="CJF4" s="53"/>
      <c r="CJG4" s="53"/>
      <c r="CJH4" s="53"/>
      <c r="CJI4" s="53"/>
      <c r="CJJ4" s="53"/>
      <c r="CJK4" s="53"/>
      <c r="CJL4" s="53"/>
      <c r="CJM4" s="53"/>
      <c r="CJN4" s="53"/>
      <c r="CJO4" s="53"/>
      <c r="CJP4" s="53"/>
      <c r="CJQ4" s="53"/>
      <c r="CJR4" s="53"/>
      <c r="CJS4" s="53"/>
      <c r="CJT4" s="53"/>
      <c r="CJU4" s="53"/>
      <c r="CJV4" s="53"/>
      <c r="CJW4" s="53"/>
      <c r="CJX4" s="53"/>
      <c r="CJY4" s="53"/>
      <c r="CJZ4" s="53"/>
      <c r="CKA4" s="53"/>
      <c r="CKB4" s="53"/>
      <c r="CKC4" s="53"/>
      <c r="CKD4" s="53"/>
      <c r="CKE4" s="53"/>
      <c r="CKF4" s="53"/>
      <c r="CKG4" s="53"/>
      <c r="CKH4" s="53"/>
      <c r="CKI4" s="53"/>
      <c r="CKJ4" s="53"/>
      <c r="CKK4" s="53"/>
      <c r="CKL4" s="53"/>
      <c r="CKM4" s="53"/>
      <c r="CKN4" s="53"/>
      <c r="CKO4" s="53"/>
      <c r="CKP4" s="53"/>
      <c r="CKQ4" s="53"/>
      <c r="CKR4" s="53"/>
      <c r="CKS4" s="53"/>
      <c r="CKT4" s="53"/>
      <c r="CKU4" s="53"/>
      <c r="CKV4" s="53"/>
      <c r="CKW4" s="53"/>
      <c r="CKX4" s="53"/>
      <c r="CKY4" s="53"/>
      <c r="CKZ4" s="53"/>
      <c r="CLA4" s="53"/>
      <c r="CLB4" s="53"/>
      <c r="CLC4" s="53"/>
      <c r="CLD4" s="53"/>
      <c r="CLE4" s="53"/>
      <c r="CLF4" s="53"/>
      <c r="CLG4" s="53"/>
      <c r="CLH4" s="53"/>
      <c r="CLI4" s="53"/>
      <c r="CLJ4" s="53"/>
      <c r="CLK4" s="53"/>
      <c r="CLL4" s="53"/>
      <c r="CLM4" s="53"/>
      <c r="CLN4" s="53"/>
      <c r="CLO4" s="53"/>
      <c r="CLP4" s="53"/>
      <c r="CLQ4" s="53"/>
      <c r="CLR4" s="53"/>
      <c r="CLS4" s="53"/>
      <c r="CLT4" s="53"/>
      <c r="CLU4" s="53"/>
      <c r="CLV4" s="53"/>
      <c r="CLW4" s="53"/>
      <c r="CLX4" s="53"/>
      <c r="CLY4" s="53"/>
      <c r="CLZ4" s="53"/>
      <c r="CMA4" s="53"/>
      <c r="CMB4" s="53"/>
      <c r="CMC4" s="53"/>
      <c r="CMD4" s="53"/>
      <c r="CME4" s="53"/>
      <c r="CMF4" s="53"/>
      <c r="CMG4" s="53"/>
      <c r="CMH4" s="53"/>
      <c r="CMI4" s="53"/>
      <c r="CMJ4" s="53"/>
      <c r="CMK4" s="53"/>
      <c r="CML4" s="53"/>
      <c r="CMM4" s="53"/>
      <c r="CMN4" s="53"/>
      <c r="CMO4" s="53"/>
      <c r="CMP4" s="53"/>
      <c r="CMQ4" s="53"/>
      <c r="CMR4" s="53"/>
      <c r="CMS4" s="53"/>
      <c r="CMT4" s="53"/>
      <c r="CMU4" s="53"/>
      <c r="CMV4" s="53"/>
      <c r="CMW4" s="53"/>
      <c r="CMX4" s="53"/>
      <c r="CMY4" s="53"/>
      <c r="CMZ4" s="53"/>
      <c r="CNA4" s="53"/>
      <c r="CNB4" s="53"/>
      <c r="CNC4" s="53"/>
      <c r="CND4" s="53"/>
      <c r="CNE4" s="53"/>
      <c r="CNF4" s="53"/>
      <c r="CNG4" s="53"/>
      <c r="CNH4" s="53"/>
      <c r="CNI4" s="53"/>
      <c r="CNJ4" s="53"/>
      <c r="CNK4" s="53"/>
      <c r="CNL4" s="53"/>
      <c r="CNM4" s="53"/>
      <c r="CNN4" s="53"/>
      <c r="CNO4" s="53"/>
      <c r="CNP4" s="53"/>
      <c r="CNQ4" s="53"/>
      <c r="CNR4" s="53"/>
      <c r="CNS4" s="53"/>
      <c r="CNT4" s="53"/>
      <c r="CNU4" s="53"/>
      <c r="CNV4" s="53"/>
      <c r="CNW4" s="53"/>
      <c r="CNX4" s="53"/>
      <c r="CNY4" s="53"/>
      <c r="CNZ4" s="53"/>
      <c r="COA4" s="53"/>
      <c r="COB4" s="53"/>
      <c r="COC4" s="53"/>
      <c r="COD4" s="53"/>
      <c r="COE4" s="53"/>
      <c r="COF4" s="53"/>
      <c r="COG4" s="53"/>
      <c r="COH4" s="53"/>
      <c r="COI4" s="53"/>
      <c r="COJ4" s="53"/>
      <c r="COK4" s="53"/>
      <c r="COL4" s="53"/>
      <c r="COM4" s="53"/>
      <c r="CON4" s="53"/>
      <c r="COO4" s="53"/>
      <c r="COP4" s="53"/>
      <c r="COQ4" s="53"/>
      <c r="COR4" s="53"/>
      <c r="COS4" s="53"/>
      <c r="COT4" s="53"/>
      <c r="COU4" s="53"/>
      <c r="COV4" s="53"/>
      <c r="COW4" s="53"/>
      <c r="COX4" s="53"/>
      <c r="COY4" s="53"/>
      <c r="COZ4" s="53"/>
      <c r="CPA4" s="53"/>
      <c r="CPB4" s="53"/>
      <c r="CPC4" s="53"/>
      <c r="CPD4" s="53"/>
      <c r="CPE4" s="53"/>
      <c r="CPF4" s="53"/>
      <c r="CPG4" s="53"/>
      <c r="CPH4" s="53"/>
      <c r="CPI4" s="53"/>
      <c r="CPJ4" s="53"/>
      <c r="CPK4" s="53"/>
      <c r="CPL4" s="53"/>
      <c r="CPM4" s="53"/>
      <c r="CPN4" s="53"/>
      <c r="CPO4" s="53"/>
      <c r="CPP4" s="53"/>
      <c r="CPQ4" s="53"/>
      <c r="CPR4" s="53"/>
      <c r="CPS4" s="53"/>
      <c r="CPT4" s="53"/>
      <c r="CPU4" s="53"/>
      <c r="CPV4" s="53"/>
      <c r="CPW4" s="53"/>
      <c r="CPX4" s="53"/>
      <c r="CPY4" s="53"/>
      <c r="CPZ4" s="53"/>
      <c r="CQA4" s="53"/>
      <c r="CQB4" s="53"/>
      <c r="CQC4" s="53"/>
      <c r="CQD4" s="53"/>
      <c r="CQE4" s="53"/>
      <c r="CQF4" s="53"/>
      <c r="CQG4" s="53"/>
      <c r="CQH4" s="53"/>
      <c r="CQI4" s="53"/>
      <c r="CQJ4" s="53"/>
      <c r="CQK4" s="53"/>
      <c r="CQL4" s="53"/>
      <c r="CQM4" s="53"/>
      <c r="CQN4" s="53"/>
      <c r="CQO4" s="53"/>
      <c r="CQP4" s="53"/>
      <c r="CQQ4" s="53"/>
      <c r="CQR4" s="53"/>
      <c r="CQS4" s="53"/>
      <c r="CQT4" s="53"/>
      <c r="CQU4" s="53"/>
      <c r="CQV4" s="53"/>
      <c r="CQW4" s="53"/>
      <c r="CQX4" s="53"/>
      <c r="CQY4" s="53"/>
      <c r="CQZ4" s="53"/>
      <c r="CRA4" s="53"/>
      <c r="CRB4" s="53"/>
      <c r="CRC4" s="53"/>
      <c r="CRD4" s="53"/>
      <c r="CRE4" s="53"/>
      <c r="CRF4" s="53"/>
      <c r="CRG4" s="53"/>
      <c r="CRH4" s="53"/>
      <c r="CRI4" s="53"/>
      <c r="CRJ4" s="53"/>
      <c r="CRK4" s="53"/>
      <c r="CRL4" s="53"/>
      <c r="CRM4" s="53"/>
      <c r="CRN4" s="53"/>
      <c r="CRO4" s="53"/>
      <c r="CRP4" s="53"/>
      <c r="CRQ4" s="53"/>
      <c r="CRR4" s="53"/>
      <c r="CRS4" s="53"/>
      <c r="CRT4" s="53"/>
      <c r="CRU4" s="53"/>
      <c r="CRV4" s="53"/>
      <c r="CRW4" s="53"/>
      <c r="CRX4" s="53"/>
      <c r="CRY4" s="53"/>
      <c r="CRZ4" s="53"/>
      <c r="CSA4" s="53"/>
      <c r="CSB4" s="53"/>
      <c r="CSC4" s="53"/>
      <c r="CSD4" s="53"/>
      <c r="CSE4" s="53"/>
      <c r="CSF4" s="53"/>
      <c r="CSG4" s="53"/>
      <c r="CSH4" s="53"/>
      <c r="CSI4" s="53"/>
      <c r="CSJ4" s="53"/>
      <c r="CSK4" s="53"/>
      <c r="CSL4" s="53"/>
      <c r="CSM4" s="53"/>
      <c r="CSN4" s="53"/>
      <c r="CSO4" s="53"/>
      <c r="CSP4" s="53"/>
      <c r="CSQ4" s="53"/>
      <c r="CSR4" s="53"/>
      <c r="CSS4" s="53"/>
      <c r="CST4" s="53"/>
      <c r="CSU4" s="53"/>
      <c r="CSV4" s="53"/>
      <c r="CSW4" s="53"/>
      <c r="CSX4" s="53"/>
      <c r="CSY4" s="53"/>
      <c r="CSZ4" s="53"/>
      <c r="CTA4" s="53"/>
      <c r="CTB4" s="53"/>
      <c r="CTC4" s="53"/>
      <c r="CTD4" s="53"/>
      <c r="CTE4" s="53"/>
      <c r="CTF4" s="53"/>
      <c r="CTG4" s="53"/>
      <c r="CTH4" s="53"/>
      <c r="CTI4" s="53"/>
      <c r="CTJ4" s="53"/>
      <c r="CTK4" s="53"/>
      <c r="CTL4" s="53"/>
      <c r="CTM4" s="53"/>
      <c r="CTN4" s="53"/>
      <c r="CTO4" s="53"/>
      <c r="CTP4" s="53"/>
      <c r="CTQ4" s="53"/>
      <c r="CTR4" s="53"/>
      <c r="CTS4" s="53"/>
      <c r="CTT4" s="53"/>
      <c r="CTU4" s="53"/>
      <c r="CTV4" s="53"/>
      <c r="CTW4" s="53"/>
      <c r="CTX4" s="53"/>
      <c r="CTY4" s="53"/>
      <c r="CTZ4" s="53"/>
      <c r="CUA4" s="53"/>
      <c r="CUB4" s="53"/>
      <c r="CUC4" s="53"/>
      <c r="CUD4" s="53"/>
      <c r="CUE4" s="53"/>
      <c r="CUF4" s="53"/>
      <c r="CUG4" s="53"/>
      <c r="CUH4" s="53"/>
      <c r="CUI4" s="53"/>
      <c r="CUJ4" s="53"/>
      <c r="CUK4" s="53"/>
      <c r="CUL4" s="53"/>
      <c r="CUM4" s="53"/>
      <c r="CUN4" s="53"/>
      <c r="CUO4" s="53"/>
      <c r="CUP4" s="53"/>
      <c r="CUQ4" s="53"/>
      <c r="CUR4" s="53"/>
      <c r="CUS4" s="53"/>
      <c r="CUT4" s="53"/>
      <c r="CUU4" s="53"/>
      <c r="CUV4" s="53"/>
      <c r="CUW4" s="53"/>
      <c r="CUX4" s="53"/>
      <c r="CUY4" s="53"/>
      <c r="CUZ4" s="53"/>
      <c r="CVA4" s="53"/>
      <c r="CVB4" s="53"/>
      <c r="CVC4" s="53"/>
      <c r="CVD4" s="53"/>
      <c r="CVE4" s="53"/>
      <c r="CVF4" s="53"/>
      <c r="CVG4" s="53"/>
      <c r="CVH4" s="53"/>
      <c r="CVI4" s="53"/>
      <c r="CVJ4" s="53"/>
      <c r="CVK4" s="53"/>
      <c r="CVL4" s="53"/>
      <c r="CVM4" s="53"/>
      <c r="CVN4" s="53"/>
      <c r="CVO4" s="53"/>
      <c r="CVP4" s="53"/>
      <c r="CVQ4" s="53"/>
      <c r="CVR4" s="53"/>
      <c r="CVS4" s="53"/>
      <c r="CVT4" s="53"/>
      <c r="CVU4" s="53"/>
      <c r="CVV4" s="53"/>
      <c r="CVW4" s="53"/>
      <c r="CVX4" s="53"/>
      <c r="CVY4" s="53"/>
      <c r="CVZ4" s="53"/>
      <c r="CWA4" s="53"/>
      <c r="CWB4" s="53"/>
      <c r="CWC4" s="53"/>
      <c r="CWD4" s="53"/>
      <c r="CWE4" s="53"/>
      <c r="CWF4" s="53"/>
      <c r="CWG4" s="53"/>
      <c r="CWH4" s="53"/>
      <c r="CWI4" s="53"/>
      <c r="CWJ4" s="53"/>
      <c r="CWK4" s="53"/>
      <c r="CWL4" s="53"/>
      <c r="CWM4" s="53"/>
      <c r="CWN4" s="53"/>
      <c r="CWO4" s="53"/>
      <c r="CWP4" s="53"/>
      <c r="CWQ4" s="53"/>
      <c r="CWR4" s="53"/>
      <c r="CWS4" s="53"/>
      <c r="CWT4" s="53"/>
      <c r="CWU4" s="53"/>
      <c r="CWV4" s="53"/>
      <c r="CWW4" s="53"/>
      <c r="CWX4" s="53"/>
      <c r="CWY4" s="53"/>
      <c r="CWZ4" s="53"/>
      <c r="CXA4" s="53"/>
      <c r="CXB4" s="53"/>
      <c r="CXC4" s="53"/>
      <c r="CXD4" s="53"/>
      <c r="CXE4" s="53"/>
      <c r="CXF4" s="53"/>
      <c r="CXG4" s="53"/>
      <c r="CXH4" s="53"/>
      <c r="CXI4" s="53"/>
      <c r="CXJ4" s="53"/>
      <c r="CXK4" s="53"/>
      <c r="CXL4" s="53"/>
      <c r="CXM4" s="53"/>
      <c r="CXN4" s="53"/>
      <c r="CXO4" s="53"/>
      <c r="CXP4" s="53"/>
      <c r="CXQ4" s="53"/>
      <c r="CXR4" s="53"/>
      <c r="CXS4" s="53"/>
      <c r="CXT4" s="53"/>
      <c r="CXU4" s="53"/>
      <c r="CXV4" s="53"/>
      <c r="CXW4" s="53"/>
      <c r="CXX4" s="53"/>
      <c r="CXY4" s="53"/>
      <c r="CXZ4" s="53"/>
      <c r="CYA4" s="53"/>
      <c r="CYB4" s="53"/>
      <c r="CYC4" s="53"/>
      <c r="CYD4" s="53"/>
      <c r="CYE4" s="53"/>
      <c r="CYF4" s="53"/>
      <c r="CYG4" s="53"/>
      <c r="CYH4" s="53"/>
      <c r="CYI4" s="53"/>
      <c r="CYJ4" s="53"/>
      <c r="CYK4" s="53"/>
      <c r="CYL4" s="53"/>
      <c r="CYM4" s="53"/>
      <c r="CYN4" s="53"/>
      <c r="CYO4" s="53"/>
      <c r="CYP4" s="53"/>
      <c r="CYQ4" s="53"/>
      <c r="CYR4" s="53"/>
      <c r="CYS4" s="53"/>
      <c r="CYT4" s="53"/>
      <c r="CYU4" s="53"/>
      <c r="CYV4" s="53"/>
      <c r="CYW4" s="53"/>
      <c r="CYX4" s="53"/>
      <c r="CYY4" s="53"/>
      <c r="CYZ4" s="53"/>
      <c r="CZA4" s="53"/>
      <c r="CZB4" s="53"/>
      <c r="CZC4" s="53"/>
      <c r="CZD4" s="53"/>
      <c r="CZE4" s="53"/>
      <c r="CZF4" s="53"/>
      <c r="CZG4" s="53"/>
      <c r="CZH4" s="53"/>
      <c r="CZI4" s="53"/>
      <c r="CZJ4" s="53"/>
      <c r="CZK4" s="53"/>
      <c r="CZL4" s="53"/>
      <c r="CZM4" s="53"/>
      <c r="CZN4" s="53"/>
      <c r="CZO4" s="53"/>
      <c r="CZP4" s="53"/>
      <c r="CZQ4" s="53"/>
      <c r="CZR4" s="53"/>
      <c r="CZS4" s="53"/>
      <c r="CZT4" s="53"/>
      <c r="CZU4" s="53"/>
      <c r="CZV4" s="53"/>
      <c r="CZW4" s="53"/>
      <c r="CZX4" s="53"/>
      <c r="CZY4" s="53"/>
      <c r="CZZ4" s="53"/>
      <c r="DAA4" s="53"/>
      <c r="DAB4" s="53"/>
      <c r="DAC4" s="53"/>
      <c r="DAD4" s="53"/>
      <c r="DAE4" s="53"/>
      <c r="DAF4" s="53"/>
      <c r="DAG4" s="53"/>
      <c r="DAH4" s="53"/>
      <c r="DAI4" s="53"/>
      <c r="DAJ4" s="53"/>
      <c r="DAK4" s="53"/>
      <c r="DAL4" s="53"/>
      <c r="DAM4" s="53"/>
      <c r="DAN4" s="53"/>
      <c r="DAO4" s="53"/>
      <c r="DAP4" s="53"/>
      <c r="DAQ4" s="53"/>
      <c r="DAR4" s="53"/>
      <c r="DAS4" s="53"/>
      <c r="DAT4" s="53"/>
      <c r="DAU4" s="53"/>
      <c r="DAV4" s="53"/>
      <c r="DAW4" s="53"/>
      <c r="DAX4" s="53"/>
      <c r="DAY4" s="53"/>
      <c r="DAZ4" s="53"/>
      <c r="DBA4" s="53"/>
      <c r="DBB4" s="53"/>
      <c r="DBC4" s="53"/>
      <c r="DBD4" s="53"/>
      <c r="DBE4" s="53"/>
      <c r="DBF4" s="53"/>
      <c r="DBG4" s="53"/>
      <c r="DBH4" s="53"/>
      <c r="DBI4" s="53"/>
      <c r="DBJ4" s="53"/>
      <c r="DBK4" s="53"/>
      <c r="DBL4" s="53"/>
      <c r="DBM4" s="53"/>
      <c r="DBN4" s="53"/>
      <c r="DBO4" s="53"/>
      <c r="DBP4" s="53"/>
      <c r="DBQ4" s="53"/>
      <c r="DBR4" s="53"/>
      <c r="DBS4" s="53"/>
      <c r="DBT4" s="53"/>
      <c r="DBU4" s="53"/>
      <c r="DBV4" s="53"/>
      <c r="DBW4" s="53"/>
      <c r="DBX4" s="53"/>
      <c r="DBY4" s="53"/>
      <c r="DBZ4" s="53"/>
      <c r="DCA4" s="53"/>
      <c r="DCB4" s="53"/>
      <c r="DCC4" s="53"/>
      <c r="DCD4" s="53"/>
      <c r="DCE4" s="53"/>
      <c r="DCF4" s="53"/>
      <c r="DCG4" s="53"/>
      <c r="DCH4" s="53"/>
      <c r="DCI4" s="53"/>
      <c r="DCJ4" s="53"/>
      <c r="DCK4" s="53"/>
      <c r="DCL4" s="53"/>
      <c r="DCM4" s="53"/>
      <c r="DCN4" s="53"/>
      <c r="DCO4" s="53"/>
      <c r="DCP4" s="53"/>
      <c r="DCQ4" s="53"/>
      <c r="DCR4" s="53"/>
      <c r="DCS4" s="53"/>
      <c r="DCT4" s="53"/>
      <c r="DCU4" s="53"/>
      <c r="DCV4" s="53"/>
      <c r="DCW4" s="53"/>
      <c r="DCX4" s="53"/>
      <c r="DCY4" s="53"/>
      <c r="DCZ4" s="53"/>
      <c r="DDA4" s="53"/>
      <c r="DDB4" s="53"/>
      <c r="DDC4" s="53"/>
      <c r="DDD4" s="53"/>
      <c r="DDE4" s="53"/>
      <c r="DDF4" s="53"/>
      <c r="DDG4" s="53"/>
      <c r="DDH4" s="53"/>
      <c r="DDI4" s="53"/>
      <c r="DDJ4" s="53"/>
      <c r="DDK4" s="53"/>
      <c r="DDL4" s="53"/>
      <c r="DDM4" s="53"/>
      <c r="DDN4" s="53"/>
      <c r="DDO4" s="53"/>
      <c r="DDP4" s="53"/>
      <c r="DDQ4" s="53"/>
      <c r="DDR4" s="53"/>
      <c r="DDS4" s="53"/>
      <c r="DDT4" s="53"/>
      <c r="DDU4" s="53"/>
      <c r="DDV4" s="53"/>
      <c r="DDW4" s="53"/>
      <c r="DDX4" s="53"/>
      <c r="DDY4" s="53"/>
      <c r="DDZ4" s="53"/>
      <c r="DEA4" s="53"/>
      <c r="DEB4" s="53"/>
      <c r="DEC4" s="53"/>
      <c r="DED4" s="53"/>
      <c r="DEE4" s="53"/>
      <c r="DEF4" s="53"/>
      <c r="DEG4" s="53"/>
      <c r="DEH4" s="53"/>
      <c r="DEI4" s="53"/>
      <c r="DEJ4" s="53"/>
      <c r="DEK4" s="53"/>
      <c r="DEL4" s="53"/>
      <c r="DEM4" s="53"/>
      <c r="DEN4" s="53"/>
      <c r="DEO4" s="53"/>
      <c r="DEP4" s="53"/>
      <c r="DEQ4" s="53"/>
      <c r="DER4" s="53"/>
      <c r="DES4" s="53"/>
      <c r="DET4" s="53"/>
      <c r="DEU4" s="53"/>
      <c r="DEV4" s="53"/>
      <c r="DEW4" s="53"/>
      <c r="DEX4" s="53"/>
      <c r="DEY4" s="53"/>
      <c r="DEZ4" s="53"/>
      <c r="DFA4" s="53"/>
      <c r="DFB4" s="53"/>
      <c r="DFC4" s="53"/>
      <c r="DFD4" s="53"/>
      <c r="DFE4" s="53"/>
      <c r="DFF4" s="53"/>
      <c r="DFG4" s="53"/>
      <c r="DFH4" s="53"/>
      <c r="DFI4" s="53"/>
      <c r="DFJ4" s="53"/>
      <c r="DFK4" s="53"/>
      <c r="DFL4" s="53"/>
      <c r="DFM4" s="53"/>
      <c r="DFN4" s="53"/>
      <c r="DFO4" s="53"/>
      <c r="DFP4" s="53"/>
      <c r="DFQ4" s="53"/>
      <c r="DFR4" s="53"/>
      <c r="DFS4" s="53"/>
      <c r="DFT4" s="53"/>
      <c r="DFU4" s="53"/>
      <c r="DFV4" s="53"/>
      <c r="DFW4" s="53"/>
      <c r="DFX4" s="53"/>
      <c r="DFY4" s="53"/>
      <c r="DFZ4" s="53"/>
      <c r="DGA4" s="53"/>
      <c r="DGB4" s="53"/>
      <c r="DGC4" s="53"/>
      <c r="DGD4" s="53"/>
      <c r="DGE4" s="53"/>
      <c r="DGF4" s="53"/>
      <c r="DGG4" s="53"/>
      <c r="DGH4" s="53"/>
      <c r="DGI4" s="53"/>
      <c r="DGJ4" s="53"/>
      <c r="DGK4" s="53"/>
      <c r="DGL4" s="53"/>
      <c r="DGM4" s="53"/>
      <c r="DGN4" s="53"/>
      <c r="DGO4" s="53"/>
      <c r="DGP4" s="53"/>
      <c r="DGQ4" s="53"/>
      <c r="DGR4" s="53"/>
      <c r="DGS4" s="53"/>
      <c r="DGT4" s="53"/>
      <c r="DGU4" s="53"/>
      <c r="DGV4" s="53"/>
      <c r="DGW4" s="53"/>
      <c r="DGX4" s="53"/>
      <c r="DGY4" s="53"/>
      <c r="DGZ4" s="53"/>
      <c r="DHA4" s="53"/>
      <c r="DHB4" s="53"/>
      <c r="DHC4" s="53"/>
      <c r="DHD4" s="53"/>
      <c r="DHE4" s="53"/>
      <c r="DHF4" s="53"/>
      <c r="DHG4" s="53"/>
      <c r="DHH4" s="53"/>
      <c r="DHI4" s="53"/>
      <c r="DHJ4" s="53"/>
      <c r="DHK4" s="53"/>
      <c r="DHL4" s="53"/>
      <c r="DHM4" s="53"/>
      <c r="DHN4" s="53"/>
      <c r="DHO4" s="53"/>
      <c r="DHP4" s="53"/>
      <c r="DHQ4" s="53"/>
      <c r="DHR4" s="53"/>
      <c r="DHS4" s="53"/>
      <c r="DHT4" s="53"/>
      <c r="DHU4" s="53"/>
      <c r="DHV4" s="53"/>
      <c r="DHW4" s="53"/>
      <c r="DHX4" s="53"/>
      <c r="DHY4" s="53"/>
      <c r="DHZ4" s="53"/>
      <c r="DIA4" s="53"/>
      <c r="DIB4" s="53"/>
      <c r="DIC4" s="53"/>
      <c r="DID4" s="53"/>
      <c r="DIE4" s="53"/>
      <c r="DIF4" s="53"/>
      <c r="DIG4" s="53"/>
      <c r="DIH4" s="53"/>
      <c r="DII4" s="53"/>
      <c r="DIJ4" s="53"/>
      <c r="DIK4" s="53"/>
      <c r="DIL4" s="53"/>
      <c r="DIM4" s="53"/>
      <c r="DIN4" s="53"/>
      <c r="DIO4" s="53"/>
      <c r="DIP4" s="53"/>
      <c r="DIQ4" s="53"/>
      <c r="DIR4" s="53"/>
      <c r="DIS4" s="53"/>
      <c r="DIT4" s="53"/>
      <c r="DIU4" s="53"/>
      <c r="DIV4" s="53"/>
      <c r="DIW4" s="53"/>
      <c r="DIX4" s="53"/>
      <c r="DIY4" s="53"/>
      <c r="DIZ4" s="53"/>
      <c r="DJA4" s="53"/>
      <c r="DJB4" s="53"/>
      <c r="DJC4" s="53"/>
      <c r="DJD4" s="53"/>
      <c r="DJE4" s="53"/>
      <c r="DJF4" s="53"/>
      <c r="DJG4" s="53"/>
      <c r="DJH4" s="53"/>
      <c r="DJI4" s="53"/>
      <c r="DJJ4" s="53"/>
      <c r="DJK4" s="53"/>
      <c r="DJL4" s="53"/>
      <c r="DJM4" s="53"/>
      <c r="DJN4" s="53"/>
      <c r="DJO4" s="53"/>
      <c r="DJP4" s="53"/>
      <c r="DJQ4" s="53"/>
      <c r="DJR4" s="53"/>
      <c r="DJS4" s="53"/>
      <c r="DJT4" s="53"/>
      <c r="DJU4" s="53"/>
      <c r="DJV4" s="53"/>
      <c r="DJW4" s="53"/>
      <c r="DJX4" s="53"/>
      <c r="DJY4" s="53"/>
      <c r="DJZ4" s="53"/>
      <c r="DKA4" s="53"/>
      <c r="DKB4" s="53"/>
      <c r="DKC4" s="53"/>
      <c r="DKD4" s="53"/>
      <c r="DKE4" s="53"/>
      <c r="DKF4" s="53"/>
      <c r="DKG4" s="53"/>
      <c r="DKH4" s="53"/>
      <c r="DKI4" s="53"/>
      <c r="DKJ4" s="53"/>
      <c r="DKK4" s="53"/>
      <c r="DKL4" s="53"/>
      <c r="DKM4" s="53"/>
      <c r="DKN4" s="53"/>
      <c r="DKO4" s="53"/>
      <c r="DKP4" s="53"/>
      <c r="DKQ4" s="53"/>
      <c r="DKR4" s="53"/>
      <c r="DKS4" s="53"/>
      <c r="DKT4" s="53"/>
      <c r="DKU4" s="53"/>
      <c r="DKV4" s="53"/>
      <c r="DKW4" s="53"/>
      <c r="DKX4" s="53"/>
      <c r="DKY4" s="53"/>
      <c r="DKZ4" s="53"/>
      <c r="DLA4" s="53"/>
      <c r="DLB4" s="53"/>
      <c r="DLC4" s="53"/>
      <c r="DLD4" s="53"/>
      <c r="DLE4" s="53"/>
      <c r="DLF4" s="53"/>
      <c r="DLG4" s="53"/>
      <c r="DLH4" s="53"/>
      <c r="DLI4" s="53"/>
      <c r="DLJ4" s="53"/>
      <c r="DLK4" s="53"/>
      <c r="DLL4" s="53"/>
      <c r="DLM4" s="53"/>
      <c r="DLN4" s="53"/>
      <c r="DLO4" s="53"/>
      <c r="DLP4" s="53"/>
      <c r="DLQ4" s="53"/>
      <c r="DLR4" s="53"/>
      <c r="DLS4" s="53"/>
      <c r="DLT4" s="53"/>
      <c r="DLU4" s="53"/>
      <c r="DLV4" s="53"/>
      <c r="DLW4" s="53"/>
      <c r="DLX4" s="53"/>
      <c r="DLY4" s="53"/>
      <c r="DLZ4" s="53"/>
      <c r="DMA4" s="53"/>
      <c r="DMB4" s="53"/>
      <c r="DMC4" s="53"/>
      <c r="DMD4" s="53"/>
      <c r="DME4" s="53"/>
      <c r="DMF4" s="53"/>
      <c r="DMG4" s="53"/>
      <c r="DMH4" s="53"/>
      <c r="DMI4" s="53"/>
      <c r="DMJ4" s="53"/>
      <c r="DMK4" s="53"/>
      <c r="DML4" s="53"/>
      <c r="DMM4" s="53"/>
      <c r="DMN4" s="53"/>
      <c r="DMO4" s="53"/>
      <c r="DMP4" s="53"/>
      <c r="DMQ4" s="53"/>
      <c r="DMR4" s="53"/>
      <c r="DMS4" s="53"/>
      <c r="DMT4" s="53"/>
      <c r="DMU4" s="53"/>
      <c r="DMV4" s="53"/>
      <c r="DMW4" s="53"/>
      <c r="DMX4" s="53"/>
      <c r="DMY4" s="53"/>
      <c r="DMZ4" s="53"/>
      <c r="DNA4" s="53"/>
      <c r="DNB4" s="53"/>
      <c r="DNC4" s="53"/>
      <c r="DND4" s="53"/>
      <c r="DNE4" s="53"/>
      <c r="DNF4" s="53"/>
      <c r="DNG4" s="53"/>
      <c r="DNH4" s="53"/>
      <c r="DNI4" s="53"/>
      <c r="DNJ4" s="53"/>
      <c r="DNK4" s="53"/>
      <c r="DNL4" s="53"/>
      <c r="DNM4" s="53"/>
      <c r="DNN4" s="53"/>
      <c r="DNO4" s="53"/>
      <c r="DNP4" s="53"/>
      <c r="DNQ4" s="53"/>
      <c r="DNR4" s="53"/>
      <c r="DNS4" s="53"/>
      <c r="DNT4" s="53"/>
      <c r="DNU4" s="53"/>
      <c r="DNV4" s="53"/>
      <c r="DNW4" s="53"/>
      <c r="DNX4" s="53"/>
      <c r="DNY4" s="53"/>
      <c r="DNZ4" s="53"/>
      <c r="DOA4" s="53"/>
      <c r="DOB4" s="53"/>
      <c r="DOC4" s="53"/>
      <c r="DOD4" s="53"/>
      <c r="DOE4" s="53"/>
      <c r="DOF4" s="53"/>
      <c r="DOG4" s="53"/>
      <c r="DOH4" s="53"/>
      <c r="DOI4" s="53"/>
      <c r="DOJ4" s="53"/>
      <c r="DOK4" s="53"/>
      <c r="DOL4" s="53"/>
      <c r="DOM4" s="53"/>
      <c r="DON4" s="53"/>
      <c r="DOO4" s="53"/>
      <c r="DOP4" s="53"/>
      <c r="DOQ4" s="53"/>
      <c r="DOR4" s="53"/>
      <c r="DOS4" s="53"/>
      <c r="DOT4" s="53"/>
      <c r="DOU4" s="53"/>
      <c r="DOV4" s="53"/>
      <c r="DOW4" s="53"/>
      <c r="DOX4" s="53"/>
      <c r="DOY4" s="53"/>
      <c r="DOZ4" s="53"/>
      <c r="DPA4" s="53"/>
      <c r="DPB4" s="53"/>
      <c r="DPC4" s="53"/>
      <c r="DPD4" s="53"/>
      <c r="DPE4" s="53"/>
      <c r="DPF4" s="53"/>
      <c r="DPG4" s="53"/>
      <c r="DPH4" s="53"/>
      <c r="DPI4" s="53"/>
      <c r="DPJ4" s="53"/>
      <c r="DPK4" s="53"/>
      <c r="DPL4" s="53"/>
      <c r="DPM4" s="53"/>
      <c r="DPN4" s="53"/>
      <c r="DPO4" s="53"/>
      <c r="DPP4" s="53"/>
      <c r="DPQ4" s="53"/>
      <c r="DPR4" s="53"/>
      <c r="DPS4" s="53"/>
      <c r="DPT4" s="53"/>
      <c r="DPU4" s="53"/>
      <c r="DPV4" s="53"/>
      <c r="DPW4" s="53"/>
      <c r="DPX4" s="53"/>
      <c r="DPY4" s="53"/>
      <c r="DPZ4" s="53"/>
      <c r="DQA4" s="53"/>
      <c r="DQB4" s="53"/>
      <c r="DQC4" s="53"/>
      <c r="DQD4" s="53"/>
      <c r="DQE4" s="53"/>
      <c r="DQF4" s="53"/>
      <c r="DQG4" s="53"/>
      <c r="DQH4" s="53"/>
      <c r="DQI4" s="53"/>
      <c r="DQJ4" s="53"/>
      <c r="DQK4" s="53"/>
      <c r="DQL4" s="53"/>
      <c r="DQM4" s="53"/>
      <c r="DQN4" s="53"/>
      <c r="DQO4" s="53"/>
      <c r="DQP4" s="53"/>
      <c r="DQQ4" s="53"/>
      <c r="DQR4" s="53"/>
      <c r="DQS4" s="53"/>
      <c r="DQT4" s="53"/>
      <c r="DQU4" s="53"/>
      <c r="DQV4" s="53"/>
      <c r="DQW4" s="53"/>
      <c r="DQX4" s="53"/>
      <c r="DQY4" s="53"/>
      <c r="DQZ4" s="53"/>
      <c r="DRA4" s="53"/>
      <c r="DRB4" s="53"/>
      <c r="DRC4" s="53"/>
      <c r="DRD4" s="53"/>
      <c r="DRE4" s="53"/>
      <c r="DRF4" s="53"/>
      <c r="DRG4" s="53"/>
      <c r="DRH4" s="53"/>
      <c r="DRI4" s="53"/>
      <c r="DRJ4" s="53"/>
      <c r="DRK4" s="53"/>
      <c r="DRL4" s="53"/>
      <c r="DRM4" s="53"/>
      <c r="DRN4" s="53"/>
      <c r="DRO4" s="53"/>
      <c r="DRP4" s="53"/>
      <c r="DRQ4" s="53"/>
      <c r="DRR4" s="53"/>
      <c r="DRS4" s="53"/>
      <c r="DRT4" s="53"/>
      <c r="DRU4" s="53"/>
      <c r="DRV4" s="53"/>
      <c r="DRW4" s="53"/>
      <c r="DRX4" s="53"/>
      <c r="DRY4" s="53"/>
      <c r="DRZ4" s="53"/>
      <c r="DSA4" s="53"/>
      <c r="DSB4" s="53"/>
      <c r="DSC4" s="53"/>
      <c r="DSD4" s="53"/>
      <c r="DSE4" s="53"/>
      <c r="DSF4" s="53"/>
      <c r="DSG4" s="53"/>
      <c r="DSH4" s="53"/>
      <c r="DSI4" s="53"/>
      <c r="DSJ4" s="53"/>
      <c r="DSK4" s="53"/>
      <c r="DSL4" s="53"/>
      <c r="DSM4" s="53"/>
      <c r="DSN4" s="53"/>
      <c r="DSO4" s="53"/>
      <c r="DSP4" s="53"/>
      <c r="DSQ4" s="53"/>
      <c r="DSR4" s="53"/>
      <c r="DSS4" s="53"/>
      <c r="DST4" s="53"/>
      <c r="DSU4" s="53"/>
      <c r="DSV4" s="53"/>
      <c r="DSW4" s="53"/>
      <c r="DSX4" s="53"/>
      <c r="DSY4" s="53"/>
      <c r="DSZ4" s="53"/>
      <c r="DTA4" s="53"/>
      <c r="DTB4" s="53"/>
      <c r="DTC4" s="53"/>
      <c r="DTD4" s="53"/>
      <c r="DTE4" s="53"/>
      <c r="DTF4" s="53"/>
      <c r="DTG4" s="53"/>
      <c r="DTH4" s="53"/>
      <c r="DTI4" s="53"/>
      <c r="DTJ4" s="53"/>
      <c r="DTK4" s="53"/>
      <c r="DTL4" s="53"/>
      <c r="DTM4" s="53"/>
      <c r="DTN4" s="53"/>
      <c r="DTO4" s="53"/>
      <c r="DTP4" s="53"/>
      <c r="DTQ4" s="53"/>
      <c r="DTR4" s="53"/>
      <c r="DTS4" s="53"/>
      <c r="DTT4" s="53"/>
      <c r="DTU4" s="53"/>
      <c r="DTV4" s="53"/>
      <c r="DTW4" s="53"/>
      <c r="DTX4" s="53"/>
      <c r="DTY4" s="53"/>
      <c r="DTZ4" s="53"/>
      <c r="DUA4" s="53"/>
      <c r="DUB4" s="53"/>
      <c r="DUC4" s="53"/>
      <c r="DUD4" s="53"/>
      <c r="DUE4" s="53"/>
      <c r="DUF4" s="53"/>
      <c r="DUG4" s="53"/>
      <c r="DUH4" s="53"/>
      <c r="DUI4" s="53"/>
      <c r="DUJ4" s="53"/>
      <c r="DUK4" s="53"/>
      <c r="DUL4" s="53"/>
      <c r="DUM4" s="53"/>
      <c r="DUN4" s="53"/>
      <c r="DUO4" s="53"/>
      <c r="DUP4" s="53"/>
      <c r="DUQ4" s="53"/>
      <c r="DUR4" s="53"/>
      <c r="DUS4" s="53"/>
      <c r="DUT4" s="53"/>
      <c r="DUU4" s="53"/>
      <c r="DUV4" s="53"/>
      <c r="DUW4" s="53"/>
      <c r="DUX4" s="53"/>
      <c r="DUY4" s="53"/>
      <c r="DUZ4" s="53"/>
      <c r="DVA4" s="53"/>
      <c r="DVB4" s="53"/>
      <c r="DVC4" s="53"/>
      <c r="DVD4" s="53"/>
      <c r="DVE4" s="53"/>
      <c r="DVF4" s="53"/>
      <c r="DVG4" s="53"/>
      <c r="DVH4" s="53"/>
      <c r="DVI4" s="53"/>
      <c r="DVJ4" s="53"/>
      <c r="DVK4" s="53"/>
      <c r="DVL4" s="53"/>
      <c r="DVM4" s="53"/>
      <c r="DVN4" s="53"/>
      <c r="DVO4" s="53"/>
      <c r="DVP4" s="53"/>
      <c r="DVQ4" s="53"/>
      <c r="DVR4" s="53"/>
      <c r="DVS4" s="53"/>
      <c r="DVT4" s="53"/>
      <c r="DVU4" s="53"/>
      <c r="DVV4" s="53"/>
      <c r="DVW4" s="53"/>
      <c r="DVX4" s="53"/>
      <c r="DVY4" s="53"/>
      <c r="DVZ4" s="53"/>
      <c r="DWA4" s="53"/>
      <c r="DWB4" s="53"/>
      <c r="DWC4" s="53"/>
      <c r="DWD4" s="53"/>
      <c r="DWE4" s="53"/>
      <c r="DWF4" s="53"/>
      <c r="DWG4" s="53"/>
      <c r="DWH4" s="53"/>
      <c r="DWI4" s="53"/>
      <c r="DWJ4" s="53"/>
      <c r="DWK4" s="53"/>
      <c r="DWL4" s="53"/>
      <c r="DWM4" s="53"/>
      <c r="DWN4" s="53"/>
      <c r="DWO4" s="53"/>
      <c r="DWP4" s="53"/>
      <c r="DWQ4" s="53"/>
      <c r="DWR4" s="53"/>
      <c r="DWS4" s="53"/>
      <c r="DWT4" s="53"/>
      <c r="DWU4" s="53"/>
      <c r="DWV4" s="53"/>
      <c r="DWW4" s="53"/>
      <c r="DWX4" s="53"/>
      <c r="DWY4" s="53"/>
      <c r="DWZ4" s="53"/>
      <c r="DXA4" s="53"/>
      <c r="DXB4" s="53"/>
      <c r="DXC4" s="53"/>
      <c r="DXD4" s="53"/>
      <c r="DXE4" s="53"/>
      <c r="DXF4" s="53"/>
      <c r="DXG4" s="53"/>
      <c r="DXH4" s="53"/>
      <c r="DXI4" s="53"/>
      <c r="DXJ4" s="53"/>
      <c r="DXK4" s="53"/>
      <c r="DXL4" s="53"/>
      <c r="DXM4" s="53"/>
      <c r="DXN4" s="53"/>
      <c r="DXO4" s="53"/>
      <c r="DXP4" s="53"/>
      <c r="DXQ4" s="53"/>
      <c r="DXR4" s="53"/>
      <c r="DXS4" s="53"/>
      <c r="DXT4" s="53"/>
      <c r="DXU4" s="53"/>
      <c r="DXV4" s="53"/>
      <c r="DXW4" s="53"/>
      <c r="DXX4" s="53"/>
      <c r="DXY4" s="53"/>
      <c r="DXZ4" s="53"/>
      <c r="DYA4" s="53"/>
      <c r="DYB4" s="53"/>
      <c r="DYC4" s="53"/>
      <c r="DYD4" s="53"/>
      <c r="DYE4" s="53"/>
      <c r="DYF4" s="53"/>
      <c r="DYG4" s="53"/>
      <c r="DYH4" s="53"/>
      <c r="DYI4" s="53"/>
      <c r="DYJ4" s="53"/>
      <c r="DYK4" s="53"/>
      <c r="DYL4" s="53"/>
      <c r="DYM4" s="53"/>
      <c r="DYN4" s="53"/>
      <c r="DYO4" s="53"/>
      <c r="DYP4" s="53"/>
      <c r="DYQ4" s="53"/>
      <c r="DYR4" s="53"/>
      <c r="DYS4" s="53"/>
      <c r="DYT4" s="53"/>
      <c r="DYU4" s="53"/>
      <c r="DYV4" s="53"/>
      <c r="DYW4" s="53"/>
      <c r="DYX4" s="53"/>
      <c r="DYY4" s="53"/>
      <c r="DYZ4" s="53"/>
      <c r="DZA4" s="53"/>
      <c r="DZB4" s="53"/>
      <c r="DZC4" s="53"/>
      <c r="DZD4" s="53"/>
      <c r="DZE4" s="53"/>
      <c r="DZF4" s="53"/>
      <c r="DZG4" s="53"/>
      <c r="DZH4" s="53"/>
      <c r="DZI4" s="53"/>
      <c r="DZJ4" s="53"/>
      <c r="DZK4" s="53"/>
      <c r="DZL4" s="53"/>
      <c r="DZM4" s="53"/>
      <c r="DZN4" s="53"/>
      <c r="DZO4" s="53"/>
      <c r="DZP4" s="53"/>
      <c r="DZQ4" s="53"/>
      <c r="DZR4" s="53"/>
      <c r="DZS4" s="53"/>
      <c r="DZT4" s="53"/>
      <c r="DZU4" s="53"/>
      <c r="DZV4" s="53"/>
      <c r="DZW4" s="53"/>
      <c r="DZX4" s="53"/>
      <c r="DZY4" s="53"/>
      <c r="DZZ4" s="53"/>
      <c r="EAA4" s="53"/>
      <c r="EAB4" s="53"/>
      <c r="EAC4" s="53"/>
      <c r="EAD4" s="53"/>
      <c r="EAE4" s="53"/>
      <c r="EAF4" s="53"/>
      <c r="EAG4" s="53"/>
      <c r="EAH4" s="53"/>
      <c r="EAI4" s="53"/>
      <c r="EAJ4" s="53"/>
      <c r="EAK4" s="53"/>
      <c r="EAL4" s="53"/>
      <c r="EAM4" s="53"/>
      <c r="EAN4" s="53"/>
      <c r="EAO4" s="53"/>
      <c r="EAP4" s="53"/>
      <c r="EAQ4" s="53"/>
      <c r="EAR4" s="53"/>
      <c r="EAS4" s="53"/>
      <c r="EAT4" s="53"/>
      <c r="EAU4" s="53"/>
      <c r="EAV4" s="53"/>
      <c r="EAW4" s="53"/>
      <c r="EAX4" s="53"/>
      <c r="EAY4" s="53"/>
      <c r="EAZ4" s="53"/>
      <c r="EBA4" s="53"/>
      <c r="EBB4" s="53"/>
      <c r="EBC4" s="53"/>
      <c r="EBD4" s="53"/>
      <c r="EBE4" s="53"/>
      <c r="EBF4" s="53"/>
      <c r="EBG4" s="53"/>
      <c r="EBH4" s="53"/>
      <c r="EBI4" s="53"/>
      <c r="EBJ4" s="53"/>
      <c r="EBK4" s="53"/>
      <c r="EBL4" s="53"/>
      <c r="EBM4" s="53"/>
      <c r="EBN4" s="53"/>
      <c r="EBO4" s="53"/>
      <c r="EBP4" s="53"/>
      <c r="EBQ4" s="53"/>
      <c r="EBR4" s="53"/>
      <c r="EBS4" s="53"/>
      <c r="EBT4" s="53"/>
      <c r="EBU4" s="53"/>
      <c r="EBV4" s="53"/>
      <c r="EBW4" s="53"/>
      <c r="EBX4" s="53"/>
      <c r="EBY4" s="53"/>
      <c r="EBZ4" s="53"/>
      <c r="ECA4" s="53"/>
      <c r="ECB4" s="53"/>
      <c r="ECC4" s="53"/>
      <c r="ECD4" s="53"/>
      <c r="ECE4" s="53"/>
      <c r="ECF4" s="53"/>
      <c r="ECG4" s="53"/>
      <c r="ECH4" s="53"/>
      <c r="ECI4" s="53"/>
      <c r="ECJ4" s="53"/>
      <c r="ECK4" s="53"/>
      <c r="ECL4" s="53"/>
      <c r="ECM4" s="53"/>
      <c r="ECN4" s="53"/>
      <c r="ECO4" s="53"/>
      <c r="ECP4" s="53"/>
      <c r="ECQ4" s="53"/>
      <c r="ECR4" s="53"/>
      <c r="ECS4" s="53"/>
      <c r="ECT4" s="53"/>
      <c r="ECU4" s="53"/>
      <c r="ECV4" s="53"/>
      <c r="ECW4" s="53"/>
      <c r="ECX4" s="53"/>
      <c r="ECY4" s="53"/>
      <c r="ECZ4" s="53"/>
      <c r="EDA4" s="53"/>
      <c r="EDB4" s="53"/>
      <c r="EDC4" s="53"/>
      <c r="EDD4" s="53"/>
      <c r="EDE4" s="53"/>
      <c r="EDF4" s="53"/>
      <c r="EDG4" s="53"/>
      <c r="EDH4" s="53"/>
      <c r="EDI4" s="53"/>
      <c r="EDJ4" s="53"/>
      <c r="EDK4" s="53"/>
      <c r="EDL4" s="53"/>
      <c r="EDM4" s="53"/>
      <c r="EDN4" s="53"/>
      <c r="EDO4" s="53"/>
      <c r="EDP4" s="53"/>
      <c r="EDQ4" s="53"/>
      <c r="EDR4" s="53"/>
      <c r="EDS4" s="53"/>
      <c r="EDT4" s="53"/>
      <c r="EDU4" s="53"/>
      <c r="EDV4" s="53"/>
      <c r="EDW4" s="53"/>
      <c r="EDX4" s="53"/>
      <c r="EDY4" s="53"/>
      <c r="EDZ4" s="53"/>
      <c r="EEA4" s="53"/>
      <c r="EEB4" s="53"/>
      <c r="EEC4" s="53"/>
      <c r="EED4" s="53"/>
      <c r="EEE4" s="53"/>
      <c r="EEF4" s="53"/>
      <c r="EEG4" s="53"/>
      <c r="EEH4" s="53"/>
      <c r="EEI4" s="53"/>
      <c r="EEJ4" s="53"/>
      <c r="EEK4" s="53"/>
      <c r="EEL4" s="53"/>
      <c r="EEM4" s="53"/>
      <c r="EEN4" s="53"/>
      <c r="EEO4" s="53"/>
      <c r="EEP4" s="53"/>
      <c r="EEQ4" s="53"/>
      <c r="EER4" s="53"/>
      <c r="EES4" s="53"/>
      <c r="EET4" s="53"/>
      <c r="EEU4" s="53"/>
      <c r="EEV4" s="53"/>
      <c r="EEW4" s="53"/>
      <c r="EEX4" s="53"/>
      <c r="EEY4" s="53"/>
      <c r="EEZ4" s="53"/>
      <c r="EFA4" s="53"/>
      <c r="EFB4" s="53"/>
      <c r="EFC4" s="53"/>
      <c r="EFD4" s="53"/>
      <c r="EFE4" s="53"/>
      <c r="EFF4" s="53"/>
      <c r="EFG4" s="53"/>
      <c r="EFH4" s="53"/>
      <c r="EFI4" s="53"/>
      <c r="EFJ4" s="53"/>
      <c r="EFK4" s="53"/>
      <c r="EFL4" s="53"/>
      <c r="EFM4" s="53"/>
      <c r="EFN4" s="53"/>
      <c r="EFO4" s="53"/>
      <c r="EFP4" s="53"/>
      <c r="EFQ4" s="53"/>
      <c r="EFR4" s="53"/>
      <c r="EFS4" s="53"/>
      <c r="EFT4" s="53"/>
      <c r="EFU4" s="53"/>
      <c r="EFV4" s="53"/>
      <c r="EFW4" s="53"/>
      <c r="EFX4" s="53"/>
      <c r="EFY4" s="53"/>
      <c r="EFZ4" s="53"/>
      <c r="EGA4" s="53"/>
      <c r="EGB4" s="53"/>
      <c r="EGC4" s="53"/>
      <c r="EGD4" s="53"/>
      <c r="EGE4" s="53"/>
      <c r="EGF4" s="53"/>
      <c r="EGG4" s="53"/>
      <c r="EGH4" s="53"/>
      <c r="EGI4" s="53"/>
      <c r="EGJ4" s="53"/>
      <c r="EGK4" s="53"/>
      <c r="EGL4" s="53"/>
      <c r="EGM4" s="53"/>
      <c r="EGN4" s="53"/>
      <c r="EGO4" s="53"/>
      <c r="EGP4" s="53"/>
      <c r="EGQ4" s="53"/>
      <c r="EGR4" s="53"/>
      <c r="EGS4" s="53"/>
      <c r="EGT4" s="53"/>
      <c r="EGU4" s="53"/>
      <c r="EGV4" s="53"/>
      <c r="EGW4" s="53"/>
      <c r="EGX4" s="53"/>
      <c r="EGY4" s="53"/>
      <c r="EGZ4" s="53"/>
      <c r="EHA4" s="53"/>
      <c r="EHB4" s="53"/>
      <c r="EHC4" s="53"/>
      <c r="EHD4" s="53"/>
      <c r="EHE4" s="53"/>
      <c r="EHF4" s="53"/>
      <c r="EHG4" s="53"/>
      <c r="EHH4" s="53"/>
      <c r="EHI4" s="53"/>
      <c r="EHJ4" s="53"/>
      <c r="EHK4" s="53"/>
      <c r="EHL4" s="53"/>
      <c r="EHM4" s="53"/>
      <c r="EHN4" s="53"/>
      <c r="EHO4" s="53"/>
      <c r="EHP4" s="53"/>
      <c r="EHQ4" s="53"/>
      <c r="EHR4" s="53"/>
      <c r="EHS4" s="53"/>
      <c r="EHT4" s="53"/>
      <c r="EHU4" s="53"/>
      <c r="EHV4" s="53"/>
      <c r="EHW4" s="53"/>
      <c r="EHX4" s="53"/>
      <c r="EHY4" s="53"/>
      <c r="EHZ4" s="53"/>
      <c r="EIA4" s="53"/>
      <c r="EIB4" s="53"/>
      <c r="EIC4" s="53"/>
      <c r="EID4" s="53"/>
      <c r="EIE4" s="53"/>
      <c r="EIF4" s="53"/>
      <c r="EIG4" s="53"/>
      <c r="EIH4" s="53"/>
      <c r="EII4" s="53"/>
      <c r="EIJ4" s="53"/>
      <c r="EIK4" s="53"/>
      <c r="EIL4" s="53"/>
      <c r="EIM4" s="53"/>
      <c r="EIN4" s="53"/>
      <c r="EIO4" s="53"/>
      <c r="EIP4" s="53"/>
      <c r="EIQ4" s="53"/>
      <c r="EIR4" s="53"/>
      <c r="EIS4" s="53"/>
      <c r="EIT4" s="53"/>
      <c r="EIU4" s="53"/>
      <c r="EIV4" s="53"/>
      <c r="EIW4" s="53"/>
      <c r="EIX4" s="53"/>
      <c r="EIY4" s="53"/>
      <c r="EIZ4" s="53"/>
      <c r="EJA4" s="53"/>
      <c r="EJB4" s="53"/>
      <c r="EJC4" s="53"/>
      <c r="EJD4" s="53"/>
      <c r="EJE4" s="53"/>
      <c r="EJF4" s="53"/>
      <c r="EJG4" s="53"/>
      <c r="EJH4" s="53"/>
      <c r="EJI4" s="53"/>
      <c r="EJJ4" s="53"/>
      <c r="EJK4" s="53"/>
      <c r="EJL4" s="53"/>
      <c r="EJM4" s="53"/>
      <c r="EJN4" s="53"/>
      <c r="EJO4" s="53"/>
      <c r="EJP4" s="53"/>
      <c r="EJQ4" s="53"/>
      <c r="EJR4" s="53"/>
      <c r="EJS4" s="53"/>
      <c r="EJT4" s="53"/>
      <c r="EJU4" s="53"/>
      <c r="EJV4" s="53"/>
      <c r="EJW4" s="53"/>
      <c r="EJX4" s="53"/>
      <c r="EJY4" s="53"/>
      <c r="EJZ4" s="53"/>
      <c r="EKA4" s="53"/>
      <c r="EKB4" s="53"/>
      <c r="EKC4" s="53"/>
      <c r="EKD4" s="53"/>
      <c r="EKE4" s="53"/>
      <c r="EKF4" s="53"/>
      <c r="EKG4" s="53"/>
      <c r="EKH4" s="53"/>
      <c r="EKI4" s="53"/>
      <c r="EKJ4" s="53"/>
      <c r="EKK4" s="53"/>
      <c r="EKL4" s="53"/>
      <c r="EKM4" s="53"/>
      <c r="EKN4" s="53"/>
      <c r="EKO4" s="53"/>
      <c r="EKP4" s="53"/>
      <c r="EKQ4" s="53"/>
      <c r="EKR4" s="53"/>
      <c r="EKS4" s="53"/>
      <c r="EKT4" s="53"/>
      <c r="EKU4" s="53"/>
      <c r="EKV4" s="53"/>
      <c r="EKW4" s="53"/>
      <c r="EKX4" s="53"/>
      <c r="EKY4" s="53"/>
      <c r="EKZ4" s="53"/>
      <c r="ELA4" s="53"/>
      <c r="ELB4" s="53"/>
      <c r="ELC4" s="53"/>
      <c r="ELD4" s="53"/>
      <c r="ELE4" s="53"/>
      <c r="ELF4" s="53"/>
      <c r="ELG4" s="53"/>
      <c r="ELH4" s="53"/>
      <c r="ELI4" s="53"/>
      <c r="ELJ4" s="53"/>
      <c r="ELK4" s="53"/>
      <c r="ELL4" s="53"/>
      <c r="ELM4" s="53"/>
      <c r="ELN4" s="53"/>
      <c r="ELO4" s="53"/>
      <c r="ELP4" s="53"/>
      <c r="ELQ4" s="53"/>
      <c r="ELR4" s="53"/>
      <c r="ELS4" s="53"/>
      <c r="ELT4" s="53"/>
      <c r="ELU4" s="53"/>
      <c r="ELV4" s="53"/>
      <c r="ELW4" s="53"/>
      <c r="ELX4" s="53"/>
      <c r="ELY4" s="53"/>
      <c r="ELZ4" s="53"/>
      <c r="EMA4" s="53"/>
      <c r="EMB4" s="53"/>
      <c r="EMC4" s="53"/>
      <c r="EMD4" s="53"/>
      <c r="EME4" s="53"/>
      <c r="EMF4" s="53"/>
      <c r="EMG4" s="53"/>
      <c r="EMH4" s="53"/>
      <c r="EMI4" s="53"/>
      <c r="EMJ4" s="53"/>
      <c r="EMK4" s="53"/>
      <c r="EML4" s="53"/>
      <c r="EMM4" s="53"/>
      <c r="EMN4" s="53"/>
      <c r="EMO4" s="53"/>
      <c r="EMP4" s="53"/>
      <c r="EMQ4" s="53"/>
      <c r="EMR4" s="53"/>
      <c r="EMS4" s="53"/>
      <c r="EMT4" s="53"/>
      <c r="EMU4" s="53"/>
      <c r="EMV4" s="53"/>
      <c r="EMW4" s="53"/>
      <c r="EMX4" s="53"/>
      <c r="EMY4" s="53"/>
      <c r="EMZ4" s="53"/>
      <c r="ENA4" s="53"/>
      <c r="ENB4" s="53"/>
      <c r="ENC4" s="53"/>
      <c r="END4" s="53"/>
      <c r="ENE4" s="53"/>
      <c r="ENF4" s="53"/>
      <c r="ENG4" s="53"/>
      <c r="ENH4" s="53"/>
      <c r="ENI4" s="53"/>
      <c r="ENJ4" s="53"/>
      <c r="ENK4" s="53"/>
      <c r="ENL4" s="53"/>
      <c r="ENM4" s="53"/>
      <c r="ENN4" s="53"/>
      <c r="ENO4" s="53"/>
      <c r="ENP4" s="53"/>
      <c r="ENQ4" s="53"/>
      <c r="ENR4" s="53"/>
      <c r="ENS4" s="53"/>
      <c r="ENT4" s="53"/>
      <c r="ENU4" s="53"/>
      <c r="ENV4" s="53"/>
      <c r="ENW4" s="53"/>
      <c r="ENX4" s="53"/>
      <c r="ENY4" s="53"/>
      <c r="ENZ4" s="53"/>
      <c r="EOA4" s="53"/>
      <c r="EOB4" s="53"/>
      <c r="EOC4" s="53"/>
      <c r="EOD4" s="53"/>
      <c r="EOE4" s="53"/>
      <c r="EOF4" s="53"/>
      <c r="EOG4" s="53"/>
      <c r="EOH4" s="53"/>
      <c r="EOI4" s="53"/>
      <c r="EOJ4" s="53"/>
      <c r="EOK4" s="53"/>
      <c r="EOL4" s="53"/>
      <c r="EOM4" s="53"/>
      <c r="EON4" s="53"/>
      <c r="EOO4" s="53"/>
      <c r="EOP4" s="53"/>
      <c r="EOQ4" s="53"/>
      <c r="EOR4" s="53"/>
      <c r="EOS4" s="53"/>
      <c r="EOT4" s="53"/>
      <c r="EOU4" s="53"/>
      <c r="EOV4" s="53"/>
      <c r="EOW4" s="53"/>
      <c r="EOX4" s="53"/>
      <c r="EOY4" s="53"/>
      <c r="EOZ4" s="53"/>
      <c r="EPA4" s="53"/>
      <c r="EPB4" s="53"/>
      <c r="EPC4" s="53"/>
      <c r="EPD4" s="53"/>
      <c r="EPE4" s="53"/>
      <c r="EPF4" s="53"/>
      <c r="EPG4" s="53"/>
      <c r="EPH4" s="53"/>
      <c r="EPI4" s="53"/>
      <c r="EPJ4" s="53"/>
      <c r="EPK4" s="53"/>
      <c r="EPL4" s="53"/>
      <c r="EPM4" s="53"/>
      <c r="EPN4" s="53"/>
      <c r="EPO4" s="53"/>
      <c r="EPP4" s="53"/>
      <c r="EPQ4" s="53"/>
      <c r="EPR4" s="53"/>
      <c r="EPS4" s="53"/>
      <c r="EPT4" s="53"/>
      <c r="EPU4" s="53"/>
      <c r="EPV4" s="53"/>
      <c r="EPW4" s="53"/>
      <c r="EPX4" s="53"/>
      <c r="EPY4" s="53"/>
      <c r="EPZ4" s="53"/>
      <c r="EQA4" s="53"/>
      <c r="EQB4" s="53"/>
      <c r="EQC4" s="53"/>
      <c r="EQD4" s="53"/>
      <c r="EQE4" s="53"/>
      <c r="EQF4" s="53"/>
      <c r="EQG4" s="53"/>
      <c r="EQH4" s="53"/>
      <c r="EQI4" s="53"/>
      <c r="EQJ4" s="53"/>
      <c r="EQK4" s="53"/>
      <c r="EQL4" s="53"/>
      <c r="EQM4" s="53"/>
      <c r="EQN4" s="53"/>
      <c r="EQO4" s="53"/>
      <c r="EQP4" s="53"/>
      <c r="EQQ4" s="53"/>
      <c r="EQR4" s="53"/>
      <c r="EQS4" s="53"/>
      <c r="EQT4" s="53"/>
      <c r="EQU4" s="53"/>
      <c r="EQV4" s="53"/>
      <c r="EQW4" s="53"/>
      <c r="EQX4" s="53"/>
      <c r="EQY4" s="53"/>
      <c r="EQZ4" s="53"/>
      <c r="ERA4" s="53"/>
      <c r="ERB4" s="53"/>
      <c r="ERC4" s="53"/>
      <c r="ERD4" s="53"/>
      <c r="ERE4" s="53"/>
      <c r="ERF4" s="53"/>
      <c r="ERG4" s="53"/>
      <c r="ERH4" s="53"/>
      <c r="ERI4" s="53"/>
      <c r="ERJ4" s="53"/>
      <c r="ERK4" s="53"/>
      <c r="ERL4" s="53"/>
      <c r="ERM4" s="53"/>
      <c r="ERN4" s="53"/>
      <c r="ERO4" s="53"/>
      <c r="ERP4" s="53"/>
      <c r="ERQ4" s="53"/>
      <c r="ERR4" s="53"/>
      <c r="ERS4" s="53"/>
      <c r="ERT4" s="53"/>
      <c r="ERU4" s="53"/>
      <c r="ERV4" s="53"/>
      <c r="ERW4" s="53"/>
      <c r="ERX4" s="53"/>
      <c r="ERY4" s="53"/>
      <c r="ERZ4" s="53"/>
      <c r="ESA4" s="53"/>
      <c r="ESB4" s="53"/>
      <c r="ESC4" s="53"/>
      <c r="ESD4" s="53"/>
      <c r="ESE4" s="53"/>
      <c r="ESF4" s="53"/>
      <c r="ESG4" s="53"/>
      <c r="ESH4" s="53"/>
      <c r="ESI4" s="53"/>
      <c r="ESJ4" s="53"/>
      <c r="ESK4" s="53"/>
      <c r="ESL4" s="53"/>
      <c r="ESM4" s="53"/>
      <c r="ESN4" s="53"/>
      <c r="ESO4" s="53"/>
      <c r="ESP4" s="53"/>
      <c r="ESQ4" s="53"/>
      <c r="ESR4" s="53"/>
      <c r="ESS4" s="53"/>
      <c r="EST4" s="53"/>
      <c r="ESU4" s="53"/>
      <c r="ESV4" s="53"/>
      <c r="ESW4" s="53"/>
      <c r="ESX4" s="53"/>
      <c r="ESY4" s="53"/>
      <c r="ESZ4" s="53"/>
      <c r="ETA4" s="53"/>
      <c r="ETB4" s="53"/>
      <c r="ETC4" s="53"/>
      <c r="ETD4" s="53"/>
      <c r="ETE4" s="53"/>
      <c r="ETF4" s="53"/>
      <c r="ETG4" s="53"/>
      <c r="ETH4" s="53"/>
      <c r="ETI4" s="53"/>
      <c r="ETJ4" s="53"/>
      <c r="ETK4" s="53"/>
      <c r="ETL4" s="53"/>
      <c r="ETM4" s="53"/>
      <c r="ETN4" s="53"/>
      <c r="ETO4" s="53"/>
      <c r="ETP4" s="53"/>
      <c r="ETQ4" s="53"/>
      <c r="ETR4" s="53"/>
      <c r="ETS4" s="53"/>
      <c r="ETT4" s="53"/>
      <c r="ETU4" s="53"/>
      <c r="ETV4" s="53"/>
      <c r="ETW4" s="53"/>
      <c r="ETX4" s="53"/>
      <c r="ETY4" s="53"/>
      <c r="ETZ4" s="53"/>
      <c r="EUA4" s="53"/>
      <c r="EUB4" s="53"/>
      <c r="EUC4" s="53"/>
      <c r="EUD4" s="53"/>
      <c r="EUE4" s="53"/>
      <c r="EUF4" s="53"/>
      <c r="EUG4" s="53"/>
      <c r="EUH4" s="53"/>
      <c r="EUI4" s="53"/>
      <c r="EUJ4" s="53"/>
      <c r="EUK4" s="53"/>
      <c r="EUL4" s="53"/>
      <c r="EUM4" s="53"/>
      <c r="EUN4" s="53"/>
      <c r="EUO4" s="53"/>
      <c r="EUP4" s="53"/>
      <c r="EUQ4" s="53"/>
      <c r="EUR4" s="53"/>
      <c r="EUS4" s="53"/>
      <c r="EUT4" s="53"/>
      <c r="EUU4" s="53"/>
      <c r="EUV4" s="53"/>
      <c r="EUW4" s="53"/>
      <c r="EUX4" s="53"/>
      <c r="EUY4" s="53"/>
      <c r="EUZ4" s="53"/>
      <c r="EVA4" s="53"/>
      <c r="EVB4" s="53"/>
      <c r="EVC4" s="53"/>
      <c r="EVD4" s="53"/>
      <c r="EVE4" s="53"/>
      <c r="EVF4" s="53"/>
      <c r="EVG4" s="53"/>
      <c r="EVH4" s="53"/>
      <c r="EVI4" s="53"/>
      <c r="EVJ4" s="53"/>
      <c r="EVK4" s="53"/>
      <c r="EVL4" s="53"/>
      <c r="EVM4" s="53"/>
      <c r="EVN4" s="53"/>
      <c r="EVO4" s="53"/>
      <c r="EVP4" s="53"/>
      <c r="EVQ4" s="53"/>
      <c r="EVR4" s="53"/>
      <c r="EVS4" s="53"/>
      <c r="EVT4" s="53"/>
      <c r="EVU4" s="53"/>
      <c r="EVV4" s="53"/>
      <c r="EVW4" s="53"/>
      <c r="EVX4" s="53"/>
      <c r="EVY4" s="53"/>
      <c r="EVZ4" s="53"/>
      <c r="EWA4" s="53"/>
      <c r="EWB4" s="53"/>
      <c r="EWC4" s="53"/>
      <c r="EWD4" s="53"/>
      <c r="EWE4" s="53"/>
      <c r="EWF4" s="53"/>
      <c r="EWG4" s="53"/>
      <c r="EWH4" s="53"/>
      <c r="EWI4" s="53"/>
      <c r="EWJ4" s="53"/>
      <c r="EWK4" s="53"/>
      <c r="EWL4" s="53"/>
      <c r="EWM4" s="53"/>
      <c r="EWN4" s="53"/>
      <c r="EWO4" s="53"/>
      <c r="EWP4" s="53"/>
      <c r="EWQ4" s="53"/>
      <c r="EWR4" s="53"/>
      <c r="EWS4" s="53"/>
      <c r="EWT4" s="53"/>
      <c r="EWU4" s="53"/>
      <c r="EWV4" s="53"/>
      <c r="EWW4" s="53"/>
      <c r="EWX4" s="53"/>
      <c r="EWY4" s="53"/>
      <c r="EWZ4" s="53"/>
      <c r="EXA4" s="53"/>
      <c r="EXB4" s="53"/>
      <c r="EXC4" s="53"/>
      <c r="EXD4" s="53"/>
      <c r="EXE4" s="53"/>
      <c r="EXF4" s="53"/>
      <c r="EXG4" s="53"/>
      <c r="EXH4" s="53"/>
      <c r="EXI4" s="53"/>
      <c r="EXJ4" s="53"/>
      <c r="EXK4" s="53"/>
      <c r="EXL4" s="53"/>
      <c r="EXM4" s="53"/>
      <c r="EXN4" s="53"/>
      <c r="EXO4" s="53"/>
      <c r="EXP4" s="53"/>
      <c r="EXQ4" s="53"/>
      <c r="EXR4" s="53"/>
      <c r="EXS4" s="53"/>
      <c r="EXT4" s="53"/>
      <c r="EXU4" s="53"/>
      <c r="EXV4" s="53"/>
      <c r="EXW4" s="53"/>
      <c r="EXX4" s="53"/>
      <c r="EXY4" s="53"/>
      <c r="EXZ4" s="53"/>
      <c r="EYA4" s="53"/>
      <c r="EYB4" s="53"/>
      <c r="EYC4" s="53"/>
      <c r="EYD4" s="53"/>
      <c r="EYE4" s="53"/>
      <c r="EYF4" s="53"/>
      <c r="EYG4" s="53"/>
      <c r="EYH4" s="53"/>
      <c r="EYI4" s="53"/>
      <c r="EYJ4" s="53"/>
      <c r="EYK4" s="53"/>
      <c r="EYL4" s="53"/>
      <c r="EYM4" s="53"/>
      <c r="EYN4" s="53"/>
      <c r="EYO4" s="53"/>
      <c r="EYP4" s="53"/>
      <c r="EYQ4" s="53"/>
      <c r="EYR4" s="53"/>
      <c r="EYS4" s="53"/>
      <c r="EYT4" s="53"/>
      <c r="EYU4" s="53"/>
      <c r="EYV4" s="53"/>
      <c r="EYW4" s="53"/>
      <c r="EYX4" s="53"/>
      <c r="EYY4" s="53"/>
      <c r="EYZ4" s="53"/>
      <c r="EZA4" s="53"/>
      <c r="EZB4" s="53"/>
      <c r="EZC4" s="53"/>
      <c r="EZD4" s="53"/>
      <c r="EZE4" s="53"/>
      <c r="EZF4" s="53"/>
      <c r="EZG4" s="53"/>
      <c r="EZH4" s="53"/>
      <c r="EZI4" s="53"/>
      <c r="EZJ4" s="53"/>
      <c r="EZK4" s="53"/>
      <c r="EZL4" s="53"/>
      <c r="EZM4" s="53"/>
      <c r="EZN4" s="53"/>
      <c r="EZO4" s="53"/>
      <c r="EZP4" s="53"/>
      <c r="EZQ4" s="53"/>
      <c r="EZR4" s="53"/>
      <c r="EZS4" s="53"/>
      <c r="EZT4" s="53"/>
      <c r="EZU4" s="53"/>
      <c r="EZV4" s="53"/>
      <c r="EZW4" s="53"/>
      <c r="EZX4" s="53"/>
      <c r="EZY4" s="53"/>
      <c r="EZZ4" s="53"/>
      <c r="FAA4" s="53"/>
      <c r="FAB4" s="53"/>
      <c r="FAC4" s="53"/>
      <c r="FAD4" s="53"/>
      <c r="FAE4" s="53"/>
      <c r="FAF4" s="53"/>
      <c r="FAG4" s="53"/>
      <c r="FAH4" s="53"/>
      <c r="FAI4" s="53"/>
      <c r="FAJ4" s="53"/>
      <c r="FAK4" s="53"/>
      <c r="FAL4" s="53"/>
      <c r="FAM4" s="53"/>
      <c r="FAN4" s="53"/>
      <c r="FAO4" s="53"/>
      <c r="FAP4" s="53"/>
      <c r="FAQ4" s="53"/>
      <c r="FAR4" s="53"/>
      <c r="FAS4" s="53"/>
      <c r="FAT4" s="53"/>
      <c r="FAU4" s="53"/>
      <c r="FAV4" s="53"/>
      <c r="FAW4" s="53"/>
      <c r="FAX4" s="53"/>
      <c r="FAY4" s="53"/>
      <c r="FAZ4" s="53"/>
      <c r="FBA4" s="53"/>
      <c r="FBB4" s="53"/>
      <c r="FBC4" s="53"/>
      <c r="FBD4" s="53"/>
      <c r="FBE4" s="53"/>
      <c r="FBF4" s="53"/>
      <c r="FBG4" s="53"/>
      <c r="FBH4" s="53"/>
      <c r="FBI4" s="53"/>
      <c r="FBJ4" s="53"/>
      <c r="FBK4" s="53"/>
      <c r="FBL4" s="53"/>
      <c r="FBM4" s="53"/>
      <c r="FBN4" s="53"/>
      <c r="FBO4" s="53"/>
      <c r="FBP4" s="53"/>
      <c r="FBQ4" s="53"/>
      <c r="FBR4" s="53"/>
      <c r="FBS4" s="53"/>
      <c r="FBT4" s="53"/>
      <c r="FBU4" s="53"/>
      <c r="FBV4" s="53"/>
      <c r="FBW4" s="53"/>
      <c r="FBX4" s="53"/>
      <c r="FBY4" s="53"/>
      <c r="FBZ4" s="53"/>
      <c r="FCA4" s="53"/>
      <c r="FCB4" s="53"/>
      <c r="FCC4" s="53"/>
      <c r="FCD4" s="53"/>
      <c r="FCE4" s="53"/>
      <c r="FCF4" s="53"/>
      <c r="FCG4" s="53"/>
      <c r="FCH4" s="53"/>
      <c r="FCI4" s="53"/>
      <c r="FCJ4" s="53"/>
      <c r="FCK4" s="53"/>
      <c r="FCL4" s="53"/>
      <c r="FCM4" s="53"/>
      <c r="FCN4" s="53"/>
      <c r="FCO4" s="53"/>
      <c r="FCP4" s="53"/>
      <c r="FCQ4" s="53"/>
      <c r="FCR4" s="53"/>
      <c r="FCS4" s="53"/>
      <c r="FCT4" s="53"/>
      <c r="FCU4" s="53"/>
      <c r="FCV4" s="53"/>
      <c r="FCW4" s="53"/>
      <c r="FCX4" s="53"/>
      <c r="FCY4" s="53"/>
      <c r="FCZ4" s="53"/>
      <c r="FDA4" s="53"/>
      <c r="FDB4" s="53"/>
      <c r="FDC4" s="53"/>
      <c r="FDD4" s="53"/>
      <c r="FDE4" s="53"/>
      <c r="FDF4" s="53"/>
      <c r="FDG4" s="53"/>
      <c r="FDH4" s="53"/>
      <c r="FDI4" s="53"/>
      <c r="FDJ4" s="53"/>
      <c r="FDK4" s="53"/>
      <c r="FDL4" s="53"/>
      <c r="FDM4" s="53"/>
      <c r="FDN4" s="53"/>
      <c r="FDO4" s="53"/>
      <c r="FDP4" s="53"/>
      <c r="FDQ4" s="53"/>
      <c r="FDR4" s="53"/>
      <c r="FDS4" s="53"/>
      <c r="FDT4" s="53"/>
      <c r="FDU4" s="53"/>
      <c r="FDV4" s="53"/>
      <c r="FDW4" s="53"/>
      <c r="FDX4" s="53"/>
      <c r="FDY4" s="53"/>
      <c r="FDZ4" s="53"/>
      <c r="FEA4" s="53"/>
      <c r="FEB4" s="53"/>
      <c r="FEC4" s="53"/>
      <c r="FED4" s="53"/>
      <c r="FEE4" s="53"/>
      <c r="FEF4" s="53"/>
      <c r="FEG4" s="53"/>
      <c r="FEH4" s="53"/>
      <c r="FEI4" s="53"/>
      <c r="FEJ4" s="53"/>
      <c r="FEK4" s="53"/>
      <c r="FEL4" s="53"/>
      <c r="FEM4" s="53"/>
      <c r="FEN4" s="53"/>
      <c r="FEO4" s="53"/>
      <c r="FEP4" s="53"/>
      <c r="FEQ4" s="53"/>
      <c r="FER4" s="53"/>
      <c r="FES4" s="53"/>
      <c r="FET4" s="53"/>
      <c r="FEU4" s="53"/>
      <c r="FEV4" s="53"/>
      <c r="FEW4" s="53"/>
      <c r="FEX4" s="53"/>
      <c r="FEY4" s="53"/>
      <c r="FEZ4" s="53"/>
      <c r="FFA4" s="53"/>
      <c r="FFB4" s="53"/>
      <c r="FFC4" s="53"/>
      <c r="FFD4" s="53"/>
      <c r="FFE4" s="53"/>
      <c r="FFF4" s="53"/>
      <c r="FFG4" s="53"/>
      <c r="FFH4" s="53"/>
      <c r="FFI4" s="53"/>
      <c r="FFJ4" s="53"/>
      <c r="FFK4" s="53"/>
      <c r="FFL4" s="53"/>
      <c r="FFM4" s="53"/>
      <c r="FFN4" s="53"/>
      <c r="FFO4" s="53"/>
      <c r="FFP4" s="53"/>
      <c r="FFQ4" s="53"/>
      <c r="FFR4" s="53"/>
      <c r="FFS4" s="53"/>
      <c r="FFT4" s="53"/>
      <c r="FFU4" s="53"/>
      <c r="FFV4" s="53"/>
      <c r="FFW4" s="53"/>
      <c r="FFX4" s="53"/>
      <c r="FFY4" s="53"/>
      <c r="FFZ4" s="53"/>
      <c r="FGA4" s="53"/>
      <c r="FGB4" s="53"/>
      <c r="FGC4" s="53"/>
      <c r="FGD4" s="53"/>
      <c r="FGE4" s="53"/>
      <c r="FGF4" s="53"/>
      <c r="FGG4" s="53"/>
      <c r="FGH4" s="53"/>
      <c r="FGI4" s="53"/>
      <c r="FGJ4" s="53"/>
      <c r="FGK4" s="53"/>
      <c r="FGL4" s="53"/>
      <c r="FGM4" s="53"/>
      <c r="FGN4" s="53"/>
      <c r="FGO4" s="53"/>
      <c r="FGP4" s="53"/>
      <c r="FGQ4" s="53"/>
      <c r="FGR4" s="53"/>
      <c r="FGS4" s="53"/>
      <c r="FGT4" s="53"/>
      <c r="FGU4" s="53"/>
      <c r="FGV4" s="53"/>
      <c r="FGW4" s="53"/>
      <c r="FGX4" s="53"/>
      <c r="FGY4" s="53"/>
      <c r="FGZ4" s="53"/>
      <c r="FHA4" s="53"/>
      <c r="FHB4" s="53"/>
      <c r="FHC4" s="53"/>
      <c r="FHD4" s="53"/>
      <c r="FHE4" s="53"/>
      <c r="FHF4" s="53"/>
      <c r="FHG4" s="53"/>
      <c r="FHH4" s="53"/>
      <c r="FHI4" s="53"/>
      <c r="FHJ4" s="53"/>
      <c r="FHK4" s="53"/>
      <c r="FHL4" s="53"/>
      <c r="FHM4" s="53"/>
      <c r="FHN4" s="53"/>
      <c r="FHO4" s="53"/>
      <c r="FHP4" s="53"/>
      <c r="FHQ4" s="53"/>
      <c r="FHR4" s="53"/>
      <c r="FHS4" s="53"/>
      <c r="FHT4" s="53"/>
      <c r="FHU4" s="53"/>
      <c r="FHV4" s="53"/>
      <c r="FHW4" s="53"/>
      <c r="FHX4" s="53"/>
      <c r="FHY4" s="53"/>
      <c r="FHZ4" s="53"/>
      <c r="FIA4" s="53"/>
      <c r="FIB4" s="53"/>
      <c r="FIC4" s="53"/>
      <c r="FID4" s="53"/>
      <c r="FIE4" s="53"/>
      <c r="FIF4" s="53"/>
      <c r="FIG4" s="53"/>
      <c r="FIH4" s="53"/>
      <c r="FII4" s="53"/>
      <c r="FIJ4" s="53"/>
      <c r="FIK4" s="53"/>
      <c r="FIL4" s="53"/>
      <c r="FIM4" s="53"/>
      <c r="FIN4" s="53"/>
      <c r="FIO4" s="53"/>
      <c r="FIP4" s="53"/>
      <c r="FIQ4" s="53"/>
      <c r="FIR4" s="53"/>
      <c r="FIS4" s="53"/>
      <c r="FIT4" s="53"/>
      <c r="FIU4" s="53"/>
      <c r="FIV4" s="53"/>
      <c r="FIW4" s="53"/>
      <c r="FIX4" s="53"/>
      <c r="FIY4" s="53"/>
      <c r="FIZ4" s="53"/>
      <c r="FJA4" s="53"/>
      <c r="FJB4" s="53"/>
      <c r="FJC4" s="53"/>
      <c r="FJD4" s="53"/>
      <c r="FJE4" s="53"/>
      <c r="FJF4" s="53"/>
      <c r="FJG4" s="53"/>
      <c r="FJH4" s="53"/>
      <c r="FJI4" s="53"/>
      <c r="FJJ4" s="53"/>
      <c r="FJK4" s="53"/>
      <c r="FJL4" s="53"/>
      <c r="FJM4" s="53"/>
      <c r="FJN4" s="53"/>
      <c r="FJO4" s="53"/>
      <c r="FJP4" s="53"/>
      <c r="FJQ4" s="53"/>
      <c r="FJR4" s="53"/>
      <c r="FJS4" s="53"/>
      <c r="FJT4" s="53"/>
      <c r="FJU4" s="53"/>
      <c r="FJV4" s="53"/>
      <c r="FJW4" s="53"/>
      <c r="FJX4" s="53"/>
      <c r="FJY4" s="53"/>
      <c r="FJZ4" s="53"/>
      <c r="FKA4" s="53"/>
      <c r="FKB4" s="53"/>
      <c r="FKC4" s="53"/>
      <c r="FKD4" s="53"/>
      <c r="FKE4" s="53"/>
      <c r="FKF4" s="53"/>
      <c r="FKG4" s="53"/>
      <c r="FKH4" s="53"/>
      <c r="FKI4" s="53"/>
      <c r="FKJ4" s="53"/>
      <c r="FKK4" s="53"/>
      <c r="FKL4" s="53"/>
      <c r="FKM4" s="53"/>
      <c r="FKN4" s="53"/>
      <c r="FKO4" s="53"/>
      <c r="FKP4" s="53"/>
      <c r="FKQ4" s="53"/>
      <c r="FKR4" s="53"/>
      <c r="FKS4" s="53"/>
      <c r="FKT4" s="53"/>
      <c r="FKU4" s="53"/>
      <c r="FKV4" s="53"/>
      <c r="FKW4" s="53"/>
      <c r="FKX4" s="53"/>
      <c r="FKY4" s="53"/>
      <c r="FKZ4" s="53"/>
      <c r="FLA4" s="53"/>
      <c r="FLB4" s="53"/>
      <c r="FLC4" s="53"/>
      <c r="FLD4" s="53"/>
      <c r="FLE4" s="53"/>
      <c r="FLF4" s="53"/>
      <c r="FLG4" s="53"/>
      <c r="FLH4" s="53"/>
      <c r="FLI4" s="53"/>
      <c r="FLJ4" s="53"/>
      <c r="FLK4" s="53"/>
      <c r="FLL4" s="53"/>
      <c r="FLM4" s="53"/>
      <c r="FLN4" s="53"/>
      <c r="FLO4" s="53"/>
      <c r="FLP4" s="53"/>
      <c r="FLQ4" s="53"/>
      <c r="FLR4" s="53"/>
      <c r="FLS4" s="53"/>
      <c r="FLT4" s="53"/>
      <c r="FLU4" s="53"/>
      <c r="FLV4" s="53"/>
      <c r="FLW4" s="53"/>
      <c r="FLX4" s="53"/>
      <c r="FLY4" s="53"/>
      <c r="FLZ4" s="53"/>
      <c r="FMA4" s="53"/>
      <c r="FMB4" s="53"/>
      <c r="FMC4" s="53"/>
      <c r="FMD4" s="53"/>
      <c r="FME4" s="53"/>
      <c r="FMF4" s="53"/>
      <c r="FMG4" s="53"/>
      <c r="FMH4" s="53"/>
      <c r="FMI4" s="53"/>
      <c r="FMJ4" s="53"/>
      <c r="FMK4" s="53"/>
      <c r="FML4" s="53"/>
      <c r="FMM4" s="53"/>
      <c r="FMN4" s="53"/>
      <c r="FMO4" s="53"/>
      <c r="FMP4" s="53"/>
      <c r="FMQ4" s="53"/>
      <c r="FMR4" s="53"/>
      <c r="FMS4" s="53"/>
      <c r="FMT4" s="53"/>
      <c r="FMU4" s="53"/>
      <c r="FMV4" s="53"/>
      <c r="FMW4" s="53"/>
      <c r="FMX4" s="53"/>
      <c r="FMY4" s="53"/>
      <c r="FMZ4" s="53"/>
      <c r="FNA4" s="53"/>
      <c r="FNB4" s="53"/>
      <c r="FNC4" s="53"/>
      <c r="FND4" s="53"/>
      <c r="FNE4" s="53"/>
      <c r="FNF4" s="53"/>
      <c r="FNG4" s="53"/>
      <c r="FNH4" s="53"/>
      <c r="FNI4" s="53"/>
      <c r="FNJ4" s="53"/>
      <c r="FNK4" s="53"/>
      <c r="FNL4" s="53"/>
      <c r="FNM4" s="53"/>
      <c r="FNN4" s="53"/>
      <c r="FNO4" s="53"/>
      <c r="FNP4" s="53"/>
      <c r="FNQ4" s="53"/>
      <c r="FNR4" s="53"/>
      <c r="FNS4" s="53"/>
      <c r="FNT4" s="53"/>
      <c r="FNU4" s="53"/>
      <c r="FNV4" s="53"/>
      <c r="FNW4" s="53"/>
      <c r="FNX4" s="53"/>
      <c r="FNY4" s="53"/>
      <c r="FNZ4" s="53"/>
      <c r="FOA4" s="53"/>
      <c r="FOB4" s="53"/>
      <c r="FOC4" s="53"/>
      <c r="FOD4" s="53"/>
      <c r="FOE4" s="53"/>
      <c r="FOF4" s="53"/>
      <c r="FOG4" s="53"/>
      <c r="FOH4" s="53"/>
      <c r="FOI4" s="53"/>
      <c r="FOJ4" s="53"/>
      <c r="FOK4" s="53"/>
      <c r="FOL4" s="53"/>
      <c r="FOM4" s="53"/>
      <c r="FON4" s="53"/>
      <c r="FOO4" s="53"/>
      <c r="FOP4" s="53"/>
      <c r="FOQ4" s="53"/>
      <c r="FOR4" s="53"/>
      <c r="FOS4" s="53"/>
      <c r="FOT4" s="53"/>
      <c r="FOU4" s="53"/>
      <c r="FOV4" s="53"/>
      <c r="FOW4" s="53"/>
      <c r="FOX4" s="53"/>
      <c r="FOY4" s="53"/>
      <c r="FOZ4" s="53"/>
      <c r="FPA4" s="53"/>
      <c r="FPB4" s="53"/>
      <c r="FPC4" s="53"/>
      <c r="FPD4" s="53"/>
      <c r="FPE4" s="53"/>
      <c r="FPF4" s="53"/>
      <c r="FPG4" s="53"/>
      <c r="FPH4" s="53"/>
      <c r="FPI4" s="53"/>
      <c r="FPJ4" s="53"/>
      <c r="FPK4" s="53"/>
      <c r="FPL4" s="53"/>
      <c r="FPM4" s="53"/>
      <c r="FPN4" s="53"/>
      <c r="FPO4" s="53"/>
      <c r="FPP4" s="53"/>
      <c r="FPQ4" s="53"/>
      <c r="FPR4" s="53"/>
      <c r="FPS4" s="53"/>
      <c r="FPT4" s="53"/>
      <c r="FPU4" s="53"/>
      <c r="FPV4" s="53"/>
      <c r="FPW4" s="53"/>
      <c r="FPX4" s="53"/>
      <c r="FPY4" s="53"/>
      <c r="FPZ4" s="53"/>
      <c r="FQA4" s="53"/>
      <c r="FQB4" s="53"/>
      <c r="FQC4" s="53"/>
      <c r="FQD4" s="53"/>
      <c r="FQE4" s="53"/>
      <c r="FQF4" s="53"/>
      <c r="FQG4" s="53"/>
      <c r="FQH4" s="53"/>
      <c r="FQI4" s="53"/>
      <c r="FQJ4" s="53"/>
      <c r="FQK4" s="53"/>
      <c r="FQL4" s="53"/>
      <c r="FQM4" s="53"/>
      <c r="FQN4" s="53"/>
      <c r="FQO4" s="53"/>
      <c r="FQP4" s="53"/>
      <c r="FQQ4" s="53"/>
      <c r="FQR4" s="53"/>
      <c r="FQS4" s="53"/>
      <c r="FQT4" s="53"/>
      <c r="FQU4" s="53"/>
      <c r="FQV4" s="53"/>
      <c r="FQW4" s="53"/>
      <c r="FQX4" s="53"/>
      <c r="FQY4" s="53"/>
      <c r="FQZ4" s="53"/>
      <c r="FRA4" s="53"/>
      <c r="FRB4" s="53"/>
      <c r="FRC4" s="53"/>
      <c r="FRD4" s="53"/>
      <c r="FRE4" s="53"/>
      <c r="FRF4" s="53"/>
      <c r="FRG4" s="53"/>
      <c r="FRH4" s="53"/>
      <c r="FRI4" s="53"/>
      <c r="FRJ4" s="53"/>
      <c r="FRK4" s="53"/>
      <c r="FRL4" s="53"/>
      <c r="FRM4" s="53"/>
      <c r="FRN4" s="53"/>
      <c r="FRO4" s="53"/>
      <c r="FRP4" s="53"/>
      <c r="FRQ4" s="53"/>
      <c r="FRR4" s="53"/>
      <c r="FRS4" s="53"/>
      <c r="FRT4" s="53"/>
      <c r="FRU4" s="53"/>
      <c r="FRV4" s="53"/>
      <c r="FRW4" s="53"/>
      <c r="FRX4" s="53"/>
      <c r="FRY4" s="53"/>
      <c r="FRZ4" s="53"/>
      <c r="FSA4" s="53"/>
      <c r="FSB4" s="53"/>
      <c r="FSC4" s="53"/>
      <c r="FSD4" s="53"/>
      <c r="FSE4" s="53"/>
      <c r="FSF4" s="53"/>
      <c r="FSG4" s="53"/>
      <c r="FSH4" s="53"/>
      <c r="FSI4" s="53"/>
      <c r="FSJ4" s="53"/>
      <c r="FSK4" s="53"/>
      <c r="FSL4" s="53"/>
      <c r="FSM4" s="53"/>
      <c r="FSN4" s="53"/>
      <c r="FSO4" s="53"/>
      <c r="FSP4" s="53"/>
      <c r="FSQ4" s="53"/>
      <c r="FSR4" s="53"/>
      <c r="FSS4" s="53"/>
      <c r="FST4" s="53"/>
      <c r="FSU4" s="53"/>
      <c r="FSV4" s="53"/>
      <c r="FSW4" s="53"/>
      <c r="FSX4" s="53"/>
      <c r="FSY4" s="53"/>
      <c r="FSZ4" s="53"/>
      <c r="FTA4" s="53"/>
      <c r="FTB4" s="53"/>
      <c r="FTC4" s="53"/>
      <c r="FTD4" s="53"/>
      <c r="FTE4" s="53"/>
      <c r="FTF4" s="53"/>
      <c r="FTG4" s="53"/>
      <c r="FTH4" s="53"/>
      <c r="FTI4" s="53"/>
      <c r="FTJ4" s="53"/>
      <c r="FTK4" s="53"/>
      <c r="FTL4" s="53"/>
      <c r="FTM4" s="53"/>
      <c r="FTN4" s="53"/>
      <c r="FTO4" s="53"/>
      <c r="FTP4" s="53"/>
      <c r="FTQ4" s="53"/>
      <c r="FTR4" s="53"/>
      <c r="FTS4" s="53"/>
      <c r="FTT4" s="53"/>
      <c r="FTU4" s="53"/>
      <c r="FTV4" s="53"/>
      <c r="FTW4" s="53"/>
      <c r="FTX4" s="53"/>
      <c r="FTY4" s="53"/>
      <c r="FTZ4" s="53"/>
      <c r="FUA4" s="53"/>
      <c r="FUB4" s="53"/>
      <c r="FUC4" s="53"/>
      <c r="FUD4" s="53"/>
      <c r="FUE4" s="53"/>
      <c r="FUF4" s="53"/>
      <c r="FUG4" s="53"/>
      <c r="FUH4" s="53"/>
      <c r="FUI4" s="53"/>
      <c r="FUJ4" s="53"/>
      <c r="FUK4" s="53"/>
      <c r="FUL4" s="53"/>
      <c r="FUM4" s="53"/>
      <c r="FUN4" s="53"/>
      <c r="FUO4" s="53"/>
      <c r="FUP4" s="53"/>
      <c r="FUQ4" s="53"/>
      <c r="FUR4" s="53"/>
      <c r="FUS4" s="53"/>
      <c r="FUT4" s="53"/>
      <c r="FUU4" s="53"/>
      <c r="FUV4" s="53"/>
      <c r="FUW4" s="53"/>
      <c r="FUX4" s="53"/>
      <c r="FUY4" s="53"/>
      <c r="FUZ4" s="53"/>
      <c r="FVA4" s="53"/>
      <c r="FVB4" s="53"/>
      <c r="FVC4" s="53"/>
      <c r="FVD4" s="53"/>
      <c r="FVE4" s="53"/>
      <c r="FVF4" s="53"/>
      <c r="FVG4" s="53"/>
      <c r="FVH4" s="53"/>
      <c r="FVI4" s="53"/>
      <c r="FVJ4" s="53"/>
      <c r="FVK4" s="53"/>
      <c r="FVL4" s="53"/>
      <c r="FVM4" s="53"/>
      <c r="FVN4" s="53"/>
      <c r="FVO4" s="53"/>
      <c r="FVP4" s="53"/>
      <c r="FVQ4" s="53"/>
      <c r="FVR4" s="53"/>
      <c r="FVS4" s="53"/>
      <c r="FVT4" s="53"/>
      <c r="FVU4" s="53"/>
      <c r="FVV4" s="53"/>
      <c r="FVW4" s="53"/>
      <c r="FVX4" s="53"/>
      <c r="FVY4" s="53"/>
      <c r="FVZ4" s="53"/>
      <c r="FWA4" s="53"/>
      <c r="FWB4" s="53"/>
      <c r="FWC4" s="53"/>
      <c r="FWD4" s="53"/>
      <c r="FWE4" s="53"/>
      <c r="FWF4" s="53"/>
      <c r="FWG4" s="53"/>
      <c r="FWH4" s="53"/>
      <c r="FWI4" s="53"/>
      <c r="FWJ4" s="53"/>
      <c r="FWK4" s="53"/>
      <c r="FWL4" s="53"/>
      <c r="FWM4" s="53"/>
      <c r="FWN4" s="53"/>
      <c r="FWO4" s="53"/>
      <c r="FWP4" s="53"/>
      <c r="FWQ4" s="53"/>
      <c r="FWR4" s="53"/>
      <c r="FWS4" s="53"/>
      <c r="FWT4" s="53"/>
      <c r="FWU4" s="53"/>
      <c r="FWV4" s="53"/>
      <c r="FWW4" s="53"/>
      <c r="FWX4" s="53"/>
      <c r="FWY4" s="53"/>
      <c r="FWZ4" s="53"/>
      <c r="FXA4" s="53"/>
      <c r="FXB4" s="53"/>
      <c r="FXC4" s="53"/>
      <c r="FXD4" s="53"/>
      <c r="FXE4" s="53"/>
      <c r="FXF4" s="53"/>
      <c r="FXG4" s="53"/>
      <c r="FXH4" s="53"/>
      <c r="FXI4" s="53"/>
      <c r="FXJ4" s="53"/>
      <c r="FXK4" s="53"/>
      <c r="FXL4" s="53"/>
      <c r="FXM4" s="53"/>
      <c r="FXN4" s="53"/>
      <c r="FXO4" s="53"/>
      <c r="FXP4" s="53"/>
      <c r="FXQ4" s="53"/>
      <c r="FXR4" s="53"/>
      <c r="FXS4" s="53"/>
      <c r="FXT4" s="53"/>
      <c r="FXU4" s="53"/>
      <c r="FXV4" s="53"/>
      <c r="FXW4" s="53"/>
      <c r="FXX4" s="53"/>
      <c r="FXY4" s="53"/>
      <c r="FXZ4" s="53"/>
      <c r="FYA4" s="53"/>
      <c r="FYB4" s="53"/>
      <c r="FYC4" s="53"/>
      <c r="FYD4" s="53"/>
      <c r="FYE4" s="53"/>
      <c r="FYF4" s="53"/>
      <c r="FYG4" s="53"/>
      <c r="FYH4" s="53"/>
      <c r="FYI4" s="53"/>
      <c r="FYJ4" s="53"/>
      <c r="FYK4" s="53"/>
      <c r="FYL4" s="53"/>
      <c r="FYM4" s="53"/>
      <c r="FYN4" s="53"/>
      <c r="FYO4" s="53"/>
      <c r="FYP4" s="53"/>
      <c r="FYQ4" s="53"/>
      <c r="FYR4" s="53"/>
      <c r="FYS4" s="53"/>
      <c r="FYT4" s="53"/>
      <c r="FYU4" s="53"/>
      <c r="FYV4" s="53"/>
      <c r="FYW4" s="53"/>
      <c r="FYX4" s="53"/>
      <c r="FYY4" s="53"/>
      <c r="FYZ4" s="53"/>
      <c r="FZA4" s="53"/>
      <c r="FZB4" s="53"/>
      <c r="FZC4" s="53"/>
      <c r="FZD4" s="53"/>
      <c r="FZE4" s="53"/>
      <c r="FZF4" s="53"/>
      <c r="FZG4" s="53"/>
      <c r="FZH4" s="53"/>
      <c r="FZI4" s="53"/>
      <c r="FZJ4" s="53"/>
      <c r="FZK4" s="53"/>
      <c r="FZL4" s="53"/>
      <c r="FZM4" s="53"/>
      <c r="FZN4" s="53"/>
      <c r="FZO4" s="53"/>
      <c r="FZP4" s="53"/>
      <c r="FZQ4" s="53"/>
      <c r="FZR4" s="53"/>
      <c r="FZS4" s="53"/>
      <c r="FZT4" s="53"/>
      <c r="FZU4" s="53"/>
      <c r="FZV4" s="53"/>
      <c r="FZW4" s="53"/>
      <c r="FZX4" s="53"/>
      <c r="FZY4" s="53"/>
      <c r="FZZ4" s="53"/>
      <c r="GAA4" s="53"/>
      <c r="GAB4" s="53"/>
      <c r="GAC4" s="53"/>
      <c r="GAD4" s="53"/>
      <c r="GAE4" s="53"/>
      <c r="GAF4" s="53"/>
      <c r="GAG4" s="53"/>
      <c r="GAH4" s="53"/>
      <c r="GAI4" s="53"/>
      <c r="GAJ4" s="53"/>
      <c r="GAK4" s="53"/>
      <c r="GAL4" s="53"/>
      <c r="GAM4" s="53"/>
      <c r="GAN4" s="53"/>
      <c r="GAO4" s="53"/>
      <c r="GAP4" s="53"/>
      <c r="GAQ4" s="53"/>
      <c r="GAR4" s="53"/>
      <c r="GAS4" s="53"/>
      <c r="GAT4" s="53"/>
      <c r="GAU4" s="53"/>
      <c r="GAV4" s="53"/>
      <c r="GAW4" s="53"/>
      <c r="GAX4" s="53"/>
      <c r="GAY4" s="53"/>
      <c r="GAZ4" s="53"/>
      <c r="GBA4" s="53"/>
      <c r="GBB4" s="53"/>
      <c r="GBC4" s="53"/>
      <c r="GBD4" s="53"/>
      <c r="GBE4" s="53"/>
      <c r="GBF4" s="53"/>
      <c r="GBG4" s="53"/>
      <c r="GBH4" s="53"/>
      <c r="GBI4" s="53"/>
      <c r="GBJ4" s="53"/>
      <c r="GBK4" s="53"/>
      <c r="GBL4" s="53"/>
      <c r="GBM4" s="53"/>
      <c r="GBN4" s="53"/>
      <c r="GBO4" s="53"/>
      <c r="GBP4" s="53"/>
      <c r="GBQ4" s="53"/>
      <c r="GBR4" s="53"/>
      <c r="GBS4" s="53"/>
      <c r="GBT4" s="53"/>
      <c r="GBU4" s="53"/>
      <c r="GBV4" s="53"/>
      <c r="GBW4" s="53"/>
      <c r="GBX4" s="53"/>
      <c r="GBY4" s="53"/>
      <c r="GBZ4" s="53"/>
      <c r="GCA4" s="53"/>
      <c r="GCB4" s="53"/>
      <c r="GCC4" s="53"/>
      <c r="GCD4" s="53"/>
      <c r="GCE4" s="53"/>
      <c r="GCF4" s="53"/>
      <c r="GCG4" s="53"/>
      <c r="GCH4" s="53"/>
      <c r="GCI4" s="53"/>
      <c r="GCJ4" s="53"/>
      <c r="GCK4" s="53"/>
      <c r="GCL4" s="53"/>
      <c r="GCM4" s="53"/>
      <c r="GCN4" s="53"/>
      <c r="GCO4" s="53"/>
      <c r="GCP4" s="53"/>
      <c r="GCQ4" s="53"/>
      <c r="GCR4" s="53"/>
      <c r="GCS4" s="53"/>
      <c r="GCT4" s="53"/>
      <c r="GCU4" s="53"/>
      <c r="GCV4" s="53"/>
      <c r="GCW4" s="53"/>
      <c r="GCX4" s="53"/>
      <c r="GCY4" s="53"/>
      <c r="GCZ4" s="53"/>
      <c r="GDA4" s="53"/>
      <c r="GDB4" s="53"/>
      <c r="GDC4" s="53"/>
      <c r="GDD4" s="53"/>
      <c r="GDE4" s="53"/>
      <c r="GDF4" s="53"/>
      <c r="GDG4" s="53"/>
      <c r="GDH4" s="53"/>
      <c r="GDI4" s="53"/>
      <c r="GDJ4" s="53"/>
      <c r="GDK4" s="53"/>
      <c r="GDL4" s="53"/>
      <c r="GDM4" s="53"/>
      <c r="GDN4" s="53"/>
      <c r="GDO4" s="53"/>
      <c r="GDP4" s="53"/>
      <c r="GDQ4" s="53"/>
      <c r="GDR4" s="53"/>
      <c r="GDS4" s="53"/>
      <c r="GDT4" s="53"/>
      <c r="GDU4" s="53"/>
      <c r="GDV4" s="53"/>
      <c r="GDW4" s="53"/>
      <c r="GDX4" s="53"/>
      <c r="GDY4" s="53"/>
      <c r="GDZ4" s="53"/>
      <c r="GEA4" s="53"/>
      <c r="GEB4" s="53"/>
      <c r="GEC4" s="53"/>
      <c r="GED4" s="53"/>
      <c r="GEE4" s="53"/>
      <c r="GEF4" s="53"/>
      <c r="GEG4" s="53"/>
      <c r="GEH4" s="53"/>
      <c r="GEI4" s="53"/>
      <c r="GEJ4" s="53"/>
      <c r="GEK4" s="53"/>
      <c r="GEL4" s="53"/>
      <c r="GEM4" s="53"/>
      <c r="GEN4" s="53"/>
      <c r="GEO4" s="53"/>
      <c r="GEP4" s="53"/>
      <c r="GEQ4" s="53"/>
      <c r="GER4" s="53"/>
      <c r="GES4" s="53"/>
      <c r="GET4" s="53"/>
      <c r="GEU4" s="53"/>
      <c r="GEV4" s="53"/>
      <c r="GEW4" s="53"/>
      <c r="GEX4" s="53"/>
      <c r="GEY4" s="53"/>
      <c r="GEZ4" s="53"/>
      <c r="GFA4" s="53"/>
      <c r="GFB4" s="53"/>
      <c r="GFC4" s="53"/>
      <c r="GFD4" s="53"/>
      <c r="GFE4" s="53"/>
      <c r="GFF4" s="53"/>
      <c r="GFG4" s="53"/>
      <c r="GFH4" s="53"/>
      <c r="GFI4" s="53"/>
      <c r="GFJ4" s="53"/>
      <c r="GFK4" s="53"/>
      <c r="GFL4" s="53"/>
      <c r="GFM4" s="53"/>
      <c r="GFN4" s="53"/>
      <c r="GFO4" s="53"/>
      <c r="GFP4" s="53"/>
      <c r="GFQ4" s="53"/>
      <c r="GFR4" s="53"/>
      <c r="GFS4" s="53"/>
      <c r="GFT4" s="53"/>
      <c r="GFU4" s="53"/>
      <c r="GFV4" s="53"/>
      <c r="GFW4" s="53"/>
      <c r="GFX4" s="53"/>
      <c r="GFY4" s="53"/>
      <c r="GFZ4" s="53"/>
      <c r="GGA4" s="53"/>
      <c r="GGB4" s="53"/>
      <c r="GGC4" s="53"/>
      <c r="GGD4" s="53"/>
      <c r="GGE4" s="53"/>
      <c r="GGF4" s="53"/>
      <c r="GGG4" s="53"/>
      <c r="GGH4" s="53"/>
      <c r="GGI4" s="53"/>
      <c r="GGJ4" s="53"/>
      <c r="GGK4" s="53"/>
      <c r="GGL4" s="53"/>
      <c r="GGM4" s="53"/>
      <c r="GGN4" s="53"/>
      <c r="GGO4" s="53"/>
      <c r="GGP4" s="53"/>
      <c r="GGQ4" s="53"/>
      <c r="GGR4" s="53"/>
      <c r="GGS4" s="53"/>
      <c r="GGT4" s="53"/>
      <c r="GGU4" s="53"/>
      <c r="GGV4" s="53"/>
      <c r="GGW4" s="53"/>
      <c r="GGX4" s="53"/>
      <c r="GGY4" s="53"/>
      <c r="GGZ4" s="53"/>
      <c r="GHA4" s="53"/>
      <c r="GHB4" s="53"/>
      <c r="GHC4" s="53"/>
      <c r="GHD4" s="53"/>
      <c r="GHE4" s="53"/>
      <c r="GHF4" s="53"/>
      <c r="GHG4" s="53"/>
      <c r="GHH4" s="53"/>
      <c r="GHI4" s="53"/>
      <c r="GHJ4" s="53"/>
      <c r="GHK4" s="53"/>
      <c r="GHL4" s="53"/>
      <c r="GHM4" s="53"/>
      <c r="GHN4" s="53"/>
      <c r="GHO4" s="53"/>
      <c r="GHP4" s="53"/>
      <c r="GHQ4" s="53"/>
      <c r="GHR4" s="53"/>
      <c r="GHS4" s="53"/>
      <c r="GHT4" s="53"/>
      <c r="GHU4" s="53"/>
      <c r="GHV4" s="53"/>
      <c r="GHW4" s="53"/>
      <c r="GHX4" s="53"/>
      <c r="GHY4" s="53"/>
      <c r="GHZ4" s="53"/>
      <c r="GIA4" s="53"/>
      <c r="GIB4" s="53"/>
      <c r="GIC4" s="53"/>
      <c r="GID4" s="53"/>
      <c r="GIE4" s="53"/>
      <c r="GIF4" s="53"/>
      <c r="GIG4" s="53"/>
      <c r="GIH4" s="53"/>
      <c r="GII4" s="53"/>
      <c r="GIJ4" s="53"/>
      <c r="GIK4" s="53"/>
      <c r="GIL4" s="53"/>
      <c r="GIM4" s="53"/>
      <c r="GIN4" s="53"/>
      <c r="GIO4" s="53"/>
      <c r="GIP4" s="53"/>
      <c r="GIQ4" s="53"/>
      <c r="GIR4" s="53"/>
      <c r="GIS4" s="53"/>
      <c r="GIT4" s="53"/>
      <c r="GIU4" s="53"/>
      <c r="GIV4" s="53"/>
      <c r="GIW4" s="53"/>
      <c r="GIX4" s="53"/>
      <c r="GIY4" s="53"/>
      <c r="GIZ4" s="53"/>
      <c r="GJA4" s="53"/>
      <c r="GJB4" s="53"/>
      <c r="GJC4" s="53"/>
      <c r="GJD4" s="53"/>
      <c r="GJE4" s="53"/>
      <c r="GJF4" s="53"/>
      <c r="GJG4" s="53"/>
      <c r="GJH4" s="53"/>
      <c r="GJI4" s="53"/>
      <c r="GJJ4" s="53"/>
      <c r="GJK4" s="53"/>
      <c r="GJL4" s="53"/>
      <c r="GJM4" s="53"/>
      <c r="GJN4" s="53"/>
      <c r="GJO4" s="53"/>
      <c r="GJP4" s="53"/>
      <c r="GJQ4" s="53"/>
      <c r="GJR4" s="53"/>
      <c r="GJS4" s="53"/>
      <c r="GJT4" s="53"/>
      <c r="GJU4" s="53"/>
      <c r="GJV4" s="53"/>
      <c r="GJW4" s="53"/>
      <c r="GJX4" s="53"/>
      <c r="GJY4" s="53"/>
      <c r="GJZ4" s="53"/>
      <c r="GKA4" s="53"/>
      <c r="GKB4" s="53"/>
      <c r="GKC4" s="53"/>
      <c r="GKD4" s="53"/>
      <c r="GKE4" s="53"/>
      <c r="GKF4" s="53"/>
      <c r="GKG4" s="53"/>
      <c r="GKH4" s="53"/>
      <c r="GKI4" s="53"/>
      <c r="GKJ4" s="53"/>
      <c r="GKK4" s="53"/>
      <c r="GKL4" s="53"/>
      <c r="GKM4" s="53"/>
      <c r="GKN4" s="53"/>
      <c r="GKO4" s="53"/>
      <c r="GKP4" s="53"/>
      <c r="GKQ4" s="53"/>
      <c r="GKR4" s="53"/>
      <c r="GKS4" s="53"/>
      <c r="GKT4" s="53"/>
      <c r="GKU4" s="53"/>
      <c r="GKV4" s="53"/>
      <c r="GKW4" s="53"/>
      <c r="GKX4" s="53"/>
      <c r="GKY4" s="53"/>
      <c r="GKZ4" s="53"/>
      <c r="GLA4" s="53"/>
      <c r="GLB4" s="53"/>
      <c r="GLC4" s="53"/>
      <c r="GLD4" s="53"/>
      <c r="GLE4" s="53"/>
      <c r="GLF4" s="53"/>
      <c r="GLG4" s="53"/>
      <c r="GLH4" s="53"/>
      <c r="GLI4" s="53"/>
      <c r="GLJ4" s="53"/>
      <c r="GLK4" s="53"/>
      <c r="GLL4" s="53"/>
      <c r="GLM4" s="53"/>
      <c r="GLN4" s="53"/>
      <c r="GLO4" s="53"/>
      <c r="GLP4" s="53"/>
      <c r="GLQ4" s="53"/>
      <c r="GLR4" s="53"/>
      <c r="GLS4" s="53"/>
      <c r="GLT4" s="53"/>
      <c r="GLU4" s="53"/>
      <c r="GLV4" s="53"/>
      <c r="GLW4" s="53"/>
      <c r="GLX4" s="53"/>
      <c r="GLY4" s="53"/>
      <c r="GLZ4" s="53"/>
      <c r="GMA4" s="53"/>
      <c r="GMB4" s="53"/>
      <c r="GMC4" s="53"/>
      <c r="GMD4" s="53"/>
      <c r="GME4" s="53"/>
      <c r="GMF4" s="53"/>
      <c r="GMG4" s="53"/>
      <c r="GMH4" s="53"/>
      <c r="GMI4" s="53"/>
      <c r="GMJ4" s="53"/>
      <c r="GMK4" s="53"/>
      <c r="GML4" s="53"/>
      <c r="GMM4" s="53"/>
      <c r="GMN4" s="53"/>
      <c r="GMO4" s="53"/>
      <c r="GMP4" s="53"/>
      <c r="GMQ4" s="53"/>
      <c r="GMR4" s="53"/>
      <c r="GMS4" s="53"/>
      <c r="GMT4" s="53"/>
      <c r="GMU4" s="53"/>
      <c r="GMV4" s="53"/>
      <c r="GMW4" s="53"/>
      <c r="GMX4" s="53"/>
      <c r="GMY4" s="53"/>
      <c r="GMZ4" s="53"/>
      <c r="GNA4" s="53"/>
      <c r="GNB4" s="53"/>
      <c r="GNC4" s="53"/>
      <c r="GND4" s="53"/>
      <c r="GNE4" s="53"/>
      <c r="GNF4" s="53"/>
      <c r="GNG4" s="53"/>
      <c r="GNH4" s="53"/>
      <c r="GNI4" s="53"/>
      <c r="GNJ4" s="53"/>
      <c r="GNK4" s="53"/>
      <c r="GNL4" s="53"/>
      <c r="GNM4" s="53"/>
      <c r="GNN4" s="53"/>
      <c r="GNO4" s="53"/>
      <c r="GNP4" s="53"/>
      <c r="GNQ4" s="53"/>
      <c r="GNR4" s="53"/>
      <c r="GNS4" s="53"/>
      <c r="GNT4" s="53"/>
      <c r="GNU4" s="53"/>
      <c r="GNV4" s="53"/>
      <c r="GNW4" s="53"/>
      <c r="GNX4" s="53"/>
      <c r="GNY4" s="53"/>
      <c r="GNZ4" s="53"/>
      <c r="GOA4" s="53"/>
      <c r="GOB4" s="53"/>
      <c r="GOC4" s="53"/>
      <c r="GOD4" s="53"/>
      <c r="GOE4" s="53"/>
      <c r="GOF4" s="53"/>
      <c r="GOG4" s="53"/>
      <c r="GOH4" s="53"/>
      <c r="GOI4" s="53"/>
      <c r="GOJ4" s="53"/>
      <c r="GOK4" s="53"/>
      <c r="GOL4" s="53"/>
      <c r="GOM4" s="53"/>
      <c r="GON4" s="53"/>
      <c r="GOO4" s="53"/>
      <c r="GOP4" s="53"/>
      <c r="GOQ4" s="53"/>
      <c r="GOR4" s="53"/>
      <c r="GOS4" s="53"/>
      <c r="GOT4" s="53"/>
      <c r="GOU4" s="53"/>
      <c r="GOV4" s="53"/>
      <c r="GOW4" s="53"/>
      <c r="GOX4" s="53"/>
      <c r="GOY4" s="53"/>
      <c r="GOZ4" s="53"/>
      <c r="GPA4" s="53"/>
      <c r="GPB4" s="53"/>
      <c r="GPC4" s="53"/>
      <c r="GPD4" s="53"/>
      <c r="GPE4" s="53"/>
      <c r="GPF4" s="53"/>
      <c r="GPG4" s="53"/>
      <c r="GPH4" s="53"/>
      <c r="GPI4" s="53"/>
      <c r="GPJ4" s="53"/>
      <c r="GPK4" s="53"/>
      <c r="GPL4" s="53"/>
      <c r="GPM4" s="53"/>
      <c r="GPN4" s="53"/>
      <c r="GPO4" s="53"/>
      <c r="GPP4" s="53"/>
      <c r="GPQ4" s="53"/>
      <c r="GPR4" s="53"/>
      <c r="GPS4" s="53"/>
      <c r="GPT4" s="53"/>
      <c r="GPU4" s="53"/>
      <c r="GPV4" s="53"/>
      <c r="GPW4" s="53"/>
      <c r="GPX4" s="53"/>
      <c r="GPY4" s="53"/>
      <c r="GPZ4" s="53"/>
      <c r="GQA4" s="53"/>
      <c r="GQB4" s="53"/>
      <c r="GQC4" s="53"/>
      <c r="GQD4" s="53"/>
      <c r="GQE4" s="53"/>
      <c r="GQF4" s="53"/>
      <c r="GQG4" s="53"/>
      <c r="GQH4" s="53"/>
      <c r="GQI4" s="53"/>
      <c r="GQJ4" s="53"/>
      <c r="GQK4" s="53"/>
      <c r="GQL4" s="53"/>
      <c r="GQM4" s="53"/>
      <c r="GQN4" s="53"/>
      <c r="GQO4" s="53"/>
      <c r="GQP4" s="53"/>
      <c r="GQQ4" s="53"/>
      <c r="GQR4" s="53"/>
      <c r="GQS4" s="53"/>
      <c r="GQT4" s="53"/>
      <c r="GQU4" s="53"/>
      <c r="GQV4" s="53"/>
      <c r="GQW4" s="53"/>
      <c r="GQX4" s="53"/>
      <c r="GQY4" s="53"/>
      <c r="GQZ4" s="53"/>
      <c r="GRA4" s="53"/>
      <c r="GRB4" s="53"/>
      <c r="GRC4" s="53"/>
      <c r="GRD4" s="53"/>
      <c r="GRE4" s="53"/>
      <c r="GRF4" s="53"/>
      <c r="GRG4" s="53"/>
      <c r="GRH4" s="53"/>
      <c r="GRI4" s="53"/>
      <c r="GRJ4" s="53"/>
      <c r="GRK4" s="53"/>
      <c r="GRL4" s="53"/>
      <c r="GRM4" s="53"/>
      <c r="GRN4" s="53"/>
      <c r="GRO4" s="53"/>
      <c r="GRP4" s="53"/>
      <c r="GRQ4" s="53"/>
      <c r="GRR4" s="53"/>
      <c r="GRS4" s="53"/>
      <c r="GRT4" s="53"/>
      <c r="GRU4" s="53"/>
      <c r="GRV4" s="53"/>
      <c r="GRW4" s="53"/>
      <c r="GRX4" s="53"/>
      <c r="GRY4" s="53"/>
      <c r="GRZ4" s="53"/>
      <c r="GSA4" s="53"/>
      <c r="GSB4" s="53"/>
      <c r="GSC4" s="53"/>
      <c r="GSD4" s="53"/>
      <c r="GSE4" s="53"/>
      <c r="GSF4" s="53"/>
      <c r="GSG4" s="53"/>
      <c r="GSH4" s="53"/>
      <c r="GSI4" s="53"/>
      <c r="GSJ4" s="53"/>
      <c r="GSK4" s="53"/>
      <c r="GSL4" s="53"/>
      <c r="GSM4" s="53"/>
      <c r="GSN4" s="53"/>
      <c r="GSO4" s="53"/>
      <c r="GSP4" s="53"/>
      <c r="GSQ4" s="53"/>
      <c r="GSR4" s="53"/>
      <c r="GSS4" s="53"/>
      <c r="GST4" s="53"/>
      <c r="GSU4" s="53"/>
      <c r="GSV4" s="53"/>
      <c r="GSW4" s="53"/>
      <c r="GSX4" s="53"/>
      <c r="GSY4" s="53"/>
      <c r="GSZ4" s="53"/>
      <c r="GTA4" s="53"/>
      <c r="GTB4" s="53"/>
      <c r="GTC4" s="53"/>
      <c r="GTD4" s="53"/>
      <c r="GTE4" s="53"/>
      <c r="GTF4" s="53"/>
      <c r="GTG4" s="53"/>
      <c r="GTH4" s="53"/>
      <c r="GTI4" s="53"/>
      <c r="GTJ4" s="53"/>
      <c r="GTK4" s="53"/>
      <c r="GTL4" s="53"/>
      <c r="GTM4" s="53"/>
      <c r="GTN4" s="53"/>
      <c r="GTO4" s="53"/>
      <c r="GTP4" s="53"/>
      <c r="GTQ4" s="53"/>
      <c r="GTR4" s="53"/>
      <c r="GTS4" s="53"/>
      <c r="GTT4" s="53"/>
      <c r="GTU4" s="53"/>
      <c r="GTV4" s="53"/>
      <c r="GTW4" s="53"/>
      <c r="GTX4" s="53"/>
      <c r="GTY4" s="53"/>
      <c r="GTZ4" s="53"/>
      <c r="GUA4" s="53"/>
      <c r="GUB4" s="53"/>
      <c r="GUC4" s="53"/>
      <c r="GUD4" s="53"/>
      <c r="GUE4" s="53"/>
      <c r="GUF4" s="53"/>
      <c r="GUG4" s="53"/>
      <c r="GUH4" s="53"/>
      <c r="GUI4" s="53"/>
      <c r="GUJ4" s="53"/>
      <c r="GUK4" s="53"/>
      <c r="GUL4" s="53"/>
      <c r="GUM4" s="53"/>
      <c r="GUN4" s="53"/>
      <c r="GUO4" s="53"/>
      <c r="GUP4" s="53"/>
      <c r="GUQ4" s="53"/>
      <c r="GUR4" s="53"/>
      <c r="GUS4" s="53"/>
      <c r="GUT4" s="53"/>
      <c r="GUU4" s="53"/>
      <c r="GUV4" s="53"/>
      <c r="GUW4" s="53"/>
      <c r="GUX4" s="53"/>
      <c r="GUY4" s="53"/>
      <c r="GUZ4" s="53"/>
      <c r="GVA4" s="53"/>
      <c r="GVB4" s="53"/>
      <c r="GVC4" s="53"/>
      <c r="GVD4" s="53"/>
      <c r="GVE4" s="53"/>
      <c r="GVF4" s="53"/>
      <c r="GVG4" s="53"/>
      <c r="GVH4" s="53"/>
      <c r="GVI4" s="53"/>
      <c r="GVJ4" s="53"/>
      <c r="GVK4" s="53"/>
      <c r="GVL4" s="53"/>
      <c r="GVM4" s="53"/>
      <c r="GVN4" s="53"/>
      <c r="GVO4" s="53"/>
      <c r="GVP4" s="53"/>
      <c r="GVQ4" s="53"/>
      <c r="GVR4" s="53"/>
      <c r="GVS4" s="53"/>
      <c r="GVT4" s="53"/>
      <c r="GVU4" s="53"/>
      <c r="GVV4" s="53"/>
      <c r="GVW4" s="53"/>
      <c r="GVX4" s="53"/>
      <c r="GVY4" s="53"/>
      <c r="GVZ4" s="53"/>
      <c r="GWA4" s="53"/>
      <c r="GWB4" s="53"/>
      <c r="GWC4" s="53"/>
      <c r="GWD4" s="53"/>
      <c r="GWE4" s="53"/>
      <c r="GWF4" s="53"/>
      <c r="GWG4" s="53"/>
      <c r="GWH4" s="53"/>
      <c r="GWI4" s="53"/>
      <c r="GWJ4" s="53"/>
      <c r="GWK4" s="53"/>
      <c r="GWL4" s="53"/>
      <c r="GWM4" s="53"/>
      <c r="GWN4" s="53"/>
      <c r="GWO4" s="53"/>
      <c r="GWP4" s="53"/>
      <c r="GWQ4" s="53"/>
      <c r="GWR4" s="53"/>
      <c r="GWS4" s="53"/>
      <c r="GWT4" s="53"/>
      <c r="GWU4" s="53"/>
      <c r="GWV4" s="53"/>
      <c r="GWW4" s="53"/>
      <c r="GWX4" s="53"/>
      <c r="GWY4" s="53"/>
      <c r="GWZ4" s="53"/>
      <c r="GXA4" s="53"/>
      <c r="GXB4" s="53"/>
      <c r="GXC4" s="53"/>
      <c r="GXD4" s="53"/>
      <c r="GXE4" s="53"/>
      <c r="GXF4" s="53"/>
      <c r="GXG4" s="53"/>
      <c r="GXH4" s="53"/>
      <c r="GXI4" s="53"/>
      <c r="GXJ4" s="53"/>
      <c r="GXK4" s="53"/>
      <c r="GXL4" s="53"/>
      <c r="GXM4" s="53"/>
      <c r="GXN4" s="53"/>
      <c r="GXO4" s="53"/>
      <c r="GXP4" s="53"/>
      <c r="GXQ4" s="53"/>
      <c r="GXR4" s="53"/>
      <c r="GXS4" s="53"/>
      <c r="GXT4" s="53"/>
      <c r="GXU4" s="53"/>
      <c r="GXV4" s="53"/>
      <c r="GXW4" s="53"/>
      <c r="GXX4" s="53"/>
      <c r="GXY4" s="53"/>
      <c r="GXZ4" s="53"/>
      <c r="GYA4" s="53"/>
      <c r="GYB4" s="53"/>
      <c r="GYC4" s="53"/>
      <c r="GYD4" s="53"/>
      <c r="GYE4" s="53"/>
      <c r="GYF4" s="53"/>
      <c r="GYG4" s="53"/>
      <c r="GYH4" s="53"/>
      <c r="GYI4" s="53"/>
      <c r="GYJ4" s="53"/>
      <c r="GYK4" s="53"/>
      <c r="GYL4" s="53"/>
      <c r="GYM4" s="53"/>
      <c r="GYN4" s="53"/>
      <c r="GYO4" s="53"/>
      <c r="GYP4" s="53"/>
      <c r="GYQ4" s="53"/>
      <c r="GYR4" s="53"/>
      <c r="GYS4" s="53"/>
      <c r="GYT4" s="53"/>
      <c r="GYU4" s="53"/>
      <c r="GYV4" s="53"/>
      <c r="GYW4" s="53"/>
      <c r="GYX4" s="53"/>
      <c r="GYY4" s="53"/>
      <c r="GYZ4" s="53"/>
      <c r="GZA4" s="53"/>
      <c r="GZB4" s="53"/>
      <c r="GZC4" s="53"/>
      <c r="GZD4" s="53"/>
      <c r="GZE4" s="53"/>
      <c r="GZF4" s="53"/>
      <c r="GZG4" s="53"/>
      <c r="GZH4" s="53"/>
      <c r="GZI4" s="53"/>
      <c r="GZJ4" s="53"/>
      <c r="GZK4" s="53"/>
      <c r="GZL4" s="53"/>
      <c r="GZM4" s="53"/>
      <c r="GZN4" s="53"/>
      <c r="GZO4" s="53"/>
      <c r="GZP4" s="53"/>
      <c r="GZQ4" s="53"/>
      <c r="GZR4" s="53"/>
      <c r="GZS4" s="53"/>
      <c r="GZT4" s="53"/>
      <c r="GZU4" s="53"/>
      <c r="GZV4" s="53"/>
      <c r="GZW4" s="53"/>
      <c r="GZX4" s="53"/>
      <c r="GZY4" s="53"/>
      <c r="GZZ4" s="53"/>
      <c r="HAA4" s="53"/>
      <c r="HAB4" s="53"/>
      <c r="HAC4" s="53"/>
      <c r="HAD4" s="53"/>
      <c r="HAE4" s="53"/>
      <c r="HAF4" s="53"/>
      <c r="HAG4" s="53"/>
      <c r="HAH4" s="53"/>
      <c r="HAI4" s="53"/>
      <c r="HAJ4" s="53"/>
      <c r="HAK4" s="53"/>
      <c r="HAL4" s="53"/>
      <c r="HAM4" s="53"/>
      <c r="HAN4" s="53"/>
      <c r="HAO4" s="53"/>
      <c r="HAP4" s="53"/>
      <c r="HAQ4" s="53"/>
      <c r="HAR4" s="53"/>
      <c r="HAS4" s="53"/>
      <c r="HAT4" s="53"/>
      <c r="HAU4" s="53"/>
      <c r="HAV4" s="53"/>
      <c r="HAW4" s="53"/>
      <c r="HAX4" s="53"/>
      <c r="HAY4" s="53"/>
      <c r="HAZ4" s="53"/>
      <c r="HBA4" s="53"/>
      <c r="HBB4" s="53"/>
      <c r="HBC4" s="53"/>
      <c r="HBD4" s="53"/>
      <c r="HBE4" s="53"/>
      <c r="HBF4" s="53"/>
      <c r="HBG4" s="53"/>
      <c r="HBH4" s="53"/>
      <c r="HBI4" s="53"/>
      <c r="HBJ4" s="53"/>
      <c r="HBK4" s="53"/>
      <c r="HBL4" s="53"/>
      <c r="HBM4" s="53"/>
      <c r="HBN4" s="53"/>
      <c r="HBO4" s="53"/>
      <c r="HBP4" s="53"/>
      <c r="HBQ4" s="53"/>
      <c r="HBR4" s="53"/>
      <c r="HBS4" s="53"/>
      <c r="HBT4" s="53"/>
      <c r="HBU4" s="53"/>
      <c r="HBV4" s="53"/>
      <c r="HBW4" s="53"/>
      <c r="HBX4" s="53"/>
      <c r="HBY4" s="53"/>
      <c r="HBZ4" s="53"/>
      <c r="HCA4" s="53"/>
      <c r="HCB4" s="53"/>
      <c r="HCC4" s="53"/>
      <c r="HCD4" s="53"/>
      <c r="HCE4" s="53"/>
      <c r="HCF4" s="53"/>
      <c r="HCG4" s="53"/>
      <c r="HCH4" s="53"/>
      <c r="HCI4" s="53"/>
      <c r="HCJ4" s="53"/>
      <c r="HCK4" s="53"/>
      <c r="HCL4" s="53"/>
      <c r="HCM4" s="53"/>
      <c r="HCN4" s="53"/>
      <c r="HCO4" s="53"/>
      <c r="HCP4" s="53"/>
      <c r="HCQ4" s="53"/>
      <c r="HCR4" s="53"/>
      <c r="HCS4" s="53"/>
      <c r="HCT4" s="53"/>
      <c r="HCU4" s="53"/>
      <c r="HCV4" s="53"/>
      <c r="HCW4" s="53"/>
      <c r="HCX4" s="53"/>
      <c r="HCY4" s="53"/>
      <c r="HCZ4" s="53"/>
      <c r="HDA4" s="53"/>
      <c r="HDB4" s="53"/>
      <c r="HDC4" s="53"/>
      <c r="HDD4" s="53"/>
      <c r="HDE4" s="53"/>
      <c r="HDF4" s="53"/>
      <c r="HDG4" s="53"/>
      <c r="HDH4" s="53"/>
      <c r="HDI4" s="53"/>
      <c r="HDJ4" s="53"/>
      <c r="HDK4" s="53"/>
      <c r="HDL4" s="53"/>
      <c r="HDM4" s="53"/>
      <c r="HDN4" s="53"/>
      <c r="HDO4" s="53"/>
      <c r="HDP4" s="53"/>
      <c r="HDQ4" s="53"/>
      <c r="HDR4" s="53"/>
      <c r="HDS4" s="53"/>
      <c r="HDT4" s="53"/>
      <c r="HDU4" s="53"/>
      <c r="HDV4" s="53"/>
      <c r="HDW4" s="53"/>
      <c r="HDX4" s="53"/>
      <c r="HDY4" s="53"/>
      <c r="HDZ4" s="53"/>
      <c r="HEA4" s="53"/>
      <c r="HEB4" s="53"/>
      <c r="HEC4" s="53"/>
      <c r="HED4" s="53"/>
      <c r="HEE4" s="53"/>
      <c r="HEF4" s="53"/>
      <c r="HEG4" s="53"/>
      <c r="HEH4" s="53"/>
      <c r="HEI4" s="53"/>
      <c r="HEJ4" s="53"/>
      <c r="HEK4" s="53"/>
      <c r="HEL4" s="53"/>
      <c r="HEM4" s="53"/>
      <c r="HEN4" s="53"/>
      <c r="HEO4" s="53"/>
      <c r="HEP4" s="53"/>
      <c r="HEQ4" s="53"/>
      <c r="HER4" s="53"/>
      <c r="HES4" s="53"/>
      <c r="HET4" s="53"/>
      <c r="HEU4" s="53"/>
      <c r="HEV4" s="53"/>
      <c r="HEW4" s="53"/>
      <c r="HEX4" s="53"/>
      <c r="HEY4" s="53"/>
      <c r="HEZ4" s="53"/>
      <c r="HFA4" s="53"/>
      <c r="HFB4" s="53"/>
      <c r="HFC4" s="53"/>
      <c r="HFD4" s="53"/>
      <c r="HFE4" s="53"/>
      <c r="HFF4" s="53"/>
      <c r="HFG4" s="53"/>
      <c r="HFH4" s="53"/>
      <c r="HFI4" s="53"/>
      <c r="HFJ4" s="53"/>
      <c r="HFK4" s="53"/>
      <c r="HFL4" s="53"/>
      <c r="HFM4" s="53"/>
      <c r="HFN4" s="53"/>
      <c r="HFO4" s="53"/>
      <c r="HFP4" s="53"/>
      <c r="HFQ4" s="53"/>
      <c r="HFR4" s="53"/>
      <c r="HFS4" s="53"/>
      <c r="HFT4" s="53"/>
      <c r="HFU4" s="53"/>
      <c r="HFV4" s="53"/>
      <c r="HFW4" s="53"/>
      <c r="HFX4" s="53"/>
      <c r="HFY4" s="53"/>
      <c r="HFZ4" s="53"/>
      <c r="HGA4" s="53"/>
      <c r="HGB4" s="53"/>
      <c r="HGC4" s="53"/>
      <c r="HGD4" s="53"/>
      <c r="HGE4" s="53"/>
      <c r="HGF4" s="53"/>
      <c r="HGG4" s="53"/>
      <c r="HGH4" s="53"/>
      <c r="HGI4" s="53"/>
      <c r="HGJ4" s="53"/>
      <c r="HGK4" s="53"/>
      <c r="HGL4" s="53"/>
      <c r="HGM4" s="53"/>
      <c r="HGN4" s="53"/>
      <c r="HGO4" s="53"/>
      <c r="HGP4" s="53"/>
      <c r="HGQ4" s="53"/>
      <c r="HGR4" s="53"/>
      <c r="HGS4" s="53"/>
      <c r="HGT4" s="53"/>
      <c r="HGU4" s="53"/>
      <c r="HGV4" s="53"/>
      <c r="HGW4" s="53"/>
      <c r="HGX4" s="53"/>
      <c r="HGY4" s="53"/>
      <c r="HGZ4" s="53"/>
      <c r="HHA4" s="53"/>
      <c r="HHB4" s="53"/>
      <c r="HHC4" s="53"/>
      <c r="HHD4" s="53"/>
      <c r="HHE4" s="53"/>
      <c r="HHF4" s="53"/>
      <c r="HHG4" s="53"/>
      <c r="HHH4" s="53"/>
      <c r="HHI4" s="53"/>
      <c r="HHJ4" s="53"/>
      <c r="HHK4" s="53"/>
      <c r="HHL4" s="53"/>
      <c r="HHM4" s="53"/>
      <c r="HHN4" s="53"/>
      <c r="HHO4" s="53"/>
      <c r="HHP4" s="53"/>
      <c r="HHQ4" s="53"/>
      <c r="HHR4" s="53"/>
      <c r="HHS4" s="53"/>
      <c r="HHT4" s="53"/>
      <c r="HHU4" s="53"/>
      <c r="HHV4" s="53"/>
      <c r="HHW4" s="53"/>
      <c r="HHX4" s="53"/>
      <c r="HHY4" s="53"/>
      <c r="HHZ4" s="53"/>
      <c r="HIA4" s="53"/>
      <c r="HIB4" s="53"/>
      <c r="HIC4" s="53"/>
      <c r="HID4" s="53"/>
      <c r="HIE4" s="53"/>
      <c r="HIF4" s="53"/>
      <c r="HIG4" s="53"/>
      <c r="HIH4" s="53"/>
      <c r="HII4" s="53"/>
      <c r="HIJ4" s="53"/>
      <c r="HIK4" s="53"/>
      <c r="HIL4" s="53"/>
      <c r="HIM4" s="53"/>
      <c r="HIN4" s="53"/>
      <c r="HIO4" s="53"/>
      <c r="HIP4" s="53"/>
      <c r="HIQ4" s="53"/>
      <c r="HIR4" s="53"/>
      <c r="HIS4" s="53"/>
      <c r="HIT4" s="53"/>
      <c r="HIU4" s="53"/>
      <c r="HIV4" s="53"/>
      <c r="HIW4" s="53"/>
      <c r="HIX4" s="53"/>
      <c r="HIY4" s="53"/>
      <c r="HIZ4" s="53"/>
      <c r="HJA4" s="53"/>
      <c r="HJB4" s="53"/>
      <c r="HJC4" s="53"/>
      <c r="HJD4" s="53"/>
      <c r="HJE4" s="53"/>
      <c r="HJF4" s="53"/>
      <c r="HJG4" s="53"/>
      <c r="HJH4" s="53"/>
      <c r="HJI4" s="53"/>
      <c r="HJJ4" s="53"/>
      <c r="HJK4" s="53"/>
      <c r="HJL4" s="53"/>
      <c r="HJM4" s="53"/>
      <c r="HJN4" s="53"/>
      <c r="HJO4" s="53"/>
      <c r="HJP4" s="53"/>
      <c r="HJQ4" s="53"/>
      <c r="HJR4" s="53"/>
      <c r="HJS4" s="53"/>
      <c r="HJT4" s="53"/>
      <c r="HJU4" s="53"/>
      <c r="HJV4" s="53"/>
      <c r="HJW4" s="53"/>
      <c r="HJX4" s="53"/>
      <c r="HJY4" s="53"/>
      <c r="HJZ4" s="53"/>
      <c r="HKA4" s="53"/>
      <c r="HKB4" s="53"/>
      <c r="HKC4" s="53"/>
      <c r="HKD4" s="53"/>
      <c r="HKE4" s="53"/>
      <c r="HKF4" s="53"/>
      <c r="HKG4" s="53"/>
      <c r="HKH4" s="53"/>
      <c r="HKI4" s="53"/>
      <c r="HKJ4" s="53"/>
      <c r="HKK4" s="53"/>
      <c r="HKL4" s="53"/>
      <c r="HKM4" s="53"/>
      <c r="HKN4" s="53"/>
      <c r="HKO4" s="53"/>
      <c r="HKP4" s="53"/>
      <c r="HKQ4" s="53"/>
      <c r="HKR4" s="53"/>
      <c r="HKS4" s="53"/>
      <c r="HKT4" s="53"/>
      <c r="HKU4" s="53"/>
      <c r="HKV4" s="53"/>
      <c r="HKW4" s="53"/>
      <c r="HKX4" s="53"/>
      <c r="HKY4" s="53"/>
      <c r="HKZ4" s="53"/>
      <c r="HLA4" s="53"/>
      <c r="HLB4" s="53"/>
      <c r="HLC4" s="53"/>
      <c r="HLD4" s="53"/>
      <c r="HLE4" s="53"/>
      <c r="HLF4" s="53"/>
      <c r="HLG4" s="53"/>
      <c r="HLH4" s="53"/>
      <c r="HLI4" s="53"/>
      <c r="HLJ4" s="53"/>
      <c r="HLK4" s="53"/>
      <c r="HLL4" s="53"/>
      <c r="HLM4" s="53"/>
      <c r="HLN4" s="53"/>
      <c r="HLO4" s="53"/>
      <c r="HLP4" s="53"/>
      <c r="HLQ4" s="53"/>
      <c r="HLR4" s="53"/>
      <c r="HLS4" s="53"/>
      <c r="HLT4" s="53"/>
      <c r="HLU4" s="53"/>
      <c r="HLV4" s="53"/>
      <c r="HLW4" s="53"/>
      <c r="HLX4" s="53"/>
      <c r="HLY4" s="53"/>
      <c r="HLZ4" s="53"/>
      <c r="HMA4" s="53"/>
      <c r="HMB4" s="53"/>
      <c r="HMC4" s="53"/>
      <c r="HMD4" s="53"/>
      <c r="HME4" s="53"/>
      <c r="HMF4" s="53"/>
      <c r="HMG4" s="53"/>
      <c r="HMH4" s="53"/>
      <c r="HMI4" s="53"/>
      <c r="HMJ4" s="53"/>
      <c r="HMK4" s="53"/>
      <c r="HML4" s="53"/>
      <c r="HMM4" s="53"/>
      <c r="HMN4" s="53"/>
      <c r="HMO4" s="53"/>
      <c r="HMP4" s="53"/>
      <c r="HMQ4" s="53"/>
      <c r="HMR4" s="53"/>
      <c r="HMS4" s="53"/>
      <c r="HMT4" s="53"/>
      <c r="HMU4" s="53"/>
      <c r="HMV4" s="53"/>
      <c r="HMW4" s="53"/>
      <c r="HMX4" s="53"/>
      <c r="HMY4" s="53"/>
      <c r="HMZ4" s="53"/>
      <c r="HNA4" s="53"/>
      <c r="HNB4" s="53"/>
      <c r="HNC4" s="53"/>
      <c r="HND4" s="53"/>
      <c r="HNE4" s="53"/>
      <c r="HNF4" s="53"/>
      <c r="HNG4" s="53"/>
      <c r="HNH4" s="53"/>
      <c r="HNI4" s="53"/>
      <c r="HNJ4" s="53"/>
      <c r="HNK4" s="53"/>
      <c r="HNL4" s="53"/>
      <c r="HNM4" s="53"/>
      <c r="HNN4" s="53"/>
      <c r="HNO4" s="53"/>
      <c r="HNP4" s="53"/>
      <c r="HNQ4" s="53"/>
      <c r="HNR4" s="53"/>
      <c r="HNS4" s="53"/>
      <c r="HNT4" s="53"/>
      <c r="HNU4" s="53"/>
      <c r="HNV4" s="53"/>
      <c r="HNW4" s="53"/>
      <c r="HNX4" s="53"/>
      <c r="HNY4" s="53"/>
      <c r="HNZ4" s="53"/>
      <c r="HOA4" s="53"/>
      <c r="HOB4" s="53"/>
      <c r="HOC4" s="53"/>
      <c r="HOD4" s="53"/>
      <c r="HOE4" s="53"/>
      <c r="HOF4" s="53"/>
      <c r="HOG4" s="53"/>
      <c r="HOH4" s="53"/>
      <c r="HOI4" s="53"/>
      <c r="HOJ4" s="53"/>
      <c r="HOK4" s="53"/>
      <c r="HOL4" s="53"/>
      <c r="HOM4" s="53"/>
      <c r="HON4" s="53"/>
      <c r="HOO4" s="53"/>
      <c r="HOP4" s="53"/>
      <c r="HOQ4" s="53"/>
      <c r="HOR4" s="53"/>
      <c r="HOS4" s="53"/>
      <c r="HOT4" s="53"/>
      <c r="HOU4" s="53"/>
      <c r="HOV4" s="53"/>
      <c r="HOW4" s="53"/>
      <c r="HOX4" s="53"/>
      <c r="HOY4" s="53"/>
      <c r="HOZ4" s="53"/>
      <c r="HPA4" s="53"/>
      <c r="HPB4" s="53"/>
      <c r="HPC4" s="53"/>
      <c r="HPD4" s="53"/>
      <c r="HPE4" s="53"/>
      <c r="HPF4" s="53"/>
      <c r="HPG4" s="53"/>
      <c r="HPH4" s="53"/>
      <c r="HPI4" s="53"/>
      <c r="HPJ4" s="53"/>
      <c r="HPK4" s="53"/>
      <c r="HPL4" s="53"/>
      <c r="HPM4" s="53"/>
      <c r="HPN4" s="53"/>
      <c r="HPO4" s="53"/>
      <c r="HPP4" s="53"/>
      <c r="HPQ4" s="53"/>
      <c r="HPR4" s="53"/>
      <c r="HPS4" s="53"/>
      <c r="HPT4" s="53"/>
      <c r="HPU4" s="53"/>
      <c r="HPV4" s="53"/>
      <c r="HPW4" s="53"/>
      <c r="HPX4" s="53"/>
      <c r="HPY4" s="53"/>
      <c r="HPZ4" s="53"/>
      <c r="HQA4" s="53"/>
      <c r="HQB4" s="53"/>
      <c r="HQC4" s="53"/>
      <c r="HQD4" s="53"/>
      <c r="HQE4" s="53"/>
      <c r="HQF4" s="53"/>
      <c r="HQG4" s="53"/>
      <c r="HQH4" s="53"/>
      <c r="HQI4" s="53"/>
      <c r="HQJ4" s="53"/>
      <c r="HQK4" s="53"/>
      <c r="HQL4" s="53"/>
      <c r="HQM4" s="53"/>
      <c r="HQN4" s="53"/>
      <c r="HQO4" s="53"/>
      <c r="HQP4" s="53"/>
      <c r="HQQ4" s="53"/>
      <c r="HQR4" s="53"/>
      <c r="HQS4" s="53"/>
      <c r="HQT4" s="53"/>
      <c r="HQU4" s="53"/>
      <c r="HQV4" s="53"/>
      <c r="HQW4" s="53"/>
      <c r="HQX4" s="53"/>
      <c r="HQY4" s="53"/>
      <c r="HQZ4" s="53"/>
      <c r="HRA4" s="53"/>
      <c r="HRB4" s="53"/>
      <c r="HRC4" s="53"/>
      <c r="HRD4" s="53"/>
      <c r="HRE4" s="53"/>
      <c r="HRF4" s="53"/>
      <c r="HRG4" s="53"/>
      <c r="HRH4" s="53"/>
      <c r="HRI4" s="53"/>
      <c r="HRJ4" s="53"/>
      <c r="HRK4" s="53"/>
      <c r="HRL4" s="53"/>
      <c r="HRM4" s="53"/>
      <c r="HRN4" s="53"/>
      <c r="HRO4" s="53"/>
      <c r="HRP4" s="53"/>
      <c r="HRQ4" s="53"/>
      <c r="HRR4" s="53"/>
      <c r="HRS4" s="53"/>
      <c r="HRT4" s="53"/>
      <c r="HRU4" s="53"/>
      <c r="HRV4" s="53"/>
      <c r="HRW4" s="53"/>
      <c r="HRX4" s="53"/>
      <c r="HRY4" s="53"/>
      <c r="HRZ4" s="53"/>
      <c r="HSA4" s="53"/>
      <c r="HSB4" s="53"/>
      <c r="HSC4" s="53"/>
      <c r="HSD4" s="53"/>
      <c r="HSE4" s="53"/>
      <c r="HSF4" s="53"/>
      <c r="HSG4" s="53"/>
      <c r="HSH4" s="53"/>
      <c r="HSI4" s="53"/>
      <c r="HSJ4" s="53"/>
      <c r="HSK4" s="53"/>
      <c r="HSL4" s="53"/>
      <c r="HSM4" s="53"/>
      <c r="HSN4" s="53"/>
      <c r="HSO4" s="53"/>
      <c r="HSP4" s="53"/>
      <c r="HSQ4" s="53"/>
      <c r="HSR4" s="53"/>
      <c r="HSS4" s="53"/>
      <c r="HST4" s="53"/>
      <c r="HSU4" s="53"/>
      <c r="HSV4" s="53"/>
      <c r="HSW4" s="53"/>
      <c r="HSX4" s="53"/>
      <c r="HSY4" s="53"/>
      <c r="HSZ4" s="53"/>
      <c r="HTA4" s="53"/>
      <c r="HTB4" s="53"/>
      <c r="HTC4" s="53"/>
      <c r="HTD4" s="53"/>
      <c r="HTE4" s="53"/>
      <c r="HTF4" s="53"/>
      <c r="HTG4" s="53"/>
      <c r="HTH4" s="53"/>
      <c r="HTI4" s="53"/>
      <c r="HTJ4" s="53"/>
      <c r="HTK4" s="53"/>
      <c r="HTL4" s="53"/>
      <c r="HTM4" s="53"/>
      <c r="HTN4" s="53"/>
      <c r="HTO4" s="53"/>
      <c r="HTP4" s="53"/>
      <c r="HTQ4" s="53"/>
      <c r="HTR4" s="53"/>
      <c r="HTS4" s="53"/>
      <c r="HTT4" s="53"/>
      <c r="HTU4" s="53"/>
      <c r="HTV4" s="53"/>
      <c r="HTW4" s="53"/>
      <c r="HTX4" s="53"/>
      <c r="HTY4" s="53"/>
      <c r="HTZ4" s="53"/>
      <c r="HUA4" s="53"/>
      <c r="HUB4" s="53"/>
      <c r="HUC4" s="53"/>
      <c r="HUD4" s="53"/>
      <c r="HUE4" s="53"/>
      <c r="HUF4" s="53"/>
      <c r="HUG4" s="53"/>
      <c r="HUH4" s="53"/>
      <c r="HUI4" s="53"/>
      <c r="HUJ4" s="53"/>
      <c r="HUK4" s="53"/>
      <c r="HUL4" s="53"/>
      <c r="HUM4" s="53"/>
      <c r="HUN4" s="53"/>
      <c r="HUO4" s="53"/>
      <c r="HUP4" s="53"/>
      <c r="HUQ4" s="53"/>
      <c r="HUR4" s="53"/>
      <c r="HUS4" s="53"/>
      <c r="HUT4" s="53"/>
      <c r="HUU4" s="53"/>
      <c r="HUV4" s="53"/>
      <c r="HUW4" s="53"/>
      <c r="HUX4" s="53"/>
      <c r="HUY4" s="53"/>
      <c r="HUZ4" s="53"/>
      <c r="HVA4" s="53"/>
      <c r="HVB4" s="53"/>
      <c r="HVC4" s="53"/>
      <c r="HVD4" s="53"/>
      <c r="HVE4" s="53"/>
      <c r="HVF4" s="53"/>
      <c r="HVG4" s="53"/>
      <c r="HVH4" s="53"/>
      <c r="HVI4" s="53"/>
      <c r="HVJ4" s="53"/>
      <c r="HVK4" s="53"/>
      <c r="HVL4" s="53"/>
      <c r="HVM4" s="53"/>
      <c r="HVN4" s="53"/>
      <c r="HVO4" s="53"/>
      <c r="HVP4" s="53"/>
      <c r="HVQ4" s="53"/>
      <c r="HVR4" s="53"/>
      <c r="HVS4" s="53"/>
      <c r="HVT4" s="53"/>
      <c r="HVU4" s="53"/>
      <c r="HVV4" s="53"/>
      <c r="HVW4" s="53"/>
      <c r="HVX4" s="53"/>
      <c r="HVY4" s="53"/>
      <c r="HVZ4" s="53"/>
      <c r="HWA4" s="53"/>
      <c r="HWB4" s="53"/>
      <c r="HWC4" s="53"/>
      <c r="HWD4" s="53"/>
      <c r="HWE4" s="53"/>
      <c r="HWF4" s="53"/>
      <c r="HWG4" s="53"/>
      <c r="HWH4" s="53"/>
      <c r="HWI4" s="53"/>
      <c r="HWJ4" s="53"/>
      <c r="HWK4" s="53"/>
      <c r="HWL4" s="53"/>
      <c r="HWM4" s="53"/>
      <c r="HWN4" s="53"/>
      <c r="HWO4" s="53"/>
      <c r="HWP4" s="53"/>
      <c r="HWQ4" s="53"/>
      <c r="HWR4" s="53"/>
      <c r="HWS4" s="53"/>
      <c r="HWT4" s="53"/>
      <c r="HWU4" s="53"/>
      <c r="HWV4" s="53"/>
      <c r="HWW4" s="53"/>
      <c r="HWX4" s="53"/>
      <c r="HWY4" s="53"/>
      <c r="HWZ4" s="53"/>
      <c r="HXA4" s="53"/>
      <c r="HXB4" s="53"/>
      <c r="HXC4" s="53"/>
      <c r="HXD4" s="53"/>
      <c r="HXE4" s="53"/>
      <c r="HXF4" s="53"/>
      <c r="HXG4" s="53"/>
      <c r="HXH4" s="53"/>
      <c r="HXI4" s="53"/>
      <c r="HXJ4" s="53"/>
      <c r="HXK4" s="53"/>
      <c r="HXL4" s="53"/>
      <c r="HXM4" s="53"/>
      <c r="HXN4" s="53"/>
      <c r="HXO4" s="53"/>
      <c r="HXP4" s="53"/>
      <c r="HXQ4" s="53"/>
      <c r="HXR4" s="53"/>
      <c r="HXS4" s="53"/>
      <c r="HXT4" s="53"/>
      <c r="HXU4" s="53"/>
      <c r="HXV4" s="53"/>
      <c r="HXW4" s="53"/>
      <c r="HXX4" s="53"/>
      <c r="HXY4" s="53"/>
      <c r="HXZ4" s="53"/>
      <c r="HYA4" s="53"/>
      <c r="HYB4" s="53"/>
      <c r="HYC4" s="53"/>
      <c r="HYD4" s="53"/>
      <c r="HYE4" s="53"/>
      <c r="HYF4" s="53"/>
      <c r="HYG4" s="53"/>
      <c r="HYH4" s="53"/>
      <c r="HYI4" s="53"/>
      <c r="HYJ4" s="53"/>
      <c r="HYK4" s="53"/>
      <c r="HYL4" s="53"/>
      <c r="HYM4" s="53"/>
      <c r="HYN4" s="53"/>
      <c r="HYO4" s="53"/>
      <c r="HYP4" s="53"/>
      <c r="HYQ4" s="53"/>
      <c r="HYR4" s="53"/>
      <c r="HYS4" s="53"/>
      <c r="HYT4" s="53"/>
      <c r="HYU4" s="53"/>
      <c r="HYV4" s="53"/>
      <c r="HYW4" s="53"/>
      <c r="HYX4" s="53"/>
      <c r="HYY4" s="53"/>
      <c r="HYZ4" s="53"/>
      <c r="HZA4" s="53"/>
      <c r="HZB4" s="53"/>
      <c r="HZC4" s="53"/>
      <c r="HZD4" s="53"/>
      <c r="HZE4" s="53"/>
      <c r="HZF4" s="53"/>
      <c r="HZG4" s="53"/>
      <c r="HZH4" s="53"/>
      <c r="HZI4" s="53"/>
      <c r="HZJ4" s="53"/>
      <c r="HZK4" s="53"/>
      <c r="HZL4" s="53"/>
      <c r="HZM4" s="53"/>
      <c r="HZN4" s="53"/>
      <c r="HZO4" s="53"/>
      <c r="HZP4" s="53"/>
      <c r="HZQ4" s="53"/>
      <c r="HZR4" s="53"/>
      <c r="HZS4" s="53"/>
      <c r="HZT4" s="53"/>
      <c r="HZU4" s="53"/>
      <c r="HZV4" s="53"/>
      <c r="HZW4" s="53"/>
      <c r="HZX4" s="53"/>
      <c r="HZY4" s="53"/>
      <c r="HZZ4" s="53"/>
      <c r="IAA4" s="53"/>
      <c r="IAB4" s="53"/>
      <c r="IAC4" s="53"/>
      <c r="IAD4" s="53"/>
      <c r="IAE4" s="53"/>
      <c r="IAF4" s="53"/>
      <c r="IAG4" s="53"/>
      <c r="IAH4" s="53"/>
      <c r="IAI4" s="53"/>
      <c r="IAJ4" s="53"/>
      <c r="IAK4" s="53"/>
      <c r="IAL4" s="53"/>
      <c r="IAM4" s="53"/>
      <c r="IAN4" s="53"/>
      <c r="IAO4" s="53"/>
      <c r="IAP4" s="53"/>
      <c r="IAQ4" s="53"/>
      <c r="IAR4" s="53"/>
      <c r="IAS4" s="53"/>
      <c r="IAT4" s="53"/>
      <c r="IAU4" s="53"/>
      <c r="IAV4" s="53"/>
      <c r="IAW4" s="53"/>
      <c r="IAX4" s="53"/>
      <c r="IAY4" s="53"/>
      <c r="IAZ4" s="53"/>
      <c r="IBA4" s="53"/>
      <c r="IBB4" s="53"/>
      <c r="IBC4" s="53"/>
      <c r="IBD4" s="53"/>
      <c r="IBE4" s="53"/>
      <c r="IBF4" s="53"/>
      <c r="IBG4" s="53"/>
      <c r="IBH4" s="53"/>
      <c r="IBI4" s="53"/>
      <c r="IBJ4" s="53"/>
      <c r="IBK4" s="53"/>
      <c r="IBL4" s="53"/>
      <c r="IBM4" s="53"/>
      <c r="IBN4" s="53"/>
      <c r="IBO4" s="53"/>
      <c r="IBP4" s="53"/>
      <c r="IBQ4" s="53"/>
      <c r="IBR4" s="53"/>
      <c r="IBS4" s="53"/>
      <c r="IBT4" s="53"/>
      <c r="IBU4" s="53"/>
      <c r="IBV4" s="53"/>
      <c r="IBW4" s="53"/>
      <c r="IBX4" s="53"/>
      <c r="IBY4" s="53"/>
      <c r="IBZ4" s="53"/>
      <c r="ICA4" s="53"/>
      <c r="ICB4" s="53"/>
      <c r="ICC4" s="53"/>
      <c r="ICD4" s="53"/>
      <c r="ICE4" s="53"/>
      <c r="ICF4" s="53"/>
      <c r="ICG4" s="53"/>
      <c r="ICH4" s="53"/>
      <c r="ICI4" s="53"/>
      <c r="ICJ4" s="53"/>
      <c r="ICK4" s="53"/>
      <c r="ICL4" s="53"/>
      <c r="ICM4" s="53"/>
      <c r="ICN4" s="53"/>
      <c r="ICO4" s="53"/>
      <c r="ICP4" s="53"/>
      <c r="ICQ4" s="53"/>
      <c r="ICR4" s="53"/>
      <c r="ICS4" s="53"/>
      <c r="ICT4" s="53"/>
      <c r="ICU4" s="53"/>
      <c r="ICV4" s="53"/>
      <c r="ICW4" s="53"/>
      <c r="ICX4" s="53"/>
      <c r="ICY4" s="53"/>
      <c r="ICZ4" s="53"/>
      <c r="IDA4" s="53"/>
      <c r="IDB4" s="53"/>
      <c r="IDC4" s="53"/>
      <c r="IDD4" s="53"/>
      <c r="IDE4" s="53"/>
      <c r="IDF4" s="53"/>
      <c r="IDG4" s="53"/>
      <c r="IDH4" s="53"/>
      <c r="IDI4" s="53"/>
      <c r="IDJ4" s="53"/>
      <c r="IDK4" s="53"/>
      <c r="IDL4" s="53"/>
      <c r="IDM4" s="53"/>
      <c r="IDN4" s="53"/>
      <c r="IDO4" s="53"/>
      <c r="IDP4" s="53"/>
      <c r="IDQ4" s="53"/>
      <c r="IDR4" s="53"/>
      <c r="IDS4" s="53"/>
      <c r="IDT4" s="53"/>
      <c r="IDU4" s="53"/>
      <c r="IDV4" s="53"/>
      <c r="IDW4" s="53"/>
      <c r="IDX4" s="53"/>
      <c r="IDY4" s="53"/>
      <c r="IDZ4" s="53"/>
      <c r="IEA4" s="53"/>
      <c r="IEB4" s="53"/>
      <c r="IEC4" s="53"/>
      <c r="IED4" s="53"/>
      <c r="IEE4" s="53"/>
      <c r="IEF4" s="53"/>
      <c r="IEG4" s="53"/>
      <c r="IEH4" s="53"/>
      <c r="IEI4" s="53"/>
      <c r="IEJ4" s="53"/>
      <c r="IEK4" s="53"/>
      <c r="IEL4" s="53"/>
      <c r="IEM4" s="53"/>
      <c r="IEN4" s="53"/>
      <c r="IEO4" s="53"/>
      <c r="IEP4" s="53"/>
      <c r="IEQ4" s="53"/>
      <c r="IER4" s="53"/>
      <c r="IES4" s="53"/>
      <c r="IET4" s="53"/>
      <c r="IEU4" s="53"/>
      <c r="IEV4" s="53"/>
      <c r="IEW4" s="53"/>
      <c r="IEX4" s="53"/>
      <c r="IEY4" s="53"/>
      <c r="IEZ4" s="53"/>
      <c r="IFA4" s="53"/>
      <c r="IFB4" s="53"/>
      <c r="IFC4" s="53"/>
      <c r="IFD4" s="53"/>
      <c r="IFE4" s="53"/>
      <c r="IFF4" s="53"/>
      <c r="IFG4" s="53"/>
      <c r="IFH4" s="53"/>
      <c r="IFI4" s="53"/>
      <c r="IFJ4" s="53"/>
      <c r="IFK4" s="53"/>
      <c r="IFL4" s="53"/>
      <c r="IFM4" s="53"/>
      <c r="IFN4" s="53"/>
      <c r="IFO4" s="53"/>
      <c r="IFP4" s="53"/>
      <c r="IFQ4" s="53"/>
      <c r="IFR4" s="53"/>
      <c r="IFS4" s="53"/>
      <c r="IFT4" s="53"/>
      <c r="IFU4" s="53"/>
      <c r="IFV4" s="53"/>
      <c r="IFW4" s="53"/>
      <c r="IFX4" s="53"/>
      <c r="IFY4" s="53"/>
      <c r="IFZ4" s="53"/>
      <c r="IGA4" s="53"/>
      <c r="IGB4" s="53"/>
      <c r="IGC4" s="53"/>
      <c r="IGD4" s="53"/>
      <c r="IGE4" s="53"/>
      <c r="IGF4" s="53"/>
      <c r="IGG4" s="53"/>
      <c r="IGH4" s="53"/>
      <c r="IGI4" s="53"/>
      <c r="IGJ4" s="53"/>
      <c r="IGK4" s="53"/>
      <c r="IGL4" s="53"/>
      <c r="IGM4" s="53"/>
      <c r="IGN4" s="53"/>
      <c r="IGO4" s="53"/>
      <c r="IGP4" s="53"/>
      <c r="IGQ4" s="53"/>
      <c r="IGR4" s="53"/>
      <c r="IGS4" s="53"/>
      <c r="IGT4" s="53"/>
      <c r="IGU4" s="53"/>
      <c r="IGV4" s="53"/>
      <c r="IGW4" s="53"/>
      <c r="IGX4" s="53"/>
      <c r="IGY4" s="53"/>
      <c r="IGZ4" s="53"/>
      <c r="IHA4" s="53"/>
      <c r="IHB4" s="53"/>
      <c r="IHC4" s="53"/>
      <c r="IHD4" s="53"/>
      <c r="IHE4" s="53"/>
      <c r="IHF4" s="53"/>
      <c r="IHG4" s="53"/>
      <c r="IHH4" s="53"/>
      <c r="IHI4" s="53"/>
      <c r="IHJ4" s="53"/>
      <c r="IHK4" s="53"/>
      <c r="IHL4" s="53"/>
      <c r="IHM4" s="53"/>
      <c r="IHN4" s="53"/>
      <c r="IHO4" s="53"/>
      <c r="IHP4" s="53"/>
      <c r="IHQ4" s="53"/>
      <c r="IHR4" s="53"/>
      <c r="IHS4" s="53"/>
      <c r="IHT4" s="53"/>
      <c r="IHU4" s="53"/>
      <c r="IHV4" s="53"/>
      <c r="IHW4" s="53"/>
      <c r="IHX4" s="53"/>
      <c r="IHY4" s="53"/>
      <c r="IHZ4" s="53"/>
      <c r="IIA4" s="53"/>
      <c r="IIB4" s="53"/>
      <c r="IIC4" s="53"/>
      <c r="IID4" s="53"/>
      <c r="IIE4" s="53"/>
      <c r="IIF4" s="53"/>
      <c r="IIG4" s="53"/>
      <c r="IIH4" s="53"/>
      <c r="III4" s="53"/>
      <c r="IIJ4" s="53"/>
      <c r="IIK4" s="53"/>
      <c r="IIL4" s="53"/>
      <c r="IIM4" s="53"/>
      <c r="IIN4" s="53"/>
      <c r="IIO4" s="53"/>
      <c r="IIP4" s="53"/>
      <c r="IIQ4" s="53"/>
      <c r="IIR4" s="53"/>
      <c r="IIS4" s="53"/>
      <c r="IIT4" s="53"/>
      <c r="IIU4" s="53"/>
      <c r="IIV4" s="53"/>
      <c r="IIW4" s="53"/>
      <c r="IIX4" s="53"/>
      <c r="IIY4" s="53"/>
      <c r="IIZ4" s="53"/>
      <c r="IJA4" s="53"/>
      <c r="IJB4" s="53"/>
      <c r="IJC4" s="53"/>
      <c r="IJD4" s="53"/>
      <c r="IJE4" s="53"/>
      <c r="IJF4" s="53"/>
      <c r="IJG4" s="53"/>
      <c r="IJH4" s="53"/>
      <c r="IJI4" s="53"/>
      <c r="IJJ4" s="53"/>
      <c r="IJK4" s="53"/>
      <c r="IJL4" s="53"/>
      <c r="IJM4" s="53"/>
      <c r="IJN4" s="53"/>
      <c r="IJO4" s="53"/>
      <c r="IJP4" s="53"/>
      <c r="IJQ4" s="53"/>
      <c r="IJR4" s="53"/>
      <c r="IJS4" s="53"/>
      <c r="IJT4" s="53"/>
      <c r="IJU4" s="53"/>
      <c r="IJV4" s="53"/>
      <c r="IJW4" s="53"/>
      <c r="IJX4" s="53"/>
      <c r="IJY4" s="53"/>
      <c r="IJZ4" s="53"/>
      <c r="IKA4" s="53"/>
      <c r="IKB4" s="53"/>
      <c r="IKC4" s="53"/>
      <c r="IKD4" s="53"/>
      <c r="IKE4" s="53"/>
      <c r="IKF4" s="53"/>
      <c r="IKG4" s="53"/>
      <c r="IKH4" s="53"/>
      <c r="IKI4" s="53"/>
      <c r="IKJ4" s="53"/>
      <c r="IKK4" s="53"/>
      <c r="IKL4" s="53"/>
      <c r="IKM4" s="53"/>
      <c r="IKN4" s="53"/>
      <c r="IKO4" s="53"/>
      <c r="IKP4" s="53"/>
      <c r="IKQ4" s="53"/>
      <c r="IKR4" s="53"/>
      <c r="IKS4" s="53"/>
      <c r="IKT4" s="53"/>
      <c r="IKU4" s="53"/>
      <c r="IKV4" s="53"/>
      <c r="IKW4" s="53"/>
      <c r="IKX4" s="53"/>
      <c r="IKY4" s="53"/>
      <c r="IKZ4" s="53"/>
      <c r="ILA4" s="53"/>
      <c r="ILB4" s="53"/>
      <c r="ILC4" s="53"/>
      <c r="ILD4" s="53"/>
      <c r="ILE4" s="53"/>
      <c r="ILF4" s="53"/>
      <c r="ILG4" s="53"/>
      <c r="ILH4" s="53"/>
      <c r="ILI4" s="53"/>
      <c r="ILJ4" s="53"/>
      <c r="ILK4" s="53"/>
      <c r="ILL4" s="53"/>
      <c r="ILM4" s="53"/>
      <c r="ILN4" s="53"/>
      <c r="ILO4" s="53"/>
      <c r="ILP4" s="53"/>
      <c r="ILQ4" s="53"/>
      <c r="ILR4" s="53"/>
      <c r="ILS4" s="53"/>
      <c r="ILT4" s="53"/>
      <c r="ILU4" s="53"/>
      <c r="ILV4" s="53"/>
      <c r="ILW4" s="53"/>
      <c r="ILX4" s="53"/>
      <c r="ILY4" s="53"/>
      <c r="ILZ4" s="53"/>
      <c r="IMA4" s="53"/>
      <c r="IMB4" s="53"/>
      <c r="IMC4" s="53"/>
      <c r="IMD4" s="53"/>
      <c r="IME4" s="53"/>
      <c r="IMF4" s="53"/>
      <c r="IMG4" s="53"/>
      <c r="IMH4" s="53"/>
      <c r="IMI4" s="53"/>
      <c r="IMJ4" s="53"/>
      <c r="IMK4" s="53"/>
      <c r="IML4" s="53"/>
      <c r="IMM4" s="53"/>
      <c r="IMN4" s="53"/>
      <c r="IMO4" s="53"/>
      <c r="IMP4" s="53"/>
      <c r="IMQ4" s="53"/>
      <c r="IMR4" s="53"/>
      <c r="IMS4" s="53"/>
      <c r="IMT4" s="53"/>
      <c r="IMU4" s="53"/>
      <c r="IMV4" s="53"/>
      <c r="IMW4" s="53"/>
      <c r="IMX4" s="53"/>
      <c r="IMY4" s="53"/>
      <c r="IMZ4" s="53"/>
      <c r="INA4" s="53"/>
      <c r="INB4" s="53"/>
      <c r="INC4" s="53"/>
      <c r="IND4" s="53"/>
      <c r="INE4" s="53"/>
      <c r="INF4" s="53"/>
      <c r="ING4" s="53"/>
      <c r="INH4" s="53"/>
      <c r="INI4" s="53"/>
      <c r="INJ4" s="53"/>
      <c r="INK4" s="53"/>
      <c r="INL4" s="53"/>
      <c r="INM4" s="53"/>
      <c r="INN4" s="53"/>
      <c r="INO4" s="53"/>
      <c r="INP4" s="53"/>
      <c r="INQ4" s="53"/>
      <c r="INR4" s="53"/>
      <c r="INS4" s="53"/>
      <c r="INT4" s="53"/>
      <c r="INU4" s="53"/>
      <c r="INV4" s="53"/>
      <c r="INW4" s="53"/>
      <c r="INX4" s="53"/>
      <c r="INY4" s="53"/>
      <c r="INZ4" s="53"/>
      <c r="IOA4" s="53"/>
      <c r="IOB4" s="53"/>
      <c r="IOC4" s="53"/>
      <c r="IOD4" s="53"/>
      <c r="IOE4" s="53"/>
      <c r="IOF4" s="53"/>
      <c r="IOG4" s="53"/>
      <c r="IOH4" s="53"/>
      <c r="IOI4" s="53"/>
      <c r="IOJ4" s="53"/>
      <c r="IOK4" s="53"/>
      <c r="IOL4" s="53"/>
      <c r="IOM4" s="53"/>
      <c r="ION4" s="53"/>
      <c r="IOO4" s="53"/>
      <c r="IOP4" s="53"/>
      <c r="IOQ4" s="53"/>
      <c r="IOR4" s="53"/>
      <c r="IOS4" s="53"/>
      <c r="IOT4" s="53"/>
      <c r="IOU4" s="53"/>
      <c r="IOV4" s="53"/>
      <c r="IOW4" s="53"/>
      <c r="IOX4" s="53"/>
      <c r="IOY4" s="53"/>
      <c r="IOZ4" s="53"/>
      <c r="IPA4" s="53"/>
      <c r="IPB4" s="53"/>
      <c r="IPC4" s="53"/>
      <c r="IPD4" s="53"/>
      <c r="IPE4" s="53"/>
      <c r="IPF4" s="53"/>
      <c r="IPG4" s="53"/>
      <c r="IPH4" s="53"/>
      <c r="IPI4" s="53"/>
      <c r="IPJ4" s="53"/>
      <c r="IPK4" s="53"/>
      <c r="IPL4" s="53"/>
      <c r="IPM4" s="53"/>
      <c r="IPN4" s="53"/>
      <c r="IPO4" s="53"/>
      <c r="IPP4" s="53"/>
      <c r="IPQ4" s="53"/>
      <c r="IPR4" s="53"/>
      <c r="IPS4" s="53"/>
      <c r="IPT4" s="53"/>
      <c r="IPU4" s="53"/>
      <c r="IPV4" s="53"/>
      <c r="IPW4" s="53"/>
      <c r="IPX4" s="53"/>
      <c r="IPY4" s="53"/>
      <c r="IPZ4" s="53"/>
      <c r="IQA4" s="53"/>
      <c r="IQB4" s="53"/>
      <c r="IQC4" s="53"/>
      <c r="IQD4" s="53"/>
      <c r="IQE4" s="53"/>
      <c r="IQF4" s="53"/>
      <c r="IQG4" s="53"/>
      <c r="IQH4" s="53"/>
      <c r="IQI4" s="53"/>
      <c r="IQJ4" s="53"/>
      <c r="IQK4" s="53"/>
      <c r="IQL4" s="53"/>
      <c r="IQM4" s="53"/>
      <c r="IQN4" s="53"/>
      <c r="IQO4" s="53"/>
      <c r="IQP4" s="53"/>
      <c r="IQQ4" s="53"/>
      <c r="IQR4" s="53"/>
      <c r="IQS4" s="53"/>
      <c r="IQT4" s="53"/>
      <c r="IQU4" s="53"/>
      <c r="IQV4" s="53"/>
      <c r="IQW4" s="53"/>
      <c r="IQX4" s="53"/>
      <c r="IQY4" s="53"/>
      <c r="IQZ4" s="53"/>
      <c r="IRA4" s="53"/>
      <c r="IRB4" s="53"/>
      <c r="IRC4" s="53"/>
      <c r="IRD4" s="53"/>
      <c r="IRE4" s="53"/>
      <c r="IRF4" s="53"/>
      <c r="IRG4" s="53"/>
      <c r="IRH4" s="53"/>
      <c r="IRI4" s="53"/>
      <c r="IRJ4" s="53"/>
      <c r="IRK4" s="53"/>
      <c r="IRL4" s="53"/>
      <c r="IRM4" s="53"/>
      <c r="IRN4" s="53"/>
      <c r="IRO4" s="53"/>
      <c r="IRP4" s="53"/>
      <c r="IRQ4" s="53"/>
      <c r="IRR4" s="53"/>
      <c r="IRS4" s="53"/>
      <c r="IRT4" s="53"/>
      <c r="IRU4" s="53"/>
      <c r="IRV4" s="53"/>
      <c r="IRW4" s="53"/>
      <c r="IRX4" s="53"/>
      <c r="IRY4" s="53"/>
      <c r="IRZ4" s="53"/>
      <c r="ISA4" s="53"/>
      <c r="ISB4" s="53"/>
      <c r="ISC4" s="53"/>
      <c r="ISD4" s="53"/>
      <c r="ISE4" s="53"/>
      <c r="ISF4" s="53"/>
      <c r="ISG4" s="53"/>
      <c r="ISH4" s="53"/>
      <c r="ISI4" s="53"/>
      <c r="ISJ4" s="53"/>
      <c r="ISK4" s="53"/>
      <c r="ISL4" s="53"/>
      <c r="ISM4" s="53"/>
      <c r="ISN4" s="53"/>
      <c r="ISO4" s="53"/>
      <c r="ISP4" s="53"/>
      <c r="ISQ4" s="53"/>
      <c r="ISR4" s="53"/>
      <c r="ISS4" s="53"/>
      <c r="IST4" s="53"/>
      <c r="ISU4" s="53"/>
      <c r="ISV4" s="53"/>
      <c r="ISW4" s="53"/>
      <c r="ISX4" s="53"/>
      <c r="ISY4" s="53"/>
      <c r="ISZ4" s="53"/>
      <c r="ITA4" s="53"/>
      <c r="ITB4" s="53"/>
      <c r="ITC4" s="53"/>
      <c r="ITD4" s="53"/>
      <c r="ITE4" s="53"/>
      <c r="ITF4" s="53"/>
      <c r="ITG4" s="53"/>
      <c r="ITH4" s="53"/>
      <c r="ITI4" s="53"/>
      <c r="ITJ4" s="53"/>
      <c r="ITK4" s="53"/>
      <c r="ITL4" s="53"/>
      <c r="ITM4" s="53"/>
      <c r="ITN4" s="53"/>
      <c r="ITO4" s="53"/>
      <c r="ITP4" s="53"/>
      <c r="ITQ4" s="53"/>
      <c r="ITR4" s="53"/>
      <c r="ITS4" s="53"/>
      <c r="ITT4" s="53"/>
      <c r="ITU4" s="53"/>
      <c r="ITV4" s="53"/>
      <c r="ITW4" s="53"/>
      <c r="ITX4" s="53"/>
      <c r="ITY4" s="53"/>
      <c r="ITZ4" s="53"/>
      <c r="IUA4" s="53"/>
      <c r="IUB4" s="53"/>
      <c r="IUC4" s="53"/>
      <c r="IUD4" s="53"/>
      <c r="IUE4" s="53"/>
      <c r="IUF4" s="53"/>
      <c r="IUG4" s="53"/>
      <c r="IUH4" s="53"/>
      <c r="IUI4" s="53"/>
      <c r="IUJ4" s="53"/>
      <c r="IUK4" s="53"/>
      <c r="IUL4" s="53"/>
      <c r="IUM4" s="53"/>
      <c r="IUN4" s="53"/>
      <c r="IUO4" s="53"/>
      <c r="IUP4" s="53"/>
      <c r="IUQ4" s="53"/>
      <c r="IUR4" s="53"/>
      <c r="IUS4" s="53"/>
      <c r="IUT4" s="53"/>
      <c r="IUU4" s="53"/>
      <c r="IUV4" s="53"/>
      <c r="IUW4" s="53"/>
      <c r="IUX4" s="53"/>
      <c r="IUY4" s="53"/>
      <c r="IUZ4" s="53"/>
      <c r="IVA4" s="53"/>
      <c r="IVB4" s="53"/>
      <c r="IVC4" s="53"/>
      <c r="IVD4" s="53"/>
      <c r="IVE4" s="53"/>
      <c r="IVF4" s="53"/>
      <c r="IVG4" s="53"/>
      <c r="IVH4" s="53"/>
      <c r="IVI4" s="53"/>
      <c r="IVJ4" s="53"/>
      <c r="IVK4" s="53"/>
      <c r="IVL4" s="53"/>
      <c r="IVM4" s="53"/>
      <c r="IVN4" s="53"/>
      <c r="IVO4" s="53"/>
      <c r="IVP4" s="53"/>
      <c r="IVQ4" s="53"/>
      <c r="IVR4" s="53"/>
      <c r="IVS4" s="53"/>
      <c r="IVT4" s="53"/>
      <c r="IVU4" s="53"/>
      <c r="IVV4" s="53"/>
      <c r="IVW4" s="53"/>
      <c r="IVX4" s="53"/>
      <c r="IVY4" s="53"/>
      <c r="IVZ4" s="53"/>
      <c r="IWA4" s="53"/>
      <c r="IWB4" s="53"/>
      <c r="IWC4" s="53"/>
      <c r="IWD4" s="53"/>
      <c r="IWE4" s="53"/>
      <c r="IWF4" s="53"/>
      <c r="IWG4" s="53"/>
      <c r="IWH4" s="53"/>
      <c r="IWI4" s="53"/>
      <c r="IWJ4" s="53"/>
      <c r="IWK4" s="53"/>
      <c r="IWL4" s="53"/>
      <c r="IWM4" s="53"/>
      <c r="IWN4" s="53"/>
      <c r="IWO4" s="53"/>
      <c r="IWP4" s="53"/>
      <c r="IWQ4" s="53"/>
      <c r="IWR4" s="53"/>
      <c r="IWS4" s="53"/>
      <c r="IWT4" s="53"/>
      <c r="IWU4" s="53"/>
      <c r="IWV4" s="53"/>
      <c r="IWW4" s="53"/>
      <c r="IWX4" s="53"/>
      <c r="IWY4" s="53"/>
      <c r="IWZ4" s="53"/>
      <c r="IXA4" s="53"/>
      <c r="IXB4" s="53"/>
      <c r="IXC4" s="53"/>
      <c r="IXD4" s="53"/>
      <c r="IXE4" s="53"/>
      <c r="IXF4" s="53"/>
      <c r="IXG4" s="53"/>
      <c r="IXH4" s="53"/>
      <c r="IXI4" s="53"/>
      <c r="IXJ4" s="53"/>
      <c r="IXK4" s="53"/>
      <c r="IXL4" s="53"/>
      <c r="IXM4" s="53"/>
      <c r="IXN4" s="53"/>
      <c r="IXO4" s="53"/>
      <c r="IXP4" s="53"/>
      <c r="IXQ4" s="53"/>
      <c r="IXR4" s="53"/>
      <c r="IXS4" s="53"/>
      <c r="IXT4" s="53"/>
      <c r="IXU4" s="53"/>
      <c r="IXV4" s="53"/>
      <c r="IXW4" s="53"/>
      <c r="IXX4" s="53"/>
      <c r="IXY4" s="53"/>
      <c r="IXZ4" s="53"/>
      <c r="IYA4" s="53"/>
      <c r="IYB4" s="53"/>
      <c r="IYC4" s="53"/>
      <c r="IYD4" s="53"/>
      <c r="IYE4" s="53"/>
      <c r="IYF4" s="53"/>
      <c r="IYG4" s="53"/>
      <c r="IYH4" s="53"/>
      <c r="IYI4" s="53"/>
      <c r="IYJ4" s="53"/>
      <c r="IYK4" s="53"/>
      <c r="IYL4" s="53"/>
      <c r="IYM4" s="53"/>
      <c r="IYN4" s="53"/>
      <c r="IYO4" s="53"/>
      <c r="IYP4" s="53"/>
      <c r="IYQ4" s="53"/>
      <c r="IYR4" s="53"/>
      <c r="IYS4" s="53"/>
      <c r="IYT4" s="53"/>
      <c r="IYU4" s="53"/>
      <c r="IYV4" s="53"/>
      <c r="IYW4" s="53"/>
      <c r="IYX4" s="53"/>
      <c r="IYY4" s="53"/>
      <c r="IYZ4" s="53"/>
      <c r="IZA4" s="53"/>
      <c r="IZB4" s="53"/>
      <c r="IZC4" s="53"/>
      <c r="IZD4" s="53"/>
      <c r="IZE4" s="53"/>
      <c r="IZF4" s="53"/>
      <c r="IZG4" s="53"/>
      <c r="IZH4" s="53"/>
      <c r="IZI4" s="53"/>
      <c r="IZJ4" s="53"/>
      <c r="IZK4" s="53"/>
      <c r="IZL4" s="53"/>
      <c r="IZM4" s="53"/>
      <c r="IZN4" s="53"/>
      <c r="IZO4" s="53"/>
      <c r="IZP4" s="53"/>
      <c r="IZQ4" s="53"/>
      <c r="IZR4" s="53"/>
      <c r="IZS4" s="53"/>
      <c r="IZT4" s="53"/>
      <c r="IZU4" s="53"/>
      <c r="IZV4" s="53"/>
      <c r="IZW4" s="53"/>
      <c r="IZX4" s="53"/>
      <c r="IZY4" s="53"/>
      <c r="IZZ4" s="53"/>
      <c r="JAA4" s="53"/>
      <c r="JAB4" s="53"/>
      <c r="JAC4" s="53"/>
      <c r="JAD4" s="53"/>
      <c r="JAE4" s="53"/>
      <c r="JAF4" s="53"/>
      <c r="JAG4" s="53"/>
      <c r="JAH4" s="53"/>
      <c r="JAI4" s="53"/>
      <c r="JAJ4" s="53"/>
      <c r="JAK4" s="53"/>
      <c r="JAL4" s="53"/>
      <c r="JAM4" s="53"/>
      <c r="JAN4" s="53"/>
      <c r="JAO4" s="53"/>
      <c r="JAP4" s="53"/>
      <c r="JAQ4" s="53"/>
      <c r="JAR4" s="53"/>
      <c r="JAS4" s="53"/>
      <c r="JAT4" s="53"/>
      <c r="JAU4" s="53"/>
      <c r="JAV4" s="53"/>
      <c r="JAW4" s="53"/>
      <c r="JAX4" s="53"/>
      <c r="JAY4" s="53"/>
      <c r="JAZ4" s="53"/>
      <c r="JBA4" s="53"/>
      <c r="JBB4" s="53"/>
      <c r="JBC4" s="53"/>
      <c r="JBD4" s="53"/>
      <c r="JBE4" s="53"/>
      <c r="JBF4" s="53"/>
      <c r="JBG4" s="53"/>
      <c r="JBH4" s="53"/>
      <c r="JBI4" s="53"/>
      <c r="JBJ4" s="53"/>
      <c r="JBK4" s="53"/>
      <c r="JBL4" s="53"/>
      <c r="JBM4" s="53"/>
      <c r="JBN4" s="53"/>
      <c r="JBO4" s="53"/>
      <c r="JBP4" s="53"/>
      <c r="JBQ4" s="53"/>
      <c r="JBR4" s="53"/>
      <c r="JBS4" s="53"/>
      <c r="JBT4" s="53"/>
      <c r="JBU4" s="53"/>
      <c r="JBV4" s="53"/>
      <c r="JBW4" s="53"/>
      <c r="JBX4" s="53"/>
      <c r="JBY4" s="53"/>
      <c r="JBZ4" s="53"/>
      <c r="JCA4" s="53"/>
      <c r="JCB4" s="53"/>
      <c r="JCC4" s="53"/>
      <c r="JCD4" s="53"/>
      <c r="JCE4" s="53"/>
      <c r="JCF4" s="53"/>
      <c r="JCG4" s="53"/>
      <c r="JCH4" s="53"/>
      <c r="JCI4" s="53"/>
      <c r="JCJ4" s="53"/>
      <c r="JCK4" s="53"/>
      <c r="JCL4" s="53"/>
      <c r="JCM4" s="53"/>
      <c r="JCN4" s="53"/>
      <c r="JCO4" s="53"/>
      <c r="JCP4" s="53"/>
      <c r="JCQ4" s="53"/>
      <c r="JCR4" s="53"/>
      <c r="JCS4" s="53"/>
      <c r="JCT4" s="53"/>
      <c r="JCU4" s="53"/>
      <c r="JCV4" s="53"/>
      <c r="JCW4" s="53"/>
      <c r="JCX4" s="53"/>
      <c r="JCY4" s="53"/>
      <c r="JCZ4" s="53"/>
      <c r="JDA4" s="53"/>
      <c r="JDB4" s="53"/>
      <c r="JDC4" s="53"/>
      <c r="JDD4" s="53"/>
      <c r="JDE4" s="53"/>
      <c r="JDF4" s="53"/>
      <c r="JDG4" s="53"/>
      <c r="JDH4" s="53"/>
      <c r="JDI4" s="53"/>
      <c r="JDJ4" s="53"/>
      <c r="JDK4" s="53"/>
      <c r="JDL4" s="53"/>
      <c r="JDM4" s="53"/>
      <c r="JDN4" s="53"/>
      <c r="JDO4" s="53"/>
      <c r="JDP4" s="53"/>
      <c r="JDQ4" s="53"/>
      <c r="JDR4" s="53"/>
      <c r="JDS4" s="53"/>
      <c r="JDT4" s="53"/>
      <c r="JDU4" s="53"/>
      <c r="JDV4" s="53"/>
      <c r="JDW4" s="53"/>
      <c r="JDX4" s="53"/>
      <c r="JDY4" s="53"/>
      <c r="JDZ4" s="53"/>
      <c r="JEA4" s="53"/>
      <c r="JEB4" s="53"/>
      <c r="JEC4" s="53"/>
      <c r="JED4" s="53"/>
      <c r="JEE4" s="53"/>
      <c r="JEF4" s="53"/>
      <c r="JEG4" s="53"/>
      <c r="JEH4" s="53"/>
      <c r="JEI4" s="53"/>
      <c r="JEJ4" s="53"/>
      <c r="JEK4" s="53"/>
      <c r="JEL4" s="53"/>
      <c r="JEM4" s="53"/>
      <c r="JEN4" s="53"/>
      <c r="JEO4" s="53"/>
      <c r="JEP4" s="53"/>
      <c r="JEQ4" s="53"/>
      <c r="JER4" s="53"/>
      <c r="JES4" s="53"/>
      <c r="JET4" s="53"/>
      <c r="JEU4" s="53"/>
      <c r="JEV4" s="53"/>
      <c r="JEW4" s="53"/>
      <c r="JEX4" s="53"/>
      <c r="JEY4" s="53"/>
      <c r="JEZ4" s="53"/>
      <c r="JFA4" s="53"/>
      <c r="JFB4" s="53"/>
      <c r="JFC4" s="53"/>
      <c r="JFD4" s="53"/>
      <c r="JFE4" s="53"/>
      <c r="JFF4" s="53"/>
      <c r="JFG4" s="53"/>
      <c r="JFH4" s="53"/>
      <c r="JFI4" s="53"/>
      <c r="JFJ4" s="53"/>
      <c r="JFK4" s="53"/>
      <c r="JFL4" s="53"/>
      <c r="JFM4" s="53"/>
      <c r="JFN4" s="53"/>
      <c r="JFO4" s="53"/>
      <c r="JFP4" s="53"/>
      <c r="JFQ4" s="53"/>
      <c r="JFR4" s="53"/>
      <c r="JFS4" s="53"/>
      <c r="JFT4" s="53"/>
      <c r="JFU4" s="53"/>
      <c r="JFV4" s="53"/>
      <c r="JFW4" s="53"/>
      <c r="JFX4" s="53"/>
      <c r="JFY4" s="53"/>
      <c r="JFZ4" s="53"/>
      <c r="JGA4" s="53"/>
      <c r="JGB4" s="53"/>
      <c r="JGC4" s="53"/>
      <c r="JGD4" s="53"/>
      <c r="JGE4" s="53"/>
      <c r="JGF4" s="53"/>
      <c r="JGG4" s="53"/>
      <c r="JGH4" s="53"/>
      <c r="JGI4" s="53"/>
      <c r="JGJ4" s="53"/>
      <c r="JGK4" s="53"/>
      <c r="JGL4" s="53"/>
      <c r="JGM4" s="53"/>
      <c r="JGN4" s="53"/>
      <c r="JGO4" s="53"/>
      <c r="JGP4" s="53"/>
      <c r="JGQ4" s="53"/>
      <c r="JGR4" s="53"/>
      <c r="JGS4" s="53"/>
      <c r="JGT4" s="53"/>
      <c r="JGU4" s="53"/>
      <c r="JGV4" s="53"/>
      <c r="JGW4" s="53"/>
      <c r="JGX4" s="53"/>
      <c r="JGY4" s="53"/>
      <c r="JGZ4" s="53"/>
      <c r="JHA4" s="53"/>
      <c r="JHB4" s="53"/>
      <c r="JHC4" s="53"/>
      <c r="JHD4" s="53"/>
      <c r="JHE4" s="53"/>
      <c r="JHF4" s="53"/>
      <c r="JHG4" s="53"/>
      <c r="JHH4" s="53"/>
      <c r="JHI4" s="53"/>
      <c r="JHJ4" s="53"/>
      <c r="JHK4" s="53"/>
      <c r="JHL4" s="53"/>
      <c r="JHM4" s="53"/>
      <c r="JHN4" s="53"/>
      <c r="JHO4" s="53"/>
      <c r="JHP4" s="53"/>
      <c r="JHQ4" s="53"/>
      <c r="JHR4" s="53"/>
      <c r="JHS4" s="53"/>
      <c r="JHT4" s="53"/>
      <c r="JHU4" s="53"/>
      <c r="JHV4" s="53"/>
      <c r="JHW4" s="53"/>
      <c r="JHX4" s="53"/>
      <c r="JHY4" s="53"/>
      <c r="JHZ4" s="53"/>
      <c r="JIA4" s="53"/>
      <c r="JIB4" s="53"/>
      <c r="JIC4" s="53"/>
      <c r="JID4" s="53"/>
      <c r="JIE4" s="53"/>
      <c r="JIF4" s="53"/>
      <c r="JIG4" s="53"/>
      <c r="JIH4" s="53"/>
      <c r="JII4" s="53"/>
      <c r="JIJ4" s="53"/>
      <c r="JIK4" s="53"/>
      <c r="JIL4" s="53"/>
      <c r="JIM4" s="53"/>
      <c r="JIN4" s="53"/>
      <c r="JIO4" s="53"/>
      <c r="JIP4" s="53"/>
      <c r="JIQ4" s="53"/>
      <c r="JIR4" s="53"/>
      <c r="JIS4" s="53"/>
      <c r="JIT4" s="53"/>
      <c r="JIU4" s="53"/>
      <c r="JIV4" s="53"/>
      <c r="JIW4" s="53"/>
      <c r="JIX4" s="53"/>
      <c r="JIY4" s="53"/>
      <c r="JIZ4" s="53"/>
      <c r="JJA4" s="53"/>
      <c r="JJB4" s="53"/>
      <c r="JJC4" s="53"/>
      <c r="JJD4" s="53"/>
      <c r="JJE4" s="53"/>
      <c r="JJF4" s="53"/>
      <c r="JJG4" s="53"/>
      <c r="JJH4" s="53"/>
      <c r="JJI4" s="53"/>
      <c r="JJJ4" s="53"/>
      <c r="JJK4" s="53"/>
      <c r="JJL4" s="53"/>
      <c r="JJM4" s="53"/>
      <c r="JJN4" s="53"/>
      <c r="JJO4" s="53"/>
      <c r="JJP4" s="53"/>
      <c r="JJQ4" s="53"/>
      <c r="JJR4" s="53"/>
      <c r="JJS4" s="53"/>
      <c r="JJT4" s="53"/>
      <c r="JJU4" s="53"/>
      <c r="JJV4" s="53"/>
      <c r="JJW4" s="53"/>
      <c r="JJX4" s="53"/>
      <c r="JJY4" s="53"/>
      <c r="JJZ4" s="53"/>
      <c r="JKA4" s="53"/>
      <c r="JKB4" s="53"/>
      <c r="JKC4" s="53"/>
      <c r="JKD4" s="53"/>
      <c r="JKE4" s="53"/>
      <c r="JKF4" s="53"/>
      <c r="JKG4" s="53"/>
      <c r="JKH4" s="53"/>
      <c r="JKI4" s="53"/>
      <c r="JKJ4" s="53"/>
      <c r="JKK4" s="53"/>
      <c r="JKL4" s="53"/>
      <c r="JKM4" s="53"/>
      <c r="JKN4" s="53"/>
      <c r="JKO4" s="53"/>
      <c r="JKP4" s="53"/>
      <c r="JKQ4" s="53"/>
      <c r="JKR4" s="53"/>
      <c r="JKS4" s="53"/>
      <c r="JKT4" s="53"/>
      <c r="JKU4" s="53"/>
      <c r="JKV4" s="53"/>
      <c r="JKW4" s="53"/>
      <c r="JKX4" s="53"/>
      <c r="JKY4" s="53"/>
      <c r="JKZ4" s="53"/>
      <c r="JLA4" s="53"/>
      <c r="JLB4" s="53"/>
      <c r="JLC4" s="53"/>
      <c r="JLD4" s="53"/>
      <c r="JLE4" s="53"/>
      <c r="JLF4" s="53"/>
      <c r="JLG4" s="53"/>
      <c r="JLH4" s="53"/>
      <c r="JLI4" s="53"/>
      <c r="JLJ4" s="53"/>
      <c r="JLK4" s="53"/>
      <c r="JLL4" s="53"/>
      <c r="JLM4" s="53"/>
      <c r="JLN4" s="53"/>
      <c r="JLO4" s="53"/>
      <c r="JLP4" s="53"/>
      <c r="JLQ4" s="53"/>
      <c r="JLR4" s="53"/>
      <c r="JLS4" s="53"/>
      <c r="JLT4" s="53"/>
      <c r="JLU4" s="53"/>
      <c r="JLV4" s="53"/>
      <c r="JLW4" s="53"/>
      <c r="JLX4" s="53"/>
      <c r="JLY4" s="53"/>
      <c r="JLZ4" s="53"/>
      <c r="JMA4" s="53"/>
      <c r="JMB4" s="53"/>
      <c r="JMC4" s="53"/>
      <c r="JMD4" s="53"/>
      <c r="JME4" s="53"/>
      <c r="JMF4" s="53"/>
      <c r="JMG4" s="53"/>
      <c r="JMH4" s="53"/>
      <c r="JMI4" s="53"/>
      <c r="JMJ4" s="53"/>
      <c r="JMK4" s="53"/>
      <c r="JML4" s="53"/>
      <c r="JMM4" s="53"/>
      <c r="JMN4" s="53"/>
      <c r="JMO4" s="53"/>
      <c r="JMP4" s="53"/>
      <c r="JMQ4" s="53"/>
      <c r="JMR4" s="53"/>
      <c r="JMS4" s="53"/>
      <c r="JMT4" s="53"/>
      <c r="JMU4" s="53"/>
      <c r="JMV4" s="53"/>
      <c r="JMW4" s="53"/>
      <c r="JMX4" s="53"/>
      <c r="JMY4" s="53"/>
      <c r="JMZ4" s="53"/>
      <c r="JNA4" s="53"/>
      <c r="JNB4" s="53"/>
      <c r="JNC4" s="53"/>
      <c r="JND4" s="53"/>
      <c r="JNE4" s="53"/>
      <c r="JNF4" s="53"/>
      <c r="JNG4" s="53"/>
      <c r="JNH4" s="53"/>
      <c r="JNI4" s="53"/>
      <c r="JNJ4" s="53"/>
      <c r="JNK4" s="53"/>
      <c r="JNL4" s="53"/>
      <c r="JNM4" s="53"/>
      <c r="JNN4" s="53"/>
      <c r="JNO4" s="53"/>
      <c r="JNP4" s="53"/>
      <c r="JNQ4" s="53"/>
      <c r="JNR4" s="53"/>
      <c r="JNS4" s="53"/>
      <c r="JNT4" s="53"/>
      <c r="JNU4" s="53"/>
      <c r="JNV4" s="53"/>
      <c r="JNW4" s="53"/>
      <c r="JNX4" s="53"/>
      <c r="JNY4" s="53"/>
      <c r="JNZ4" s="53"/>
      <c r="JOA4" s="53"/>
      <c r="JOB4" s="53"/>
      <c r="JOC4" s="53"/>
      <c r="JOD4" s="53"/>
      <c r="JOE4" s="53"/>
      <c r="JOF4" s="53"/>
      <c r="JOG4" s="53"/>
      <c r="JOH4" s="53"/>
      <c r="JOI4" s="53"/>
      <c r="JOJ4" s="53"/>
      <c r="JOK4" s="53"/>
      <c r="JOL4" s="53"/>
      <c r="JOM4" s="53"/>
      <c r="JON4" s="53"/>
      <c r="JOO4" s="53"/>
      <c r="JOP4" s="53"/>
      <c r="JOQ4" s="53"/>
      <c r="JOR4" s="53"/>
      <c r="JOS4" s="53"/>
      <c r="JOT4" s="53"/>
      <c r="JOU4" s="53"/>
      <c r="JOV4" s="53"/>
      <c r="JOW4" s="53"/>
      <c r="JOX4" s="53"/>
      <c r="JOY4" s="53"/>
      <c r="JOZ4" s="53"/>
      <c r="JPA4" s="53"/>
      <c r="JPB4" s="53"/>
      <c r="JPC4" s="53"/>
      <c r="JPD4" s="53"/>
      <c r="JPE4" s="53"/>
      <c r="JPF4" s="53"/>
      <c r="JPG4" s="53"/>
      <c r="JPH4" s="53"/>
      <c r="JPI4" s="53"/>
      <c r="JPJ4" s="53"/>
      <c r="JPK4" s="53"/>
      <c r="JPL4" s="53"/>
      <c r="JPM4" s="53"/>
      <c r="JPN4" s="53"/>
      <c r="JPO4" s="53"/>
      <c r="JPP4" s="53"/>
      <c r="JPQ4" s="53"/>
      <c r="JPR4" s="53"/>
      <c r="JPS4" s="53"/>
      <c r="JPT4" s="53"/>
      <c r="JPU4" s="53"/>
      <c r="JPV4" s="53"/>
      <c r="JPW4" s="53"/>
      <c r="JPX4" s="53"/>
      <c r="JPY4" s="53"/>
      <c r="JPZ4" s="53"/>
      <c r="JQA4" s="53"/>
      <c r="JQB4" s="53"/>
      <c r="JQC4" s="53"/>
      <c r="JQD4" s="53"/>
      <c r="JQE4" s="53"/>
      <c r="JQF4" s="53"/>
      <c r="JQG4" s="53"/>
      <c r="JQH4" s="53"/>
      <c r="JQI4" s="53"/>
      <c r="JQJ4" s="53"/>
      <c r="JQK4" s="53"/>
      <c r="JQL4" s="53"/>
      <c r="JQM4" s="53"/>
      <c r="JQN4" s="53"/>
      <c r="JQO4" s="53"/>
      <c r="JQP4" s="53"/>
      <c r="JQQ4" s="53"/>
      <c r="JQR4" s="53"/>
      <c r="JQS4" s="53"/>
      <c r="JQT4" s="53"/>
      <c r="JQU4" s="53"/>
      <c r="JQV4" s="53"/>
      <c r="JQW4" s="53"/>
      <c r="JQX4" s="53"/>
      <c r="JQY4" s="53"/>
      <c r="JQZ4" s="53"/>
      <c r="JRA4" s="53"/>
      <c r="JRB4" s="53"/>
      <c r="JRC4" s="53"/>
      <c r="JRD4" s="53"/>
      <c r="JRE4" s="53"/>
      <c r="JRF4" s="53"/>
      <c r="JRG4" s="53"/>
      <c r="JRH4" s="53"/>
      <c r="JRI4" s="53"/>
      <c r="JRJ4" s="53"/>
      <c r="JRK4" s="53"/>
      <c r="JRL4" s="53"/>
      <c r="JRM4" s="53"/>
      <c r="JRN4" s="53"/>
      <c r="JRO4" s="53"/>
      <c r="JRP4" s="53"/>
      <c r="JRQ4" s="53"/>
      <c r="JRR4" s="53"/>
      <c r="JRS4" s="53"/>
      <c r="JRT4" s="53"/>
      <c r="JRU4" s="53"/>
      <c r="JRV4" s="53"/>
      <c r="JRW4" s="53"/>
      <c r="JRX4" s="53"/>
      <c r="JRY4" s="53"/>
      <c r="JRZ4" s="53"/>
      <c r="JSA4" s="53"/>
      <c r="JSB4" s="53"/>
      <c r="JSC4" s="53"/>
      <c r="JSD4" s="53"/>
      <c r="JSE4" s="53"/>
      <c r="JSF4" s="53"/>
      <c r="JSG4" s="53"/>
      <c r="JSH4" s="53"/>
      <c r="JSI4" s="53"/>
      <c r="JSJ4" s="53"/>
      <c r="JSK4" s="53"/>
      <c r="JSL4" s="53"/>
      <c r="JSM4" s="53"/>
      <c r="JSN4" s="53"/>
      <c r="JSO4" s="53"/>
      <c r="JSP4" s="53"/>
      <c r="JSQ4" s="53"/>
      <c r="JSR4" s="53"/>
      <c r="JSS4" s="53"/>
      <c r="JST4" s="53"/>
      <c r="JSU4" s="53"/>
      <c r="JSV4" s="53"/>
      <c r="JSW4" s="53"/>
      <c r="JSX4" s="53"/>
      <c r="JSY4" s="53"/>
      <c r="JSZ4" s="53"/>
      <c r="JTA4" s="53"/>
      <c r="JTB4" s="53"/>
      <c r="JTC4" s="53"/>
      <c r="JTD4" s="53"/>
      <c r="JTE4" s="53"/>
      <c r="JTF4" s="53"/>
      <c r="JTG4" s="53"/>
      <c r="JTH4" s="53"/>
      <c r="JTI4" s="53"/>
      <c r="JTJ4" s="53"/>
      <c r="JTK4" s="53"/>
      <c r="JTL4" s="53"/>
      <c r="JTM4" s="53"/>
      <c r="JTN4" s="53"/>
      <c r="JTO4" s="53"/>
      <c r="JTP4" s="53"/>
      <c r="JTQ4" s="53"/>
      <c r="JTR4" s="53"/>
      <c r="JTS4" s="53"/>
      <c r="JTT4" s="53"/>
      <c r="JTU4" s="53"/>
      <c r="JTV4" s="53"/>
      <c r="JTW4" s="53"/>
      <c r="JTX4" s="53"/>
      <c r="JTY4" s="53"/>
      <c r="JTZ4" s="53"/>
      <c r="JUA4" s="53"/>
      <c r="JUB4" s="53"/>
      <c r="JUC4" s="53"/>
      <c r="JUD4" s="53"/>
      <c r="JUE4" s="53"/>
      <c r="JUF4" s="53"/>
      <c r="JUG4" s="53"/>
      <c r="JUH4" s="53"/>
      <c r="JUI4" s="53"/>
      <c r="JUJ4" s="53"/>
      <c r="JUK4" s="53"/>
      <c r="JUL4" s="53"/>
      <c r="JUM4" s="53"/>
      <c r="JUN4" s="53"/>
      <c r="JUO4" s="53"/>
      <c r="JUP4" s="53"/>
      <c r="JUQ4" s="53"/>
      <c r="JUR4" s="53"/>
      <c r="JUS4" s="53"/>
      <c r="JUT4" s="53"/>
      <c r="JUU4" s="53"/>
      <c r="JUV4" s="53"/>
      <c r="JUW4" s="53"/>
      <c r="JUX4" s="53"/>
      <c r="JUY4" s="53"/>
      <c r="JUZ4" s="53"/>
      <c r="JVA4" s="53"/>
      <c r="JVB4" s="53"/>
      <c r="JVC4" s="53"/>
      <c r="JVD4" s="53"/>
      <c r="JVE4" s="53"/>
      <c r="JVF4" s="53"/>
      <c r="JVG4" s="53"/>
      <c r="JVH4" s="53"/>
      <c r="JVI4" s="53"/>
      <c r="JVJ4" s="53"/>
      <c r="JVK4" s="53"/>
      <c r="JVL4" s="53"/>
      <c r="JVM4" s="53"/>
      <c r="JVN4" s="53"/>
      <c r="JVO4" s="53"/>
      <c r="JVP4" s="53"/>
      <c r="JVQ4" s="53"/>
      <c r="JVR4" s="53"/>
      <c r="JVS4" s="53"/>
      <c r="JVT4" s="53"/>
      <c r="JVU4" s="53"/>
      <c r="JVV4" s="53"/>
      <c r="JVW4" s="53"/>
      <c r="JVX4" s="53"/>
      <c r="JVY4" s="53"/>
      <c r="JVZ4" s="53"/>
      <c r="JWA4" s="53"/>
      <c r="JWB4" s="53"/>
      <c r="JWC4" s="53"/>
      <c r="JWD4" s="53"/>
      <c r="JWE4" s="53"/>
      <c r="JWF4" s="53"/>
      <c r="JWG4" s="53"/>
      <c r="JWH4" s="53"/>
      <c r="JWI4" s="53"/>
      <c r="JWJ4" s="53"/>
      <c r="JWK4" s="53"/>
      <c r="JWL4" s="53"/>
      <c r="JWM4" s="53"/>
      <c r="JWN4" s="53"/>
      <c r="JWO4" s="53"/>
      <c r="JWP4" s="53"/>
      <c r="JWQ4" s="53"/>
      <c r="JWR4" s="53"/>
      <c r="JWS4" s="53"/>
      <c r="JWT4" s="53"/>
      <c r="JWU4" s="53"/>
      <c r="JWV4" s="53"/>
      <c r="JWW4" s="53"/>
      <c r="JWX4" s="53"/>
      <c r="JWY4" s="53"/>
      <c r="JWZ4" s="53"/>
      <c r="JXA4" s="53"/>
      <c r="JXB4" s="53"/>
      <c r="JXC4" s="53"/>
      <c r="JXD4" s="53"/>
      <c r="JXE4" s="53"/>
      <c r="JXF4" s="53"/>
      <c r="JXG4" s="53"/>
      <c r="JXH4" s="53"/>
      <c r="JXI4" s="53"/>
      <c r="JXJ4" s="53"/>
      <c r="JXK4" s="53"/>
      <c r="JXL4" s="53"/>
      <c r="JXM4" s="53"/>
      <c r="JXN4" s="53"/>
      <c r="JXO4" s="53"/>
      <c r="JXP4" s="53"/>
      <c r="JXQ4" s="53"/>
      <c r="JXR4" s="53"/>
      <c r="JXS4" s="53"/>
      <c r="JXT4" s="53"/>
      <c r="JXU4" s="53"/>
      <c r="JXV4" s="53"/>
      <c r="JXW4" s="53"/>
      <c r="JXX4" s="53"/>
      <c r="JXY4" s="53"/>
      <c r="JXZ4" s="53"/>
      <c r="JYA4" s="53"/>
      <c r="JYB4" s="53"/>
      <c r="JYC4" s="53"/>
      <c r="JYD4" s="53"/>
      <c r="JYE4" s="53"/>
      <c r="JYF4" s="53"/>
      <c r="JYG4" s="53"/>
      <c r="JYH4" s="53"/>
      <c r="JYI4" s="53"/>
      <c r="JYJ4" s="53"/>
      <c r="JYK4" s="53"/>
      <c r="JYL4" s="53"/>
      <c r="JYM4" s="53"/>
      <c r="JYN4" s="53"/>
      <c r="JYO4" s="53"/>
      <c r="JYP4" s="53"/>
      <c r="JYQ4" s="53"/>
      <c r="JYR4" s="53"/>
      <c r="JYS4" s="53"/>
      <c r="JYT4" s="53"/>
      <c r="JYU4" s="53"/>
      <c r="JYV4" s="53"/>
      <c r="JYW4" s="53"/>
      <c r="JYX4" s="53"/>
      <c r="JYY4" s="53"/>
      <c r="JYZ4" s="53"/>
      <c r="JZA4" s="53"/>
      <c r="JZB4" s="53"/>
      <c r="JZC4" s="53"/>
      <c r="JZD4" s="53"/>
      <c r="JZE4" s="53"/>
      <c r="JZF4" s="53"/>
      <c r="JZG4" s="53"/>
      <c r="JZH4" s="53"/>
      <c r="JZI4" s="53"/>
      <c r="JZJ4" s="53"/>
      <c r="JZK4" s="53"/>
      <c r="JZL4" s="53"/>
      <c r="JZM4" s="53"/>
      <c r="JZN4" s="53"/>
      <c r="JZO4" s="53"/>
      <c r="JZP4" s="53"/>
      <c r="JZQ4" s="53"/>
      <c r="JZR4" s="53"/>
      <c r="JZS4" s="53"/>
      <c r="JZT4" s="53"/>
      <c r="JZU4" s="53"/>
      <c r="JZV4" s="53"/>
      <c r="JZW4" s="53"/>
      <c r="JZX4" s="53"/>
      <c r="JZY4" s="53"/>
      <c r="JZZ4" s="53"/>
      <c r="KAA4" s="53"/>
      <c r="KAB4" s="53"/>
      <c r="KAC4" s="53"/>
      <c r="KAD4" s="53"/>
      <c r="KAE4" s="53"/>
      <c r="KAF4" s="53"/>
      <c r="KAG4" s="53"/>
      <c r="KAH4" s="53"/>
      <c r="KAI4" s="53"/>
      <c r="KAJ4" s="53"/>
      <c r="KAK4" s="53"/>
      <c r="KAL4" s="53"/>
      <c r="KAM4" s="53"/>
      <c r="KAN4" s="53"/>
      <c r="KAO4" s="53"/>
      <c r="KAP4" s="53"/>
      <c r="KAQ4" s="53"/>
      <c r="KAR4" s="53"/>
      <c r="KAS4" s="53"/>
      <c r="KAT4" s="53"/>
      <c r="KAU4" s="53"/>
      <c r="KAV4" s="53"/>
      <c r="KAW4" s="53"/>
      <c r="KAX4" s="53"/>
      <c r="KAY4" s="53"/>
      <c r="KAZ4" s="53"/>
      <c r="KBA4" s="53"/>
      <c r="KBB4" s="53"/>
      <c r="KBC4" s="53"/>
      <c r="KBD4" s="53"/>
      <c r="KBE4" s="53"/>
      <c r="KBF4" s="53"/>
      <c r="KBG4" s="53"/>
      <c r="KBH4" s="53"/>
      <c r="KBI4" s="53"/>
      <c r="KBJ4" s="53"/>
      <c r="KBK4" s="53"/>
      <c r="KBL4" s="53"/>
      <c r="KBM4" s="53"/>
      <c r="KBN4" s="53"/>
      <c r="KBO4" s="53"/>
      <c r="KBP4" s="53"/>
      <c r="KBQ4" s="53"/>
      <c r="KBR4" s="53"/>
      <c r="KBS4" s="53"/>
      <c r="KBT4" s="53"/>
      <c r="KBU4" s="53"/>
      <c r="KBV4" s="53"/>
      <c r="KBW4" s="53"/>
      <c r="KBX4" s="53"/>
      <c r="KBY4" s="53"/>
      <c r="KBZ4" s="53"/>
      <c r="KCA4" s="53"/>
      <c r="KCB4" s="53"/>
      <c r="KCC4" s="53"/>
      <c r="KCD4" s="53"/>
      <c r="KCE4" s="53"/>
      <c r="KCF4" s="53"/>
      <c r="KCG4" s="53"/>
      <c r="KCH4" s="53"/>
      <c r="KCI4" s="53"/>
      <c r="KCJ4" s="53"/>
      <c r="KCK4" s="53"/>
      <c r="KCL4" s="53"/>
      <c r="KCM4" s="53"/>
      <c r="KCN4" s="53"/>
      <c r="KCO4" s="53"/>
      <c r="KCP4" s="53"/>
      <c r="KCQ4" s="53"/>
      <c r="KCR4" s="53"/>
      <c r="KCS4" s="53"/>
      <c r="KCT4" s="53"/>
      <c r="KCU4" s="53"/>
      <c r="KCV4" s="53"/>
      <c r="KCW4" s="53"/>
      <c r="KCX4" s="53"/>
      <c r="KCY4" s="53"/>
      <c r="KCZ4" s="53"/>
      <c r="KDA4" s="53"/>
      <c r="KDB4" s="53"/>
      <c r="KDC4" s="53"/>
      <c r="KDD4" s="53"/>
      <c r="KDE4" s="53"/>
      <c r="KDF4" s="53"/>
      <c r="KDG4" s="53"/>
      <c r="KDH4" s="53"/>
      <c r="KDI4" s="53"/>
      <c r="KDJ4" s="53"/>
      <c r="KDK4" s="53"/>
      <c r="KDL4" s="53"/>
      <c r="KDM4" s="53"/>
      <c r="KDN4" s="53"/>
      <c r="KDO4" s="53"/>
      <c r="KDP4" s="53"/>
      <c r="KDQ4" s="53"/>
      <c r="KDR4" s="53"/>
      <c r="KDS4" s="53"/>
      <c r="KDT4" s="53"/>
      <c r="KDU4" s="53"/>
      <c r="KDV4" s="53"/>
      <c r="KDW4" s="53"/>
      <c r="KDX4" s="53"/>
      <c r="KDY4" s="53"/>
      <c r="KDZ4" s="53"/>
      <c r="KEA4" s="53"/>
      <c r="KEB4" s="53"/>
      <c r="KEC4" s="53"/>
      <c r="KED4" s="53"/>
      <c r="KEE4" s="53"/>
      <c r="KEF4" s="53"/>
      <c r="KEG4" s="53"/>
      <c r="KEH4" s="53"/>
      <c r="KEI4" s="53"/>
      <c r="KEJ4" s="53"/>
      <c r="KEK4" s="53"/>
      <c r="KEL4" s="53"/>
      <c r="KEM4" s="53"/>
      <c r="KEN4" s="53"/>
      <c r="KEO4" s="53"/>
      <c r="KEP4" s="53"/>
      <c r="KEQ4" s="53"/>
      <c r="KER4" s="53"/>
      <c r="KES4" s="53"/>
      <c r="KET4" s="53"/>
      <c r="KEU4" s="53"/>
      <c r="KEV4" s="53"/>
      <c r="KEW4" s="53"/>
      <c r="KEX4" s="53"/>
      <c r="KEY4" s="53"/>
      <c r="KEZ4" s="53"/>
      <c r="KFA4" s="53"/>
      <c r="KFB4" s="53"/>
      <c r="KFC4" s="53"/>
      <c r="KFD4" s="53"/>
      <c r="KFE4" s="53"/>
      <c r="KFF4" s="53"/>
      <c r="KFG4" s="53"/>
      <c r="KFH4" s="53"/>
      <c r="KFI4" s="53"/>
      <c r="KFJ4" s="53"/>
      <c r="KFK4" s="53"/>
      <c r="KFL4" s="53"/>
      <c r="KFM4" s="53"/>
      <c r="KFN4" s="53"/>
      <c r="KFO4" s="53"/>
      <c r="KFP4" s="53"/>
      <c r="KFQ4" s="53"/>
      <c r="KFR4" s="53"/>
      <c r="KFS4" s="53"/>
      <c r="KFT4" s="53"/>
      <c r="KFU4" s="53"/>
      <c r="KFV4" s="53"/>
      <c r="KFW4" s="53"/>
      <c r="KFX4" s="53"/>
      <c r="KFY4" s="53"/>
      <c r="KFZ4" s="53"/>
      <c r="KGA4" s="53"/>
      <c r="KGB4" s="53"/>
      <c r="KGC4" s="53"/>
      <c r="KGD4" s="53"/>
      <c r="KGE4" s="53"/>
      <c r="KGF4" s="53"/>
      <c r="KGG4" s="53"/>
      <c r="KGH4" s="53"/>
      <c r="KGI4" s="53"/>
      <c r="KGJ4" s="53"/>
      <c r="KGK4" s="53"/>
      <c r="KGL4" s="53"/>
      <c r="KGM4" s="53"/>
      <c r="KGN4" s="53"/>
      <c r="KGO4" s="53"/>
      <c r="KGP4" s="53"/>
      <c r="KGQ4" s="53"/>
      <c r="KGR4" s="53"/>
      <c r="KGS4" s="53"/>
      <c r="KGT4" s="53"/>
      <c r="KGU4" s="53"/>
      <c r="KGV4" s="53"/>
      <c r="KGW4" s="53"/>
      <c r="KGX4" s="53"/>
      <c r="KGY4" s="53"/>
      <c r="KGZ4" s="53"/>
      <c r="KHA4" s="53"/>
      <c r="KHB4" s="53"/>
      <c r="KHC4" s="53"/>
      <c r="KHD4" s="53"/>
      <c r="KHE4" s="53"/>
      <c r="KHF4" s="53"/>
      <c r="KHG4" s="53"/>
      <c r="KHH4" s="53"/>
      <c r="KHI4" s="53"/>
      <c r="KHJ4" s="53"/>
      <c r="KHK4" s="53"/>
      <c r="KHL4" s="53"/>
      <c r="KHM4" s="53"/>
      <c r="KHN4" s="53"/>
      <c r="KHO4" s="53"/>
      <c r="KHP4" s="53"/>
      <c r="KHQ4" s="53"/>
      <c r="KHR4" s="53"/>
      <c r="KHS4" s="53"/>
      <c r="KHT4" s="53"/>
      <c r="KHU4" s="53"/>
      <c r="KHV4" s="53"/>
      <c r="KHW4" s="53"/>
      <c r="KHX4" s="53"/>
      <c r="KHY4" s="53"/>
      <c r="KHZ4" s="53"/>
      <c r="KIA4" s="53"/>
      <c r="KIB4" s="53"/>
      <c r="KIC4" s="53"/>
      <c r="KID4" s="53"/>
      <c r="KIE4" s="53"/>
      <c r="KIF4" s="53"/>
      <c r="KIG4" s="53"/>
      <c r="KIH4" s="53"/>
      <c r="KII4" s="53"/>
      <c r="KIJ4" s="53"/>
      <c r="KIK4" s="53"/>
      <c r="KIL4" s="53"/>
      <c r="KIM4" s="53"/>
      <c r="KIN4" s="53"/>
      <c r="KIO4" s="53"/>
      <c r="KIP4" s="53"/>
      <c r="KIQ4" s="53"/>
      <c r="KIR4" s="53"/>
      <c r="KIS4" s="53"/>
      <c r="KIT4" s="53"/>
      <c r="KIU4" s="53"/>
      <c r="KIV4" s="53"/>
      <c r="KIW4" s="53"/>
      <c r="KIX4" s="53"/>
      <c r="KIY4" s="53"/>
      <c r="KIZ4" s="53"/>
      <c r="KJA4" s="53"/>
      <c r="KJB4" s="53"/>
      <c r="KJC4" s="53"/>
      <c r="KJD4" s="53"/>
      <c r="KJE4" s="53"/>
      <c r="KJF4" s="53"/>
      <c r="KJG4" s="53"/>
      <c r="KJH4" s="53"/>
      <c r="KJI4" s="53"/>
      <c r="KJJ4" s="53"/>
      <c r="KJK4" s="53"/>
      <c r="KJL4" s="53"/>
      <c r="KJM4" s="53"/>
      <c r="KJN4" s="53"/>
      <c r="KJO4" s="53"/>
      <c r="KJP4" s="53"/>
      <c r="KJQ4" s="53"/>
      <c r="KJR4" s="53"/>
      <c r="KJS4" s="53"/>
      <c r="KJT4" s="53"/>
      <c r="KJU4" s="53"/>
      <c r="KJV4" s="53"/>
      <c r="KJW4" s="53"/>
      <c r="KJX4" s="53"/>
      <c r="KJY4" s="53"/>
      <c r="KJZ4" s="53"/>
      <c r="KKA4" s="53"/>
      <c r="KKB4" s="53"/>
      <c r="KKC4" s="53"/>
      <c r="KKD4" s="53"/>
      <c r="KKE4" s="53"/>
      <c r="KKF4" s="53"/>
      <c r="KKG4" s="53"/>
      <c r="KKH4" s="53"/>
      <c r="KKI4" s="53"/>
      <c r="KKJ4" s="53"/>
      <c r="KKK4" s="53"/>
      <c r="KKL4" s="53"/>
      <c r="KKM4" s="53"/>
      <c r="KKN4" s="53"/>
      <c r="KKO4" s="53"/>
      <c r="KKP4" s="53"/>
      <c r="KKQ4" s="53"/>
      <c r="KKR4" s="53"/>
      <c r="KKS4" s="53"/>
      <c r="KKT4" s="53"/>
      <c r="KKU4" s="53"/>
      <c r="KKV4" s="53"/>
      <c r="KKW4" s="53"/>
      <c r="KKX4" s="53"/>
      <c r="KKY4" s="53"/>
      <c r="KKZ4" s="53"/>
      <c r="KLA4" s="53"/>
      <c r="KLB4" s="53"/>
      <c r="KLC4" s="53"/>
      <c r="KLD4" s="53"/>
      <c r="KLE4" s="53"/>
      <c r="KLF4" s="53"/>
      <c r="KLG4" s="53"/>
      <c r="KLH4" s="53"/>
      <c r="KLI4" s="53"/>
      <c r="KLJ4" s="53"/>
      <c r="KLK4" s="53"/>
      <c r="KLL4" s="53"/>
      <c r="KLM4" s="53"/>
      <c r="KLN4" s="53"/>
      <c r="KLO4" s="53"/>
      <c r="KLP4" s="53"/>
      <c r="KLQ4" s="53"/>
      <c r="KLR4" s="53"/>
      <c r="KLS4" s="53"/>
      <c r="KLT4" s="53"/>
      <c r="KLU4" s="53"/>
      <c r="KLV4" s="53"/>
      <c r="KLW4" s="53"/>
      <c r="KLX4" s="53"/>
      <c r="KLY4" s="53"/>
      <c r="KLZ4" s="53"/>
      <c r="KMA4" s="53"/>
      <c r="KMB4" s="53"/>
      <c r="KMC4" s="53"/>
      <c r="KMD4" s="53"/>
      <c r="KME4" s="53"/>
      <c r="KMF4" s="53"/>
      <c r="KMG4" s="53"/>
      <c r="KMH4" s="53"/>
      <c r="KMI4" s="53"/>
      <c r="KMJ4" s="53"/>
      <c r="KMK4" s="53"/>
      <c r="KML4" s="53"/>
      <c r="KMM4" s="53"/>
      <c r="KMN4" s="53"/>
      <c r="KMO4" s="53"/>
      <c r="KMP4" s="53"/>
      <c r="KMQ4" s="53"/>
      <c r="KMR4" s="53"/>
      <c r="KMS4" s="53"/>
      <c r="KMT4" s="53"/>
      <c r="KMU4" s="53"/>
      <c r="KMV4" s="53"/>
      <c r="KMW4" s="53"/>
      <c r="KMX4" s="53"/>
      <c r="KMY4" s="53"/>
      <c r="KMZ4" s="53"/>
      <c r="KNA4" s="53"/>
      <c r="KNB4" s="53"/>
      <c r="KNC4" s="53"/>
      <c r="KND4" s="53"/>
      <c r="KNE4" s="53"/>
      <c r="KNF4" s="53"/>
      <c r="KNG4" s="53"/>
      <c r="KNH4" s="53"/>
      <c r="KNI4" s="53"/>
      <c r="KNJ4" s="53"/>
      <c r="KNK4" s="53"/>
      <c r="KNL4" s="53"/>
      <c r="KNM4" s="53"/>
      <c r="KNN4" s="53"/>
      <c r="KNO4" s="53"/>
      <c r="KNP4" s="53"/>
      <c r="KNQ4" s="53"/>
      <c r="KNR4" s="53"/>
      <c r="KNS4" s="53"/>
      <c r="KNT4" s="53"/>
      <c r="KNU4" s="53"/>
      <c r="KNV4" s="53"/>
      <c r="KNW4" s="53"/>
      <c r="KNX4" s="53"/>
      <c r="KNY4" s="53"/>
      <c r="KNZ4" s="53"/>
      <c r="KOA4" s="53"/>
      <c r="KOB4" s="53"/>
      <c r="KOC4" s="53"/>
      <c r="KOD4" s="53"/>
      <c r="KOE4" s="53"/>
      <c r="KOF4" s="53"/>
      <c r="KOG4" s="53"/>
      <c r="KOH4" s="53"/>
      <c r="KOI4" s="53"/>
      <c r="KOJ4" s="53"/>
      <c r="KOK4" s="53"/>
      <c r="KOL4" s="53"/>
      <c r="KOM4" s="53"/>
      <c r="KON4" s="53"/>
      <c r="KOO4" s="53"/>
      <c r="KOP4" s="53"/>
      <c r="KOQ4" s="53"/>
      <c r="KOR4" s="53"/>
      <c r="KOS4" s="53"/>
      <c r="KOT4" s="53"/>
      <c r="KOU4" s="53"/>
      <c r="KOV4" s="53"/>
      <c r="KOW4" s="53"/>
      <c r="KOX4" s="53"/>
      <c r="KOY4" s="53"/>
      <c r="KOZ4" s="53"/>
      <c r="KPA4" s="53"/>
      <c r="KPB4" s="53"/>
      <c r="KPC4" s="53"/>
      <c r="KPD4" s="53"/>
      <c r="KPE4" s="53"/>
      <c r="KPF4" s="53"/>
      <c r="KPG4" s="53"/>
      <c r="KPH4" s="53"/>
      <c r="KPI4" s="53"/>
      <c r="KPJ4" s="53"/>
      <c r="KPK4" s="53"/>
      <c r="KPL4" s="53"/>
      <c r="KPM4" s="53"/>
      <c r="KPN4" s="53"/>
      <c r="KPO4" s="53"/>
      <c r="KPP4" s="53"/>
      <c r="KPQ4" s="53"/>
      <c r="KPR4" s="53"/>
      <c r="KPS4" s="53"/>
      <c r="KPT4" s="53"/>
      <c r="KPU4" s="53"/>
      <c r="KPV4" s="53"/>
      <c r="KPW4" s="53"/>
      <c r="KPX4" s="53"/>
      <c r="KPY4" s="53"/>
      <c r="KPZ4" s="53"/>
      <c r="KQA4" s="53"/>
      <c r="KQB4" s="53"/>
      <c r="KQC4" s="53"/>
      <c r="KQD4" s="53"/>
      <c r="KQE4" s="53"/>
      <c r="KQF4" s="53"/>
      <c r="KQG4" s="53"/>
      <c r="KQH4" s="53"/>
      <c r="KQI4" s="53"/>
      <c r="KQJ4" s="53"/>
      <c r="KQK4" s="53"/>
      <c r="KQL4" s="53"/>
      <c r="KQM4" s="53"/>
      <c r="KQN4" s="53"/>
      <c r="KQO4" s="53"/>
      <c r="KQP4" s="53"/>
      <c r="KQQ4" s="53"/>
      <c r="KQR4" s="53"/>
      <c r="KQS4" s="53"/>
      <c r="KQT4" s="53"/>
      <c r="KQU4" s="53"/>
      <c r="KQV4" s="53"/>
      <c r="KQW4" s="53"/>
      <c r="KQX4" s="53"/>
      <c r="KQY4" s="53"/>
      <c r="KQZ4" s="53"/>
      <c r="KRA4" s="53"/>
      <c r="KRB4" s="53"/>
      <c r="KRC4" s="53"/>
      <c r="KRD4" s="53"/>
      <c r="KRE4" s="53"/>
      <c r="KRF4" s="53"/>
      <c r="KRG4" s="53"/>
      <c r="KRH4" s="53"/>
      <c r="KRI4" s="53"/>
      <c r="KRJ4" s="53"/>
      <c r="KRK4" s="53"/>
      <c r="KRL4" s="53"/>
      <c r="KRM4" s="53"/>
      <c r="KRN4" s="53"/>
      <c r="KRO4" s="53"/>
      <c r="KRP4" s="53"/>
      <c r="KRQ4" s="53"/>
      <c r="KRR4" s="53"/>
      <c r="KRS4" s="53"/>
      <c r="KRT4" s="53"/>
      <c r="KRU4" s="53"/>
      <c r="KRV4" s="53"/>
      <c r="KRW4" s="53"/>
      <c r="KRX4" s="53"/>
      <c r="KRY4" s="53"/>
      <c r="KRZ4" s="53"/>
      <c r="KSA4" s="53"/>
      <c r="KSB4" s="53"/>
      <c r="KSC4" s="53"/>
      <c r="KSD4" s="53"/>
      <c r="KSE4" s="53"/>
      <c r="KSF4" s="53"/>
      <c r="KSG4" s="53"/>
      <c r="KSH4" s="53"/>
      <c r="KSI4" s="53"/>
      <c r="KSJ4" s="53"/>
      <c r="KSK4" s="53"/>
      <c r="KSL4" s="53"/>
      <c r="KSM4" s="53"/>
      <c r="KSN4" s="53"/>
      <c r="KSO4" s="53"/>
      <c r="KSP4" s="53"/>
      <c r="KSQ4" s="53"/>
      <c r="KSR4" s="53"/>
      <c r="KSS4" s="53"/>
      <c r="KST4" s="53"/>
      <c r="KSU4" s="53"/>
      <c r="KSV4" s="53"/>
      <c r="KSW4" s="53"/>
      <c r="KSX4" s="53"/>
      <c r="KSY4" s="53"/>
      <c r="KSZ4" s="53"/>
      <c r="KTA4" s="53"/>
      <c r="KTB4" s="53"/>
      <c r="KTC4" s="53"/>
      <c r="KTD4" s="53"/>
      <c r="KTE4" s="53"/>
      <c r="KTF4" s="53"/>
      <c r="KTG4" s="53"/>
      <c r="KTH4" s="53"/>
      <c r="KTI4" s="53"/>
      <c r="KTJ4" s="53"/>
      <c r="KTK4" s="53"/>
      <c r="KTL4" s="53"/>
      <c r="KTM4" s="53"/>
      <c r="KTN4" s="53"/>
      <c r="KTO4" s="53"/>
      <c r="KTP4" s="53"/>
      <c r="KTQ4" s="53"/>
      <c r="KTR4" s="53"/>
      <c r="KTS4" s="53"/>
      <c r="KTT4" s="53"/>
      <c r="KTU4" s="53"/>
      <c r="KTV4" s="53"/>
      <c r="KTW4" s="53"/>
      <c r="KTX4" s="53"/>
      <c r="KTY4" s="53"/>
      <c r="KTZ4" s="53"/>
      <c r="KUA4" s="53"/>
      <c r="KUB4" s="53"/>
      <c r="KUC4" s="53"/>
      <c r="KUD4" s="53"/>
      <c r="KUE4" s="53"/>
      <c r="KUF4" s="53"/>
      <c r="KUG4" s="53"/>
      <c r="KUH4" s="53"/>
      <c r="KUI4" s="53"/>
      <c r="KUJ4" s="53"/>
      <c r="KUK4" s="53"/>
      <c r="KUL4" s="53"/>
      <c r="KUM4" s="53"/>
      <c r="KUN4" s="53"/>
      <c r="KUO4" s="53"/>
      <c r="KUP4" s="53"/>
      <c r="KUQ4" s="53"/>
      <c r="KUR4" s="53"/>
      <c r="KUS4" s="53"/>
      <c r="KUT4" s="53"/>
      <c r="KUU4" s="53"/>
      <c r="KUV4" s="53"/>
      <c r="KUW4" s="53"/>
      <c r="KUX4" s="53"/>
      <c r="KUY4" s="53"/>
      <c r="KUZ4" s="53"/>
      <c r="KVA4" s="53"/>
      <c r="KVB4" s="53"/>
      <c r="KVC4" s="53"/>
      <c r="KVD4" s="53"/>
      <c r="KVE4" s="53"/>
      <c r="KVF4" s="53"/>
      <c r="KVG4" s="53"/>
      <c r="KVH4" s="53"/>
      <c r="KVI4" s="53"/>
      <c r="KVJ4" s="53"/>
      <c r="KVK4" s="53"/>
      <c r="KVL4" s="53"/>
      <c r="KVM4" s="53"/>
      <c r="KVN4" s="53"/>
      <c r="KVO4" s="53"/>
      <c r="KVP4" s="53"/>
      <c r="KVQ4" s="53"/>
      <c r="KVR4" s="53"/>
      <c r="KVS4" s="53"/>
      <c r="KVT4" s="53"/>
      <c r="KVU4" s="53"/>
      <c r="KVV4" s="53"/>
      <c r="KVW4" s="53"/>
      <c r="KVX4" s="53"/>
      <c r="KVY4" s="53"/>
      <c r="KVZ4" s="53"/>
      <c r="KWA4" s="53"/>
      <c r="KWB4" s="53"/>
      <c r="KWC4" s="53"/>
      <c r="KWD4" s="53"/>
      <c r="KWE4" s="53"/>
      <c r="KWF4" s="53"/>
      <c r="KWG4" s="53"/>
      <c r="KWH4" s="53"/>
      <c r="KWI4" s="53"/>
      <c r="KWJ4" s="53"/>
      <c r="KWK4" s="53"/>
      <c r="KWL4" s="53"/>
      <c r="KWM4" s="53"/>
      <c r="KWN4" s="53"/>
      <c r="KWO4" s="53"/>
      <c r="KWP4" s="53"/>
      <c r="KWQ4" s="53"/>
      <c r="KWR4" s="53"/>
      <c r="KWS4" s="53"/>
      <c r="KWT4" s="53"/>
      <c r="KWU4" s="53"/>
      <c r="KWV4" s="53"/>
      <c r="KWW4" s="53"/>
      <c r="KWX4" s="53"/>
      <c r="KWY4" s="53"/>
      <c r="KWZ4" s="53"/>
      <c r="KXA4" s="53"/>
      <c r="KXB4" s="53"/>
      <c r="KXC4" s="53"/>
      <c r="KXD4" s="53"/>
      <c r="KXE4" s="53"/>
      <c r="KXF4" s="53"/>
      <c r="KXG4" s="53"/>
      <c r="KXH4" s="53"/>
      <c r="KXI4" s="53"/>
      <c r="KXJ4" s="53"/>
      <c r="KXK4" s="53"/>
      <c r="KXL4" s="53"/>
      <c r="KXM4" s="53"/>
      <c r="KXN4" s="53"/>
      <c r="KXO4" s="53"/>
      <c r="KXP4" s="53"/>
      <c r="KXQ4" s="53"/>
      <c r="KXR4" s="53"/>
      <c r="KXS4" s="53"/>
      <c r="KXT4" s="53"/>
      <c r="KXU4" s="53"/>
      <c r="KXV4" s="53"/>
      <c r="KXW4" s="53"/>
      <c r="KXX4" s="53"/>
      <c r="KXY4" s="53"/>
      <c r="KXZ4" s="53"/>
      <c r="KYA4" s="53"/>
      <c r="KYB4" s="53"/>
      <c r="KYC4" s="53"/>
      <c r="KYD4" s="53"/>
      <c r="KYE4" s="53"/>
      <c r="KYF4" s="53"/>
      <c r="KYG4" s="53"/>
      <c r="KYH4" s="53"/>
      <c r="KYI4" s="53"/>
      <c r="KYJ4" s="53"/>
      <c r="KYK4" s="53"/>
      <c r="KYL4" s="53"/>
      <c r="KYM4" s="53"/>
      <c r="KYN4" s="53"/>
      <c r="KYO4" s="53"/>
      <c r="KYP4" s="53"/>
      <c r="KYQ4" s="53"/>
      <c r="KYR4" s="53"/>
      <c r="KYS4" s="53"/>
      <c r="KYT4" s="53"/>
      <c r="KYU4" s="53"/>
      <c r="KYV4" s="53"/>
      <c r="KYW4" s="53"/>
      <c r="KYX4" s="53"/>
      <c r="KYY4" s="53"/>
      <c r="KYZ4" s="53"/>
      <c r="KZA4" s="53"/>
      <c r="KZB4" s="53"/>
      <c r="KZC4" s="53"/>
      <c r="KZD4" s="53"/>
      <c r="KZE4" s="53"/>
      <c r="KZF4" s="53"/>
      <c r="KZG4" s="53"/>
      <c r="KZH4" s="53"/>
      <c r="KZI4" s="53"/>
      <c r="KZJ4" s="53"/>
      <c r="KZK4" s="53"/>
      <c r="KZL4" s="53"/>
      <c r="KZM4" s="53"/>
      <c r="KZN4" s="53"/>
      <c r="KZO4" s="53"/>
      <c r="KZP4" s="53"/>
      <c r="KZQ4" s="53"/>
      <c r="KZR4" s="53"/>
      <c r="KZS4" s="53"/>
      <c r="KZT4" s="53"/>
      <c r="KZU4" s="53"/>
      <c r="KZV4" s="53"/>
      <c r="KZW4" s="53"/>
      <c r="KZX4" s="53"/>
      <c r="KZY4" s="53"/>
      <c r="KZZ4" s="53"/>
      <c r="LAA4" s="53"/>
      <c r="LAB4" s="53"/>
      <c r="LAC4" s="53"/>
      <c r="LAD4" s="53"/>
      <c r="LAE4" s="53"/>
      <c r="LAF4" s="53"/>
      <c r="LAG4" s="53"/>
      <c r="LAH4" s="53"/>
      <c r="LAI4" s="53"/>
      <c r="LAJ4" s="53"/>
      <c r="LAK4" s="53"/>
      <c r="LAL4" s="53"/>
      <c r="LAM4" s="53"/>
      <c r="LAN4" s="53"/>
      <c r="LAO4" s="53"/>
      <c r="LAP4" s="53"/>
      <c r="LAQ4" s="53"/>
      <c r="LAR4" s="53"/>
      <c r="LAS4" s="53"/>
      <c r="LAT4" s="53"/>
      <c r="LAU4" s="53"/>
      <c r="LAV4" s="53"/>
      <c r="LAW4" s="53"/>
      <c r="LAX4" s="53"/>
      <c r="LAY4" s="53"/>
      <c r="LAZ4" s="53"/>
      <c r="LBA4" s="53"/>
      <c r="LBB4" s="53"/>
      <c r="LBC4" s="53"/>
      <c r="LBD4" s="53"/>
      <c r="LBE4" s="53"/>
      <c r="LBF4" s="53"/>
      <c r="LBG4" s="53"/>
      <c r="LBH4" s="53"/>
      <c r="LBI4" s="53"/>
      <c r="LBJ4" s="53"/>
      <c r="LBK4" s="53"/>
      <c r="LBL4" s="53"/>
      <c r="LBM4" s="53"/>
      <c r="LBN4" s="53"/>
      <c r="LBO4" s="53"/>
      <c r="LBP4" s="53"/>
      <c r="LBQ4" s="53"/>
      <c r="LBR4" s="53"/>
      <c r="LBS4" s="53"/>
      <c r="LBT4" s="53"/>
      <c r="LBU4" s="53"/>
      <c r="LBV4" s="53"/>
      <c r="LBW4" s="53"/>
      <c r="LBX4" s="53"/>
      <c r="LBY4" s="53"/>
      <c r="LBZ4" s="53"/>
      <c r="LCA4" s="53"/>
      <c r="LCB4" s="53"/>
      <c r="LCC4" s="53"/>
      <c r="LCD4" s="53"/>
      <c r="LCE4" s="53"/>
      <c r="LCF4" s="53"/>
      <c r="LCG4" s="53"/>
      <c r="LCH4" s="53"/>
      <c r="LCI4" s="53"/>
      <c r="LCJ4" s="53"/>
      <c r="LCK4" s="53"/>
      <c r="LCL4" s="53"/>
      <c r="LCM4" s="53"/>
      <c r="LCN4" s="53"/>
      <c r="LCO4" s="53"/>
      <c r="LCP4" s="53"/>
      <c r="LCQ4" s="53"/>
      <c r="LCR4" s="53"/>
      <c r="LCS4" s="53"/>
      <c r="LCT4" s="53"/>
      <c r="LCU4" s="53"/>
      <c r="LCV4" s="53"/>
      <c r="LCW4" s="53"/>
      <c r="LCX4" s="53"/>
      <c r="LCY4" s="53"/>
      <c r="LCZ4" s="53"/>
      <c r="LDA4" s="53"/>
      <c r="LDB4" s="53"/>
      <c r="LDC4" s="53"/>
      <c r="LDD4" s="53"/>
      <c r="LDE4" s="53"/>
      <c r="LDF4" s="53"/>
      <c r="LDG4" s="53"/>
      <c r="LDH4" s="53"/>
      <c r="LDI4" s="53"/>
      <c r="LDJ4" s="53"/>
      <c r="LDK4" s="53"/>
      <c r="LDL4" s="53"/>
      <c r="LDM4" s="53"/>
      <c r="LDN4" s="53"/>
      <c r="LDO4" s="53"/>
      <c r="LDP4" s="53"/>
      <c r="LDQ4" s="53"/>
      <c r="LDR4" s="53"/>
      <c r="LDS4" s="53"/>
      <c r="LDT4" s="53"/>
      <c r="LDU4" s="53"/>
      <c r="LDV4" s="53"/>
      <c r="LDW4" s="53"/>
      <c r="LDX4" s="53"/>
      <c r="LDY4" s="53"/>
      <c r="LDZ4" s="53"/>
      <c r="LEA4" s="53"/>
      <c r="LEB4" s="53"/>
      <c r="LEC4" s="53"/>
      <c r="LED4" s="53"/>
      <c r="LEE4" s="53"/>
      <c r="LEF4" s="53"/>
      <c r="LEG4" s="53"/>
      <c r="LEH4" s="53"/>
      <c r="LEI4" s="53"/>
      <c r="LEJ4" s="53"/>
      <c r="LEK4" s="53"/>
      <c r="LEL4" s="53"/>
      <c r="LEM4" s="53"/>
      <c r="LEN4" s="53"/>
      <c r="LEO4" s="53"/>
      <c r="LEP4" s="53"/>
      <c r="LEQ4" s="53"/>
      <c r="LER4" s="53"/>
      <c r="LES4" s="53"/>
      <c r="LET4" s="53"/>
      <c r="LEU4" s="53"/>
      <c r="LEV4" s="53"/>
      <c r="LEW4" s="53"/>
      <c r="LEX4" s="53"/>
      <c r="LEY4" s="53"/>
      <c r="LEZ4" s="53"/>
      <c r="LFA4" s="53"/>
      <c r="LFB4" s="53"/>
      <c r="LFC4" s="53"/>
      <c r="LFD4" s="53"/>
      <c r="LFE4" s="53"/>
      <c r="LFF4" s="53"/>
      <c r="LFG4" s="53"/>
      <c r="LFH4" s="53"/>
      <c r="LFI4" s="53"/>
      <c r="LFJ4" s="53"/>
      <c r="LFK4" s="53"/>
      <c r="LFL4" s="53"/>
      <c r="LFM4" s="53"/>
      <c r="LFN4" s="53"/>
      <c r="LFO4" s="53"/>
      <c r="LFP4" s="53"/>
      <c r="LFQ4" s="53"/>
      <c r="LFR4" s="53"/>
      <c r="LFS4" s="53"/>
      <c r="LFT4" s="53"/>
      <c r="LFU4" s="53"/>
      <c r="LFV4" s="53"/>
      <c r="LFW4" s="53"/>
      <c r="LFX4" s="53"/>
      <c r="LFY4" s="53"/>
      <c r="LFZ4" s="53"/>
      <c r="LGA4" s="53"/>
      <c r="LGB4" s="53"/>
      <c r="LGC4" s="53"/>
      <c r="LGD4" s="53"/>
      <c r="LGE4" s="53"/>
      <c r="LGF4" s="53"/>
      <c r="LGG4" s="53"/>
      <c r="LGH4" s="53"/>
      <c r="LGI4" s="53"/>
      <c r="LGJ4" s="53"/>
      <c r="LGK4" s="53"/>
      <c r="LGL4" s="53"/>
      <c r="LGM4" s="53"/>
      <c r="LGN4" s="53"/>
      <c r="LGO4" s="53"/>
      <c r="LGP4" s="53"/>
      <c r="LGQ4" s="53"/>
      <c r="LGR4" s="53"/>
      <c r="LGS4" s="53"/>
      <c r="LGT4" s="53"/>
      <c r="LGU4" s="53"/>
      <c r="LGV4" s="53"/>
      <c r="LGW4" s="53"/>
      <c r="LGX4" s="53"/>
      <c r="LGY4" s="53"/>
      <c r="LGZ4" s="53"/>
      <c r="LHA4" s="53"/>
      <c r="LHB4" s="53"/>
      <c r="LHC4" s="53"/>
      <c r="LHD4" s="53"/>
      <c r="LHE4" s="53"/>
      <c r="LHF4" s="53"/>
      <c r="LHG4" s="53"/>
      <c r="LHH4" s="53"/>
      <c r="LHI4" s="53"/>
      <c r="LHJ4" s="53"/>
      <c r="LHK4" s="53"/>
      <c r="LHL4" s="53"/>
      <c r="LHM4" s="53"/>
      <c r="LHN4" s="53"/>
      <c r="LHO4" s="53"/>
      <c r="LHP4" s="53"/>
      <c r="LHQ4" s="53"/>
      <c r="LHR4" s="53"/>
      <c r="LHS4" s="53"/>
      <c r="LHT4" s="53"/>
      <c r="LHU4" s="53"/>
      <c r="LHV4" s="53"/>
      <c r="LHW4" s="53"/>
      <c r="LHX4" s="53"/>
      <c r="LHY4" s="53"/>
      <c r="LHZ4" s="53"/>
      <c r="LIA4" s="53"/>
      <c r="LIB4" s="53"/>
      <c r="LIC4" s="53"/>
      <c r="LID4" s="53"/>
      <c r="LIE4" s="53"/>
      <c r="LIF4" s="53"/>
      <c r="LIG4" s="53"/>
      <c r="LIH4" s="53"/>
      <c r="LII4" s="53"/>
      <c r="LIJ4" s="53"/>
      <c r="LIK4" s="53"/>
      <c r="LIL4" s="53"/>
      <c r="LIM4" s="53"/>
      <c r="LIN4" s="53"/>
      <c r="LIO4" s="53"/>
      <c r="LIP4" s="53"/>
      <c r="LIQ4" s="53"/>
      <c r="LIR4" s="53"/>
      <c r="LIS4" s="53"/>
      <c r="LIT4" s="53"/>
      <c r="LIU4" s="53"/>
      <c r="LIV4" s="53"/>
      <c r="LIW4" s="53"/>
      <c r="LIX4" s="53"/>
      <c r="LIY4" s="53"/>
      <c r="LIZ4" s="53"/>
      <c r="LJA4" s="53"/>
      <c r="LJB4" s="53"/>
      <c r="LJC4" s="53"/>
      <c r="LJD4" s="53"/>
      <c r="LJE4" s="53"/>
      <c r="LJF4" s="53"/>
      <c r="LJG4" s="53"/>
      <c r="LJH4" s="53"/>
      <c r="LJI4" s="53"/>
      <c r="LJJ4" s="53"/>
      <c r="LJK4" s="53"/>
      <c r="LJL4" s="53"/>
      <c r="LJM4" s="53"/>
      <c r="LJN4" s="53"/>
      <c r="LJO4" s="53"/>
      <c r="LJP4" s="53"/>
      <c r="LJQ4" s="53"/>
      <c r="LJR4" s="53"/>
      <c r="LJS4" s="53"/>
      <c r="LJT4" s="53"/>
      <c r="LJU4" s="53"/>
      <c r="LJV4" s="53"/>
      <c r="LJW4" s="53"/>
      <c r="LJX4" s="53"/>
      <c r="LJY4" s="53"/>
      <c r="LJZ4" s="53"/>
      <c r="LKA4" s="53"/>
      <c r="LKB4" s="53"/>
      <c r="LKC4" s="53"/>
      <c r="LKD4" s="53"/>
      <c r="LKE4" s="53"/>
      <c r="LKF4" s="53"/>
      <c r="LKG4" s="53"/>
      <c r="LKH4" s="53"/>
      <c r="LKI4" s="53"/>
      <c r="LKJ4" s="53"/>
      <c r="LKK4" s="53"/>
      <c r="LKL4" s="53"/>
      <c r="LKM4" s="53"/>
      <c r="LKN4" s="53"/>
      <c r="LKO4" s="53"/>
      <c r="LKP4" s="53"/>
      <c r="LKQ4" s="53"/>
      <c r="LKR4" s="53"/>
      <c r="LKS4" s="53"/>
      <c r="LKT4" s="53"/>
      <c r="LKU4" s="53"/>
      <c r="LKV4" s="53"/>
      <c r="LKW4" s="53"/>
      <c r="LKX4" s="53"/>
      <c r="LKY4" s="53"/>
      <c r="LKZ4" s="53"/>
      <c r="LLA4" s="53"/>
      <c r="LLB4" s="53"/>
      <c r="LLC4" s="53"/>
      <c r="LLD4" s="53"/>
      <c r="LLE4" s="53"/>
      <c r="LLF4" s="53"/>
      <c r="LLG4" s="53"/>
      <c r="LLH4" s="53"/>
      <c r="LLI4" s="53"/>
      <c r="LLJ4" s="53"/>
      <c r="LLK4" s="53"/>
      <c r="LLL4" s="53"/>
      <c r="LLM4" s="53"/>
      <c r="LLN4" s="53"/>
      <c r="LLO4" s="53"/>
      <c r="LLP4" s="53"/>
      <c r="LLQ4" s="53"/>
      <c r="LLR4" s="53"/>
      <c r="LLS4" s="53"/>
      <c r="LLT4" s="53"/>
      <c r="LLU4" s="53"/>
      <c r="LLV4" s="53"/>
      <c r="LLW4" s="53"/>
      <c r="LLX4" s="53"/>
      <c r="LLY4" s="53"/>
      <c r="LLZ4" s="53"/>
      <c r="LMA4" s="53"/>
      <c r="LMB4" s="53"/>
      <c r="LMC4" s="53"/>
      <c r="LMD4" s="53"/>
      <c r="LME4" s="53"/>
      <c r="LMF4" s="53"/>
      <c r="LMG4" s="53"/>
      <c r="LMH4" s="53"/>
      <c r="LMI4" s="53"/>
      <c r="LMJ4" s="53"/>
      <c r="LMK4" s="53"/>
      <c r="LML4" s="53"/>
      <c r="LMM4" s="53"/>
      <c r="LMN4" s="53"/>
      <c r="LMO4" s="53"/>
      <c r="LMP4" s="53"/>
      <c r="LMQ4" s="53"/>
      <c r="LMR4" s="53"/>
      <c r="LMS4" s="53"/>
      <c r="LMT4" s="53"/>
      <c r="LMU4" s="53"/>
      <c r="LMV4" s="53"/>
      <c r="LMW4" s="53"/>
      <c r="LMX4" s="53"/>
      <c r="LMY4" s="53"/>
      <c r="LMZ4" s="53"/>
      <c r="LNA4" s="53"/>
      <c r="LNB4" s="53"/>
      <c r="LNC4" s="53"/>
      <c r="LND4" s="53"/>
      <c r="LNE4" s="53"/>
      <c r="LNF4" s="53"/>
      <c r="LNG4" s="53"/>
      <c r="LNH4" s="53"/>
      <c r="LNI4" s="53"/>
      <c r="LNJ4" s="53"/>
      <c r="LNK4" s="53"/>
      <c r="LNL4" s="53"/>
      <c r="LNM4" s="53"/>
      <c r="LNN4" s="53"/>
      <c r="LNO4" s="53"/>
      <c r="LNP4" s="53"/>
      <c r="LNQ4" s="53"/>
      <c r="LNR4" s="53"/>
      <c r="LNS4" s="53"/>
      <c r="LNT4" s="53"/>
      <c r="LNU4" s="53"/>
      <c r="LNV4" s="53"/>
      <c r="LNW4" s="53"/>
      <c r="LNX4" s="53"/>
      <c r="LNY4" s="53"/>
      <c r="LNZ4" s="53"/>
      <c r="LOA4" s="53"/>
      <c r="LOB4" s="53"/>
      <c r="LOC4" s="53"/>
      <c r="LOD4" s="53"/>
      <c r="LOE4" s="53"/>
      <c r="LOF4" s="53"/>
      <c r="LOG4" s="53"/>
      <c r="LOH4" s="53"/>
      <c r="LOI4" s="53"/>
      <c r="LOJ4" s="53"/>
      <c r="LOK4" s="53"/>
      <c r="LOL4" s="53"/>
      <c r="LOM4" s="53"/>
      <c r="LON4" s="53"/>
      <c r="LOO4" s="53"/>
      <c r="LOP4" s="53"/>
      <c r="LOQ4" s="53"/>
      <c r="LOR4" s="53"/>
      <c r="LOS4" s="53"/>
      <c r="LOT4" s="53"/>
      <c r="LOU4" s="53"/>
      <c r="LOV4" s="53"/>
      <c r="LOW4" s="53"/>
      <c r="LOX4" s="53"/>
      <c r="LOY4" s="53"/>
      <c r="LOZ4" s="53"/>
      <c r="LPA4" s="53"/>
      <c r="LPB4" s="53"/>
      <c r="LPC4" s="53"/>
      <c r="LPD4" s="53"/>
      <c r="LPE4" s="53"/>
      <c r="LPF4" s="53"/>
      <c r="LPG4" s="53"/>
      <c r="LPH4" s="53"/>
      <c r="LPI4" s="53"/>
      <c r="LPJ4" s="53"/>
      <c r="LPK4" s="53"/>
      <c r="LPL4" s="53"/>
      <c r="LPM4" s="53"/>
      <c r="LPN4" s="53"/>
      <c r="LPO4" s="53"/>
      <c r="LPP4" s="53"/>
      <c r="LPQ4" s="53"/>
      <c r="LPR4" s="53"/>
      <c r="LPS4" s="53"/>
      <c r="LPT4" s="53"/>
      <c r="LPU4" s="53"/>
      <c r="LPV4" s="53"/>
      <c r="LPW4" s="53"/>
      <c r="LPX4" s="53"/>
      <c r="LPY4" s="53"/>
      <c r="LPZ4" s="53"/>
      <c r="LQA4" s="53"/>
      <c r="LQB4" s="53"/>
      <c r="LQC4" s="53"/>
      <c r="LQD4" s="53"/>
      <c r="LQE4" s="53"/>
      <c r="LQF4" s="53"/>
      <c r="LQG4" s="53"/>
      <c r="LQH4" s="53"/>
      <c r="LQI4" s="53"/>
      <c r="LQJ4" s="53"/>
      <c r="LQK4" s="53"/>
      <c r="LQL4" s="53"/>
      <c r="LQM4" s="53"/>
      <c r="LQN4" s="53"/>
      <c r="LQO4" s="53"/>
      <c r="LQP4" s="53"/>
      <c r="LQQ4" s="53"/>
      <c r="LQR4" s="53"/>
      <c r="LQS4" s="53"/>
      <c r="LQT4" s="53"/>
      <c r="LQU4" s="53"/>
      <c r="LQV4" s="53"/>
      <c r="LQW4" s="53"/>
      <c r="LQX4" s="53"/>
      <c r="LQY4" s="53"/>
      <c r="LQZ4" s="53"/>
      <c r="LRA4" s="53"/>
      <c r="LRB4" s="53"/>
      <c r="LRC4" s="53"/>
      <c r="LRD4" s="53"/>
      <c r="LRE4" s="53"/>
      <c r="LRF4" s="53"/>
      <c r="LRG4" s="53"/>
      <c r="LRH4" s="53"/>
      <c r="LRI4" s="53"/>
      <c r="LRJ4" s="53"/>
      <c r="LRK4" s="53"/>
      <c r="LRL4" s="53"/>
      <c r="LRM4" s="53"/>
      <c r="LRN4" s="53"/>
      <c r="LRO4" s="53"/>
      <c r="LRP4" s="53"/>
      <c r="LRQ4" s="53"/>
      <c r="LRR4" s="53"/>
      <c r="LRS4" s="53"/>
      <c r="LRT4" s="53"/>
      <c r="LRU4" s="53"/>
      <c r="LRV4" s="53"/>
      <c r="LRW4" s="53"/>
      <c r="LRX4" s="53"/>
      <c r="LRY4" s="53"/>
      <c r="LRZ4" s="53"/>
      <c r="LSA4" s="53"/>
      <c r="LSB4" s="53"/>
      <c r="LSC4" s="53"/>
      <c r="LSD4" s="53"/>
      <c r="LSE4" s="53"/>
      <c r="LSF4" s="53"/>
      <c r="LSG4" s="53"/>
      <c r="LSH4" s="53"/>
      <c r="LSI4" s="53"/>
      <c r="LSJ4" s="53"/>
      <c r="LSK4" s="53"/>
      <c r="LSL4" s="53"/>
      <c r="LSM4" s="53"/>
      <c r="LSN4" s="53"/>
      <c r="LSO4" s="53"/>
      <c r="LSP4" s="53"/>
      <c r="LSQ4" s="53"/>
      <c r="LSR4" s="53"/>
      <c r="LSS4" s="53"/>
      <c r="LST4" s="53"/>
      <c r="LSU4" s="53"/>
      <c r="LSV4" s="53"/>
      <c r="LSW4" s="53"/>
      <c r="LSX4" s="53"/>
      <c r="LSY4" s="53"/>
      <c r="LSZ4" s="53"/>
      <c r="LTA4" s="53"/>
      <c r="LTB4" s="53"/>
      <c r="LTC4" s="53"/>
      <c r="LTD4" s="53"/>
      <c r="LTE4" s="53"/>
      <c r="LTF4" s="53"/>
      <c r="LTG4" s="53"/>
      <c r="LTH4" s="53"/>
      <c r="LTI4" s="53"/>
      <c r="LTJ4" s="53"/>
      <c r="LTK4" s="53"/>
      <c r="LTL4" s="53"/>
      <c r="LTM4" s="53"/>
      <c r="LTN4" s="53"/>
      <c r="LTO4" s="53"/>
      <c r="LTP4" s="53"/>
      <c r="LTQ4" s="53"/>
      <c r="LTR4" s="53"/>
      <c r="LTS4" s="53"/>
      <c r="LTT4" s="53"/>
      <c r="LTU4" s="53"/>
      <c r="LTV4" s="53"/>
      <c r="LTW4" s="53"/>
      <c r="LTX4" s="53"/>
      <c r="LTY4" s="53"/>
      <c r="LTZ4" s="53"/>
      <c r="LUA4" s="53"/>
      <c r="LUB4" s="53"/>
      <c r="LUC4" s="53"/>
      <c r="LUD4" s="53"/>
      <c r="LUE4" s="53"/>
      <c r="LUF4" s="53"/>
      <c r="LUG4" s="53"/>
      <c r="LUH4" s="53"/>
      <c r="LUI4" s="53"/>
      <c r="LUJ4" s="53"/>
      <c r="LUK4" s="53"/>
      <c r="LUL4" s="53"/>
      <c r="LUM4" s="53"/>
      <c r="LUN4" s="53"/>
      <c r="LUO4" s="53"/>
      <c r="LUP4" s="53"/>
      <c r="LUQ4" s="53"/>
      <c r="LUR4" s="53"/>
      <c r="LUS4" s="53"/>
      <c r="LUT4" s="53"/>
      <c r="LUU4" s="53"/>
      <c r="LUV4" s="53"/>
      <c r="LUW4" s="53"/>
      <c r="LUX4" s="53"/>
      <c r="LUY4" s="53"/>
      <c r="LUZ4" s="53"/>
      <c r="LVA4" s="53"/>
      <c r="LVB4" s="53"/>
      <c r="LVC4" s="53"/>
      <c r="LVD4" s="53"/>
      <c r="LVE4" s="53"/>
      <c r="LVF4" s="53"/>
      <c r="LVG4" s="53"/>
      <c r="LVH4" s="53"/>
      <c r="LVI4" s="53"/>
      <c r="LVJ4" s="53"/>
      <c r="LVK4" s="53"/>
      <c r="LVL4" s="53"/>
      <c r="LVM4" s="53"/>
      <c r="LVN4" s="53"/>
      <c r="LVO4" s="53"/>
      <c r="LVP4" s="53"/>
      <c r="LVQ4" s="53"/>
      <c r="LVR4" s="53"/>
      <c r="LVS4" s="53"/>
      <c r="LVT4" s="53"/>
      <c r="LVU4" s="53"/>
      <c r="LVV4" s="53"/>
      <c r="LVW4" s="53"/>
      <c r="LVX4" s="53"/>
      <c r="LVY4" s="53"/>
      <c r="LVZ4" s="53"/>
      <c r="LWA4" s="53"/>
      <c r="LWB4" s="53"/>
      <c r="LWC4" s="53"/>
      <c r="LWD4" s="53"/>
      <c r="LWE4" s="53"/>
      <c r="LWF4" s="53"/>
      <c r="LWG4" s="53"/>
      <c r="LWH4" s="53"/>
      <c r="LWI4" s="53"/>
      <c r="LWJ4" s="53"/>
      <c r="LWK4" s="53"/>
      <c r="LWL4" s="53"/>
      <c r="LWM4" s="53"/>
      <c r="LWN4" s="53"/>
      <c r="LWO4" s="53"/>
      <c r="LWP4" s="53"/>
      <c r="LWQ4" s="53"/>
      <c r="LWR4" s="53"/>
      <c r="LWS4" s="53"/>
      <c r="LWT4" s="53"/>
      <c r="LWU4" s="53"/>
      <c r="LWV4" s="53"/>
      <c r="LWW4" s="53"/>
      <c r="LWX4" s="53"/>
      <c r="LWY4" s="53"/>
      <c r="LWZ4" s="53"/>
      <c r="LXA4" s="53"/>
      <c r="LXB4" s="53"/>
      <c r="LXC4" s="53"/>
      <c r="LXD4" s="53"/>
      <c r="LXE4" s="53"/>
      <c r="LXF4" s="53"/>
      <c r="LXG4" s="53"/>
      <c r="LXH4" s="53"/>
      <c r="LXI4" s="53"/>
      <c r="LXJ4" s="53"/>
      <c r="LXK4" s="53"/>
      <c r="LXL4" s="53"/>
      <c r="LXM4" s="53"/>
      <c r="LXN4" s="53"/>
      <c r="LXO4" s="53"/>
      <c r="LXP4" s="53"/>
      <c r="LXQ4" s="53"/>
      <c r="LXR4" s="53"/>
      <c r="LXS4" s="53"/>
      <c r="LXT4" s="53"/>
      <c r="LXU4" s="53"/>
      <c r="LXV4" s="53"/>
      <c r="LXW4" s="53"/>
      <c r="LXX4" s="53"/>
      <c r="LXY4" s="53"/>
      <c r="LXZ4" s="53"/>
      <c r="LYA4" s="53"/>
      <c r="LYB4" s="53"/>
      <c r="LYC4" s="53"/>
      <c r="LYD4" s="53"/>
      <c r="LYE4" s="53"/>
      <c r="LYF4" s="53"/>
      <c r="LYG4" s="53"/>
      <c r="LYH4" s="53"/>
      <c r="LYI4" s="53"/>
      <c r="LYJ4" s="53"/>
      <c r="LYK4" s="53"/>
      <c r="LYL4" s="53"/>
      <c r="LYM4" s="53"/>
      <c r="LYN4" s="53"/>
      <c r="LYO4" s="53"/>
      <c r="LYP4" s="53"/>
      <c r="LYQ4" s="53"/>
      <c r="LYR4" s="53"/>
      <c r="LYS4" s="53"/>
      <c r="LYT4" s="53"/>
      <c r="LYU4" s="53"/>
      <c r="LYV4" s="53"/>
      <c r="LYW4" s="53"/>
      <c r="LYX4" s="53"/>
      <c r="LYY4" s="53"/>
      <c r="LYZ4" s="53"/>
      <c r="LZA4" s="53"/>
      <c r="LZB4" s="53"/>
      <c r="LZC4" s="53"/>
      <c r="LZD4" s="53"/>
      <c r="LZE4" s="53"/>
      <c r="LZF4" s="53"/>
      <c r="LZG4" s="53"/>
      <c r="LZH4" s="53"/>
      <c r="LZI4" s="53"/>
      <c r="LZJ4" s="53"/>
      <c r="LZK4" s="53"/>
      <c r="LZL4" s="53"/>
      <c r="LZM4" s="53"/>
      <c r="LZN4" s="53"/>
      <c r="LZO4" s="53"/>
      <c r="LZP4" s="53"/>
      <c r="LZQ4" s="53"/>
      <c r="LZR4" s="53"/>
      <c r="LZS4" s="53"/>
      <c r="LZT4" s="53"/>
      <c r="LZU4" s="53"/>
      <c r="LZV4" s="53"/>
      <c r="LZW4" s="53"/>
      <c r="LZX4" s="53"/>
      <c r="LZY4" s="53"/>
      <c r="LZZ4" s="53"/>
      <c r="MAA4" s="53"/>
      <c r="MAB4" s="53"/>
      <c r="MAC4" s="53"/>
      <c r="MAD4" s="53"/>
      <c r="MAE4" s="53"/>
      <c r="MAF4" s="53"/>
      <c r="MAG4" s="53"/>
      <c r="MAH4" s="53"/>
      <c r="MAI4" s="53"/>
      <c r="MAJ4" s="53"/>
      <c r="MAK4" s="53"/>
      <c r="MAL4" s="53"/>
      <c r="MAM4" s="53"/>
      <c r="MAN4" s="53"/>
      <c r="MAO4" s="53"/>
      <c r="MAP4" s="53"/>
      <c r="MAQ4" s="53"/>
      <c r="MAR4" s="53"/>
      <c r="MAS4" s="53"/>
      <c r="MAT4" s="53"/>
      <c r="MAU4" s="53"/>
      <c r="MAV4" s="53"/>
      <c r="MAW4" s="53"/>
      <c r="MAX4" s="53"/>
      <c r="MAY4" s="53"/>
      <c r="MAZ4" s="53"/>
      <c r="MBA4" s="53"/>
      <c r="MBB4" s="53"/>
      <c r="MBC4" s="53"/>
      <c r="MBD4" s="53"/>
      <c r="MBE4" s="53"/>
      <c r="MBF4" s="53"/>
      <c r="MBG4" s="53"/>
      <c r="MBH4" s="53"/>
      <c r="MBI4" s="53"/>
      <c r="MBJ4" s="53"/>
      <c r="MBK4" s="53"/>
      <c r="MBL4" s="53"/>
      <c r="MBM4" s="53"/>
      <c r="MBN4" s="53"/>
      <c r="MBO4" s="53"/>
      <c r="MBP4" s="53"/>
      <c r="MBQ4" s="53"/>
      <c r="MBR4" s="53"/>
      <c r="MBS4" s="53"/>
      <c r="MBT4" s="53"/>
      <c r="MBU4" s="53"/>
      <c r="MBV4" s="53"/>
      <c r="MBW4" s="53"/>
      <c r="MBX4" s="53"/>
      <c r="MBY4" s="53"/>
      <c r="MBZ4" s="53"/>
      <c r="MCA4" s="53"/>
      <c r="MCB4" s="53"/>
      <c r="MCC4" s="53"/>
      <c r="MCD4" s="53"/>
      <c r="MCE4" s="53"/>
      <c r="MCF4" s="53"/>
      <c r="MCG4" s="53"/>
      <c r="MCH4" s="53"/>
      <c r="MCI4" s="53"/>
      <c r="MCJ4" s="53"/>
      <c r="MCK4" s="53"/>
      <c r="MCL4" s="53"/>
      <c r="MCM4" s="53"/>
      <c r="MCN4" s="53"/>
      <c r="MCO4" s="53"/>
      <c r="MCP4" s="53"/>
      <c r="MCQ4" s="53"/>
      <c r="MCR4" s="53"/>
      <c r="MCS4" s="53"/>
      <c r="MCT4" s="53"/>
      <c r="MCU4" s="53"/>
      <c r="MCV4" s="53"/>
      <c r="MCW4" s="53"/>
      <c r="MCX4" s="53"/>
      <c r="MCY4" s="53"/>
      <c r="MCZ4" s="53"/>
      <c r="MDA4" s="53"/>
      <c r="MDB4" s="53"/>
      <c r="MDC4" s="53"/>
      <c r="MDD4" s="53"/>
      <c r="MDE4" s="53"/>
      <c r="MDF4" s="53"/>
      <c r="MDG4" s="53"/>
      <c r="MDH4" s="53"/>
      <c r="MDI4" s="53"/>
      <c r="MDJ4" s="53"/>
      <c r="MDK4" s="53"/>
      <c r="MDL4" s="53"/>
      <c r="MDM4" s="53"/>
      <c r="MDN4" s="53"/>
      <c r="MDO4" s="53"/>
      <c r="MDP4" s="53"/>
      <c r="MDQ4" s="53"/>
      <c r="MDR4" s="53"/>
      <c r="MDS4" s="53"/>
      <c r="MDT4" s="53"/>
      <c r="MDU4" s="53"/>
      <c r="MDV4" s="53"/>
      <c r="MDW4" s="53"/>
      <c r="MDX4" s="53"/>
      <c r="MDY4" s="53"/>
      <c r="MDZ4" s="53"/>
      <c r="MEA4" s="53"/>
      <c r="MEB4" s="53"/>
      <c r="MEC4" s="53"/>
      <c r="MED4" s="53"/>
      <c r="MEE4" s="53"/>
      <c r="MEF4" s="53"/>
      <c r="MEG4" s="53"/>
      <c r="MEH4" s="53"/>
      <c r="MEI4" s="53"/>
      <c r="MEJ4" s="53"/>
      <c r="MEK4" s="53"/>
      <c r="MEL4" s="53"/>
      <c r="MEM4" s="53"/>
      <c r="MEN4" s="53"/>
      <c r="MEO4" s="53"/>
      <c r="MEP4" s="53"/>
      <c r="MEQ4" s="53"/>
      <c r="MER4" s="53"/>
      <c r="MES4" s="53"/>
      <c r="MET4" s="53"/>
      <c r="MEU4" s="53"/>
      <c r="MEV4" s="53"/>
      <c r="MEW4" s="53"/>
      <c r="MEX4" s="53"/>
      <c r="MEY4" s="53"/>
      <c r="MEZ4" s="53"/>
      <c r="MFA4" s="53"/>
      <c r="MFB4" s="53"/>
      <c r="MFC4" s="53"/>
      <c r="MFD4" s="53"/>
      <c r="MFE4" s="53"/>
      <c r="MFF4" s="53"/>
      <c r="MFG4" s="53"/>
      <c r="MFH4" s="53"/>
      <c r="MFI4" s="53"/>
      <c r="MFJ4" s="53"/>
      <c r="MFK4" s="53"/>
      <c r="MFL4" s="53"/>
      <c r="MFM4" s="53"/>
      <c r="MFN4" s="53"/>
      <c r="MFO4" s="53"/>
      <c r="MFP4" s="53"/>
      <c r="MFQ4" s="53"/>
      <c r="MFR4" s="53"/>
      <c r="MFS4" s="53"/>
      <c r="MFT4" s="53"/>
      <c r="MFU4" s="53"/>
      <c r="MFV4" s="53"/>
      <c r="MFW4" s="53"/>
      <c r="MFX4" s="53"/>
      <c r="MFY4" s="53"/>
      <c r="MFZ4" s="53"/>
      <c r="MGA4" s="53"/>
      <c r="MGB4" s="53"/>
      <c r="MGC4" s="53"/>
      <c r="MGD4" s="53"/>
      <c r="MGE4" s="53"/>
      <c r="MGF4" s="53"/>
      <c r="MGG4" s="53"/>
      <c r="MGH4" s="53"/>
      <c r="MGI4" s="53"/>
      <c r="MGJ4" s="53"/>
      <c r="MGK4" s="53"/>
      <c r="MGL4" s="53"/>
      <c r="MGM4" s="53"/>
      <c r="MGN4" s="53"/>
      <c r="MGO4" s="53"/>
      <c r="MGP4" s="53"/>
      <c r="MGQ4" s="53"/>
      <c r="MGR4" s="53"/>
      <c r="MGS4" s="53"/>
      <c r="MGT4" s="53"/>
      <c r="MGU4" s="53"/>
      <c r="MGV4" s="53"/>
      <c r="MGW4" s="53"/>
      <c r="MGX4" s="53"/>
      <c r="MGY4" s="53"/>
      <c r="MGZ4" s="53"/>
      <c r="MHA4" s="53"/>
      <c r="MHB4" s="53"/>
      <c r="MHC4" s="53"/>
      <c r="MHD4" s="53"/>
      <c r="MHE4" s="53"/>
      <c r="MHF4" s="53"/>
      <c r="MHG4" s="53"/>
      <c r="MHH4" s="53"/>
      <c r="MHI4" s="53"/>
      <c r="MHJ4" s="53"/>
      <c r="MHK4" s="53"/>
      <c r="MHL4" s="53"/>
      <c r="MHM4" s="53"/>
      <c r="MHN4" s="53"/>
      <c r="MHO4" s="53"/>
      <c r="MHP4" s="53"/>
      <c r="MHQ4" s="53"/>
      <c r="MHR4" s="53"/>
      <c r="MHS4" s="53"/>
      <c r="MHT4" s="53"/>
      <c r="MHU4" s="53"/>
      <c r="MHV4" s="53"/>
      <c r="MHW4" s="53"/>
      <c r="MHX4" s="53"/>
      <c r="MHY4" s="53"/>
      <c r="MHZ4" s="53"/>
      <c r="MIA4" s="53"/>
      <c r="MIB4" s="53"/>
      <c r="MIC4" s="53"/>
      <c r="MID4" s="53"/>
      <c r="MIE4" s="53"/>
      <c r="MIF4" s="53"/>
      <c r="MIG4" s="53"/>
      <c r="MIH4" s="53"/>
      <c r="MII4" s="53"/>
      <c r="MIJ4" s="53"/>
      <c r="MIK4" s="53"/>
      <c r="MIL4" s="53"/>
      <c r="MIM4" s="53"/>
      <c r="MIN4" s="53"/>
      <c r="MIO4" s="53"/>
      <c r="MIP4" s="53"/>
      <c r="MIQ4" s="53"/>
      <c r="MIR4" s="53"/>
      <c r="MIS4" s="53"/>
      <c r="MIT4" s="53"/>
      <c r="MIU4" s="53"/>
      <c r="MIV4" s="53"/>
      <c r="MIW4" s="53"/>
      <c r="MIX4" s="53"/>
      <c r="MIY4" s="53"/>
      <c r="MIZ4" s="53"/>
      <c r="MJA4" s="53"/>
      <c r="MJB4" s="53"/>
      <c r="MJC4" s="53"/>
      <c r="MJD4" s="53"/>
      <c r="MJE4" s="53"/>
      <c r="MJF4" s="53"/>
      <c r="MJG4" s="53"/>
      <c r="MJH4" s="53"/>
      <c r="MJI4" s="53"/>
      <c r="MJJ4" s="53"/>
      <c r="MJK4" s="53"/>
      <c r="MJL4" s="53"/>
      <c r="MJM4" s="53"/>
      <c r="MJN4" s="53"/>
      <c r="MJO4" s="53"/>
      <c r="MJP4" s="53"/>
      <c r="MJQ4" s="53"/>
      <c r="MJR4" s="53"/>
      <c r="MJS4" s="53"/>
      <c r="MJT4" s="53"/>
      <c r="MJU4" s="53"/>
      <c r="MJV4" s="53"/>
      <c r="MJW4" s="53"/>
      <c r="MJX4" s="53"/>
      <c r="MJY4" s="53"/>
      <c r="MJZ4" s="53"/>
      <c r="MKA4" s="53"/>
      <c r="MKB4" s="53"/>
      <c r="MKC4" s="53"/>
      <c r="MKD4" s="53"/>
      <c r="MKE4" s="53"/>
      <c r="MKF4" s="53"/>
      <c r="MKG4" s="53"/>
      <c r="MKH4" s="53"/>
      <c r="MKI4" s="53"/>
      <c r="MKJ4" s="53"/>
      <c r="MKK4" s="53"/>
      <c r="MKL4" s="53"/>
      <c r="MKM4" s="53"/>
      <c r="MKN4" s="53"/>
      <c r="MKO4" s="53"/>
      <c r="MKP4" s="53"/>
      <c r="MKQ4" s="53"/>
      <c r="MKR4" s="53"/>
      <c r="MKS4" s="53"/>
      <c r="MKT4" s="53"/>
      <c r="MKU4" s="53"/>
      <c r="MKV4" s="53"/>
      <c r="MKW4" s="53"/>
      <c r="MKX4" s="53"/>
      <c r="MKY4" s="53"/>
      <c r="MKZ4" s="53"/>
      <c r="MLA4" s="53"/>
      <c r="MLB4" s="53"/>
      <c r="MLC4" s="53"/>
      <c r="MLD4" s="53"/>
      <c r="MLE4" s="53"/>
      <c r="MLF4" s="53"/>
      <c r="MLG4" s="53"/>
      <c r="MLH4" s="53"/>
      <c r="MLI4" s="53"/>
      <c r="MLJ4" s="53"/>
      <c r="MLK4" s="53"/>
      <c r="MLL4" s="53"/>
      <c r="MLM4" s="53"/>
      <c r="MLN4" s="53"/>
      <c r="MLO4" s="53"/>
      <c r="MLP4" s="53"/>
      <c r="MLQ4" s="53"/>
      <c r="MLR4" s="53"/>
      <c r="MLS4" s="53"/>
      <c r="MLT4" s="53"/>
      <c r="MLU4" s="53"/>
      <c r="MLV4" s="53"/>
      <c r="MLW4" s="53"/>
      <c r="MLX4" s="53"/>
      <c r="MLY4" s="53"/>
      <c r="MLZ4" s="53"/>
      <c r="MMA4" s="53"/>
      <c r="MMB4" s="53"/>
      <c r="MMC4" s="53"/>
      <c r="MMD4" s="53"/>
      <c r="MME4" s="53"/>
      <c r="MMF4" s="53"/>
      <c r="MMG4" s="53"/>
      <c r="MMH4" s="53"/>
      <c r="MMI4" s="53"/>
      <c r="MMJ4" s="53"/>
      <c r="MMK4" s="53"/>
      <c r="MML4" s="53"/>
      <c r="MMM4" s="53"/>
      <c r="MMN4" s="53"/>
      <c r="MMO4" s="53"/>
      <c r="MMP4" s="53"/>
      <c r="MMQ4" s="53"/>
      <c r="MMR4" s="53"/>
      <c r="MMS4" s="53"/>
      <c r="MMT4" s="53"/>
      <c r="MMU4" s="53"/>
      <c r="MMV4" s="53"/>
      <c r="MMW4" s="53"/>
      <c r="MMX4" s="53"/>
      <c r="MMY4" s="53"/>
      <c r="MMZ4" s="53"/>
      <c r="MNA4" s="53"/>
      <c r="MNB4" s="53"/>
      <c r="MNC4" s="53"/>
      <c r="MND4" s="53"/>
      <c r="MNE4" s="53"/>
      <c r="MNF4" s="53"/>
      <c r="MNG4" s="53"/>
      <c r="MNH4" s="53"/>
      <c r="MNI4" s="53"/>
      <c r="MNJ4" s="53"/>
      <c r="MNK4" s="53"/>
      <c r="MNL4" s="53"/>
      <c r="MNM4" s="53"/>
      <c r="MNN4" s="53"/>
      <c r="MNO4" s="53"/>
      <c r="MNP4" s="53"/>
      <c r="MNQ4" s="53"/>
      <c r="MNR4" s="53"/>
      <c r="MNS4" s="53"/>
      <c r="MNT4" s="53"/>
      <c r="MNU4" s="53"/>
      <c r="MNV4" s="53"/>
      <c r="MNW4" s="53"/>
      <c r="MNX4" s="53"/>
      <c r="MNY4" s="53"/>
      <c r="MNZ4" s="53"/>
      <c r="MOA4" s="53"/>
      <c r="MOB4" s="53"/>
      <c r="MOC4" s="53"/>
      <c r="MOD4" s="53"/>
      <c r="MOE4" s="53"/>
      <c r="MOF4" s="53"/>
      <c r="MOG4" s="53"/>
      <c r="MOH4" s="53"/>
      <c r="MOI4" s="53"/>
      <c r="MOJ4" s="53"/>
      <c r="MOK4" s="53"/>
      <c r="MOL4" s="53"/>
      <c r="MOM4" s="53"/>
      <c r="MON4" s="53"/>
      <c r="MOO4" s="53"/>
      <c r="MOP4" s="53"/>
      <c r="MOQ4" s="53"/>
      <c r="MOR4" s="53"/>
      <c r="MOS4" s="53"/>
      <c r="MOT4" s="53"/>
      <c r="MOU4" s="53"/>
      <c r="MOV4" s="53"/>
      <c r="MOW4" s="53"/>
      <c r="MOX4" s="53"/>
      <c r="MOY4" s="53"/>
      <c r="MOZ4" s="53"/>
      <c r="MPA4" s="53"/>
      <c r="MPB4" s="53"/>
      <c r="MPC4" s="53"/>
      <c r="MPD4" s="53"/>
      <c r="MPE4" s="53"/>
      <c r="MPF4" s="53"/>
      <c r="MPG4" s="53"/>
      <c r="MPH4" s="53"/>
      <c r="MPI4" s="53"/>
      <c r="MPJ4" s="53"/>
      <c r="MPK4" s="53"/>
      <c r="MPL4" s="53"/>
      <c r="MPM4" s="53"/>
      <c r="MPN4" s="53"/>
      <c r="MPO4" s="53"/>
      <c r="MPP4" s="53"/>
      <c r="MPQ4" s="53"/>
      <c r="MPR4" s="53"/>
      <c r="MPS4" s="53"/>
      <c r="MPT4" s="53"/>
      <c r="MPU4" s="53"/>
      <c r="MPV4" s="53"/>
      <c r="MPW4" s="53"/>
      <c r="MPX4" s="53"/>
      <c r="MPY4" s="53"/>
      <c r="MPZ4" s="53"/>
      <c r="MQA4" s="53"/>
      <c r="MQB4" s="53"/>
      <c r="MQC4" s="53"/>
      <c r="MQD4" s="53"/>
      <c r="MQE4" s="53"/>
      <c r="MQF4" s="53"/>
      <c r="MQG4" s="53"/>
      <c r="MQH4" s="53"/>
      <c r="MQI4" s="53"/>
      <c r="MQJ4" s="53"/>
      <c r="MQK4" s="53"/>
      <c r="MQL4" s="53"/>
      <c r="MQM4" s="53"/>
      <c r="MQN4" s="53"/>
      <c r="MQO4" s="53"/>
      <c r="MQP4" s="53"/>
      <c r="MQQ4" s="53"/>
      <c r="MQR4" s="53"/>
      <c r="MQS4" s="53"/>
      <c r="MQT4" s="53"/>
      <c r="MQU4" s="53"/>
      <c r="MQV4" s="53"/>
      <c r="MQW4" s="53"/>
      <c r="MQX4" s="53"/>
      <c r="MQY4" s="53"/>
      <c r="MQZ4" s="53"/>
      <c r="MRA4" s="53"/>
      <c r="MRB4" s="53"/>
      <c r="MRC4" s="53"/>
      <c r="MRD4" s="53"/>
      <c r="MRE4" s="53"/>
      <c r="MRF4" s="53"/>
      <c r="MRG4" s="53"/>
      <c r="MRH4" s="53"/>
      <c r="MRI4" s="53"/>
      <c r="MRJ4" s="53"/>
      <c r="MRK4" s="53"/>
      <c r="MRL4" s="53"/>
      <c r="MRM4" s="53"/>
      <c r="MRN4" s="53"/>
      <c r="MRO4" s="53"/>
      <c r="MRP4" s="53"/>
      <c r="MRQ4" s="53"/>
      <c r="MRR4" s="53"/>
      <c r="MRS4" s="53"/>
      <c r="MRT4" s="53"/>
      <c r="MRU4" s="53"/>
      <c r="MRV4" s="53"/>
      <c r="MRW4" s="53"/>
      <c r="MRX4" s="53"/>
      <c r="MRY4" s="53"/>
      <c r="MRZ4" s="53"/>
      <c r="MSA4" s="53"/>
      <c r="MSB4" s="53"/>
      <c r="MSC4" s="53"/>
      <c r="MSD4" s="53"/>
      <c r="MSE4" s="53"/>
      <c r="MSF4" s="53"/>
      <c r="MSG4" s="53"/>
      <c r="MSH4" s="53"/>
      <c r="MSI4" s="53"/>
      <c r="MSJ4" s="53"/>
      <c r="MSK4" s="53"/>
      <c r="MSL4" s="53"/>
      <c r="MSM4" s="53"/>
      <c r="MSN4" s="53"/>
      <c r="MSO4" s="53"/>
      <c r="MSP4" s="53"/>
      <c r="MSQ4" s="53"/>
      <c r="MSR4" s="53"/>
      <c r="MSS4" s="53"/>
      <c r="MST4" s="53"/>
      <c r="MSU4" s="53"/>
      <c r="MSV4" s="53"/>
      <c r="MSW4" s="53"/>
      <c r="MSX4" s="53"/>
      <c r="MSY4" s="53"/>
      <c r="MSZ4" s="53"/>
      <c r="MTA4" s="53"/>
      <c r="MTB4" s="53"/>
      <c r="MTC4" s="53"/>
      <c r="MTD4" s="53"/>
      <c r="MTE4" s="53"/>
      <c r="MTF4" s="53"/>
      <c r="MTG4" s="53"/>
      <c r="MTH4" s="53"/>
      <c r="MTI4" s="53"/>
      <c r="MTJ4" s="53"/>
      <c r="MTK4" s="53"/>
      <c r="MTL4" s="53"/>
      <c r="MTM4" s="53"/>
      <c r="MTN4" s="53"/>
      <c r="MTO4" s="53"/>
      <c r="MTP4" s="53"/>
      <c r="MTQ4" s="53"/>
      <c r="MTR4" s="53"/>
      <c r="MTS4" s="53"/>
      <c r="MTT4" s="53"/>
      <c r="MTU4" s="53"/>
      <c r="MTV4" s="53"/>
      <c r="MTW4" s="53"/>
      <c r="MTX4" s="53"/>
      <c r="MTY4" s="53"/>
      <c r="MTZ4" s="53"/>
      <c r="MUA4" s="53"/>
      <c r="MUB4" s="53"/>
      <c r="MUC4" s="53"/>
      <c r="MUD4" s="53"/>
      <c r="MUE4" s="53"/>
      <c r="MUF4" s="53"/>
      <c r="MUG4" s="53"/>
      <c r="MUH4" s="53"/>
      <c r="MUI4" s="53"/>
      <c r="MUJ4" s="53"/>
      <c r="MUK4" s="53"/>
      <c r="MUL4" s="53"/>
      <c r="MUM4" s="53"/>
      <c r="MUN4" s="53"/>
      <c r="MUO4" s="53"/>
      <c r="MUP4" s="53"/>
      <c r="MUQ4" s="53"/>
      <c r="MUR4" s="53"/>
      <c r="MUS4" s="53"/>
      <c r="MUT4" s="53"/>
      <c r="MUU4" s="53"/>
      <c r="MUV4" s="53"/>
      <c r="MUW4" s="53"/>
      <c r="MUX4" s="53"/>
      <c r="MUY4" s="53"/>
      <c r="MUZ4" s="53"/>
      <c r="MVA4" s="53"/>
      <c r="MVB4" s="53"/>
      <c r="MVC4" s="53"/>
      <c r="MVD4" s="53"/>
      <c r="MVE4" s="53"/>
      <c r="MVF4" s="53"/>
      <c r="MVG4" s="53"/>
      <c r="MVH4" s="53"/>
      <c r="MVI4" s="53"/>
      <c r="MVJ4" s="53"/>
      <c r="MVK4" s="53"/>
      <c r="MVL4" s="53"/>
      <c r="MVM4" s="53"/>
      <c r="MVN4" s="53"/>
      <c r="MVO4" s="53"/>
      <c r="MVP4" s="53"/>
      <c r="MVQ4" s="53"/>
      <c r="MVR4" s="53"/>
      <c r="MVS4" s="53"/>
      <c r="MVT4" s="53"/>
      <c r="MVU4" s="53"/>
      <c r="MVV4" s="53"/>
      <c r="MVW4" s="53"/>
      <c r="MVX4" s="53"/>
      <c r="MVY4" s="53"/>
      <c r="MVZ4" s="53"/>
      <c r="MWA4" s="53"/>
      <c r="MWB4" s="53"/>
      <c r="MWC4" s="53"/>
      <c r="MWD4" s="53"/>
      <c r="MWE4" s="53"/>
      <c r="MWF4" s="53"/>
      <c r="MWG4" s="53"/>
      <c r="MWH4" s="53"/>
      <c r="MWI4" s="53"/>
      <c r="MWJ4" s="53"/>
      <c r="MWK4" s="53"/>
      <c r="MWL4" s="53"/>
      <c r="MWM4" s="53"/>
      <c r="MWN4" s="53"/>
      <c r="MWO4" s="53"/>
      <c r="MWP4" s="53"/>
      <c r="MWQ4" s="53"/>
      <c r="MWR4" s="53"/>
      <c r="MWS4" s="53"/>
      <c r="MWT4" s="53"/>
      <c r="MWU4" s="53"/>
      <c r="MWV4" s="53"/>
      <c r="MWW4" s="53"/>
      <c r="MWX4" s="53"/>
      <c r="MWY4" s="53"/>
      <c r="MWZ4" s="53"/>
      <c r="MXA4" s="53"/>
      <c r="MXB4" s="53"/>
      <c r="MXC4" s="53"/>
      <c r="MXD4" s="53"/>
      <c r="MXE4" s="53"/>
      <c r="MXF4" s="53"/>
      <c r="MXG4" s="53"/>
      <c r="MXH4" s="53"/>
      <c r="MXI4" s="53"/>
      <c r="MXJ4" s="53"/>
      <c r="MXK4" s="53"/>
      <c r="MXL4" s="53"/>
      <c r="MXM4" s="53"/>
      <c r="MXN4" s="53"/>
      <c r="MXO4" s="53"/>
      <c r="MXP4" s="53"/>
      <c r="MXQ4" s="53"/>
      <c r="MXR4" s="53"/>
      <c r="MXS4" s="53"/>
      <c r="MXT4" s="53"/>
      <c r="MXU4" s="53"/>
      <c r="MXV4" s="53"/>
      <c r="MXW4" s="53"/>
      <c r="MXX4" s="53"/>
      <c r="MXY4" s="53"/>
      <c r="MXZ4" s="53"/>
      <c r="MYA4" s="53"/>
      <c r="MYB4" s="53"/>
      <c r="MYC4" s="53"/>
      <c r="MYD4" s="53"/>
      <c r="MYE4" s="53"/>
      <c r="MYF4" s="53"/>
      <c r="MYG4" s="53"/>
      <c r="MYH4" s="53"/>
      <c r="MYI4" s="53"/>
      <c r="MYJ4" s="53"/>
      <c r="MYK4" s="53"/>
      <c r="MYL4" s="53"/>
      <c r="MYM4" s="53"/>
      <c r="MYN4" s="53"/>
      <c r="MYO4" s="53"/>
      <c r="MYP4" s="53"/>
      <c r="MYQ4" s="53"/>
      <c r="MYR4" s="53"/>
      <c r="MYS4" s="53"/>
      <c r="MYT4" s="53"/>
      <c r="MYU4" s="53"/>
      <c r="MYV4" s="53"/>
      <c r="MYW4" s="53"/>
      <c r="MYX4" s="53"/>
      <c r="MYY4" s="53"/>
      <c r="MYZ4" s="53"/>
      <c r="MZA4" s="53"/>
      <c r="MZB4" s="53"/>
      <c r="MZC4" s="53"/>
      <c r="MZD4" s="53"/>
      <c r="MZE4" s="53"/>
      <c r="MZF4" s="53"/>
      <c r="MZG4" s="53"/>
      <c r="MZH4" s="53"/>
      <c r="MZI4" s="53"/>
      <c r="MZJ4" s="53"/>
      <c r="MZK4" s="53"/>
      <c r="MZL4" s="53"/>
      <c r="MZM4" s="53"/>
      <c r="MZN4" s="53"/>
      <c r="MZO4" s="53"/>
      <c r="MZP4" s="53"/>
      <c r="MZQ4" s="53"/>
      <c r="MZR4" s="53"/>
      <c r="MZS4" s="53"/>
      <c r="MZT4" s="53"/>
      <c r="MZU4" s="53"/>
      <c r="MZV4" s="53"/>
      <c r="MZW4" s="53"/>
      <c r="MZX4" s="53"/>
      <c r="MZY4" s="53"/>
      <c r="MZZ4" s="53"/>
      <c r="NAA4" s="53"/>
      <c r="NAB4" s="53"/>
      <c r="NAC4" s="53"/>
      <c r="NAD4" s="53"/>
      <c r="NAE4" s="53"/>
      <c r="NAF4" s="53"/>
      <c r="NAG4" s="53"/>
      <c r="NAH4" s="53"/>
      <c r="NAI4" s="53"/>
      <c r="NAJ4" s="53"/>
      <c r="NAK4" s="53"/>
      <c r="NAL4" s="53"/>
      <c r="NAM4" s="53"/>
      <c r="NAN4" s="53"/>
      <c r="NAO4" s="53"/>
      <c r="NAP4" s="53"/>
      <c r="NAQ4" s="53"/>
      <c r="NAR4" s="53"/>
      <c r="NAS4" s="53"/>
      <c r="NAT4" s="53"/>
      <c r="NAU4" s="53"/>
      <c r="NAV4" s="53"/>
      <c r="NAW4" s="53"/>
      <c r="NAX4" s="53"/>
      <c r="NAY4" s="53"/>
      <c r="NAZ4" s="53"/>
      <c r="NBA4" s="53"/>
      <c r="NBB4" s="53"/>
      <c r="NBC4" s="53"/>
      <c r="NBD4" s="53"/>
      <c r="NBE4" s="53"/>
      <c r="NBF4" s="53"/>
      <c r="NBG4" s="53"/>
      <c r="NBH4" s="53"/>
      <c r="NBI4" s="53"/>
      <c r="NBJ4" s="53"/>
      <c r="NBK4" s="53"/>
      <c r="NBL4" s="53"/>
      <c r="NBM4" s="53"/>
      <c r="NBN4" s="53"/>
      <c r="NBO4" s="53"/>
      <c r="NBP4" s="53"/>
      <c r="NBQ4" s="53"/>
      <c r="NBR4" s="53"/>
      <c r="NBS4" s="53"/>
      <c r="NBT4" s="53"/>
      <c r="NBU4" s="53"/>
      <c r="NBV4" s="53"/>
      <c r="NBW4" s="53"/>
      <c r="NBX4" s="53"/>
      <c r="NBY4" s="53"/>
      <c r="NBZ4" s="53"/>
      <c r="NCA4" s="53"/>
      <c r="NCB4" s="53"/>
      <c r="NCC4" s="53"/>
      <c r="NCD4" s="53"/>
      <c r="NCE4" s="53"/>
      <c r="NCF4" s="53"/>
      <c r="NCG4" s="53"/>
      <c r="NCH4" s="53"/>
      <c r="NCI4" s="53"/>
      <c r="NCJ4" s="53"/>
      <c r="NCK4" s="53"/>
      <c r="NCL4" s="53"/>
      <c r="NCM4" s="53"/>
      <c r="NCN4" s="53"/>
      <c r="NCO4" s="53"/>
      <c r="NCP4" s="53"/>
      <c r="NCQ4" s="53"/>
      <c r="NCR4" s="53"/>
      <c r="NCS4" s="53"/>
      <c r="NCT4" s="53"/>
      <c r="NCU4" s="53"/>
      <c r="NCV4" s="53"/>
      <c r="NCW4" s="53"/>
      <c r="NCX4" s="53"/>
      <c r="NCY4" s="53"/>
      <c r="NCZ4" s="53"/>
      <c r="NDA4" s="53"/>
      <c r="NDB4" s="53"/>
      <c r="NDC4" s="53"/>
      <c r="NDD4" s="53"/>
      <c r="NDE4" s="53"/>
      <c r="NDF4" s="53"/>
      <c r="NDG4" s="53"/>
      <c r="NDH4" s="53"/>
      <c r="NDI4" s="53"/>
      <c r="NDJ4" s="53"/>
      <c r="NDK4" s="53"/>
      <c r="NDL4" s="53"/>
      <c r="NDM4" s="53"/>
      <c r="NDN4" s="53"/>
      <c r="NDO4" s="53"/>
      <c r="NDP4" s="53"/>
      <c r="NDQ4" s="53"/>
      <c r="NDR4" s="53"/>
      <c r="NDS4" s="53"/>
      <c r="NDT4" s="53"/>
      <c r="NDU4" s="53"/>
      <c r="NDV4" s="53"/>
      <c r="NDW4" s="53"/>
      <c r="NDX4" s="53"/>
      <c r="NDY4" s="53"/>
      <c r="NDZ4" s="53"/>
      <c r="NEA4" s="53"/>
      <c r="NEB4" s="53"/>
      <c r="NEC4" s="53"/>
      <c r="NED4" s="53"/>
      <c r="NEE4" s="53"/>
      <c r="NEF4" s="53"/>
      <c r="NEG4" s="53"/>
      <c r="NEH4" s="53"/>
      <c r="NEI4" s="53"/>
      <c r="NEJ4" s="53"/>
      <c r="NEK4" s="53"/>
      <c r="NEL4" s="53"/>
      <c r="NEM4" s="53"/>
      <c r="NEN4" s="53"/>
      <c r="NEO4" s="53"/>
      <c r="NEP4" s="53"/>
      <c r="NEQ4" s="53"/>
      <c r="NER4" s="53"/>
      <c r="NES4" s="53"/>
      <c r="NET4" s="53"/>
      <c r="NEU4" s="53"/>
      <c r="NEV4" s="53"/>
      <c r="NEW4" s="53"/>
      <c r="NEX4" s="53"/>
      <c r="NEY4" s="53"/>
      <c r="NEZ4" s="53"/>
      <c r="NFA4" s="53"/>
      <c r="NFB4" s="53"/>
      <c r="NFC4" s="53"/>
      <c r="NFD4" s="53"/>
      <c r="NFE4" s="53"/>
      <c r="NFF4" s="53"/>
      <c r="NFG4" s="53"/>
      <c r="NFH4" s="53"/>
      <c r="NFI4" s="53"/>
      <c r="NFJ4" s="53"/>
      <c r="NFK4" s="53"/>
      <c r="NFL4" s="53"/>
      <c r="NFM4" s="53"/>
      <c r="NFN4" s="53"/>
      <c r="NFO4" s="53"/>
      <c r="NFP4" s="53"/>
      <c r="NFQ4" s="53"/>
      <c r="NFR4" s="53"/>
      <c r="NFS4" s="53"/>
      <c r="NFT4" s="53"/>
      <c r="NFU4" s="53"/>
      <c r="NFV4" s="53"/>
      <c r="NFW4" s="53"/>
      <c r="NFX4" s="53"/>
      <c r="NFY4" s="53"/>
      <c r="NFZ4" s="53"/>
      <c r="NGA4" s="53"/>
      <c r="NGB4" s="53"/>
      <c r="NGC4" s="53"/>
      <c r="NGD4" s="53"/>
      <c r="NGE4" s="53"/>
      <c r="NGF4" s="53"/>
      <c r="NGG4" s="53"/>
      <c r="NGH4" s="53"/>
      <c r="NGI4" s="53"/>
      <c r="NGJ4" s="53"/>
      <c r="NGK4" s="53"/>
      <c r="NGL4" s="53"/>
      <c r="NGM4" s="53"/>
      <c r="NGN4" s="53"/>
      <c r="NGO4" s="53"/>
      <c r="NGP4" s="53"/>
      <c r="NGQ4" s="53"/>
      <c r="NGR4" s="53"/>
      <c r="NGS4" s="53"/>
      <c r="NGT4" s="53"/>
      <c r="NGU4" s="53"/>
      <c r="NGV4" s="53"/>
      <c r="NGW4" s="53"/>
      <c r="NGX4" s="53"/>
      <c r="NGY4" s="53"/>
      <c r="NGZ4" s="53"/>
      <c r="NHA4" s="53"/>
      <c r="NHB4" s="53"/>
      <c r="NHC4" s="53"/>
      <c r="NHD4" s="53"/>
      <c r="NHE4" s="53"/>
      <c r="NHF4" s="53"/>
      <c r="NHG4" s="53"/>
      <c r="NHH4" s="53"/>
      <c r="NHI4" s="53"/>
      <c r="NHJ4" s="53"/>
      <c r="NHK4" s="53"/>
      <c r="NHL4" s="53"/>
      <c r="NHM4" s="53"/>
      <c r="NHN4" s="53"/>
      <c r="NHO4" s="53"/>
      <c r="NHP4" s="53"/>
      <c r="NHQ4" s="53"/>
      <c r="NHR4" s="53"/>
      <c r="NHS4" s="53"/>
      <c r="NHT4" s="53"/>
      <c r="NHU4" s="53"/>
      <c r="NHV4" s="53"/>
      <c r="NHW4" s="53"/>
      <c r="NHX4" s="53"/>
      <c r="NHY4" s="53"/>
      <c r="NHZ4" s="53"/>
      <c r="NIA4" s="53"/>
      <c r="NIB4" s="53"/>
      <c r="NIC4" s="53"/>
      <c r="NID4" s="53"/>
      <c r="NIE4" s="53"/>
      <c r="NIF4" s="53"/>
      <c r="NIG4" s="53"/>
      <c r="NIH4" s="53"/>
      <c r="NII4" s="53"/>
      <c r="NIJ4" s="53"/>
      <c r="NIK4" s="53"/>
      <c r="NIL4" s="53"/>
      <c r="NIM4" s="53"/>
      <c r="NIN4" s="53"/>
      <c r="NIO4" s="53"/>
      <c r="NIP4" s="53"/>
      <c r="NIQ4" s="53"/>
      <c r="NIR4" s="53"/>
      <c r="NIS4" s="53"/>
      <c r="NIT4" s="53"/>
      <c r="NIU4" s="53"/>
      <c r="NIV4" s="53"/>
      <c r="NIW4" s="53"/>
      <c r="NIX4" s="53"/>
      <c r="NIY4" s="53"/>
      <c r="NIZ4" s="53"/>
      <c r="NJA4" s="53"/>
      <c r="NJB4" s="53"/>
      <c r="NJC4" s="53"/>
      <c r="NJD4" s="53"/>
      <c r="NJE4" s="53"/>
      <c r="NJF4" s="53"/>
      <c r="NJG4" s="53"/>
      <c r="NJH4" s="53"/>
      <c r="NJI4" s="53"/>
      <c r="NJJ4" s="53"/>
      <c r="NJK4" s="53"/>
      <c r="NJL4" s="53"/>
      <c r="NJM4" s="53"/>
      <c r="NJN4" s="53"/>
      <c r="NJO4" s="53"/>
      <c r="NJP4" s="53"/>
      <c r="NJQ4" s="53"/>
      <c r="NJR4" s="53"/>
      <c r="NJS4" s="53"/>
      <c r="NJT4" s="53"/>
      <c r="NJU4" s="53"/>
      <c r="NJV4" s="53"/>
      <c r="NJW4" s="53"/>
      <c r="NJX4" s="53"/>
      <c r="NJY4" s="53"/>
      <c r="NJZ4" s="53"/>
      <c r="NKA4" s="53"/>
      <c r="NKB4" s="53"/>
      <c r="NKC4" s="53"/>
      <c r="NKD4" s="53"/>
      <c r="NKE4" s="53"/>
      <c r="NKF4" s="53"/>
      <c r="NKG4" s="53"/>
      <c r="NKH4" s="53"/>
      <c r="NKI4" s="53"/>
      <c r="NKJ4" s="53"/>
      <c r="NKK4" s="53"/>
      <c r="NKL4" s="53"/>
      <c r="NKM4" s="53"/>
      <c r="NKN4" s="53"/>
      <c r="NKO4" s="53"/>
      <c r="NKP4" s="53"/>
      <c r="NKQ4" s="53"/>
      <c r="NKR4" s="53"/>
      <c r="NKS4" s="53"/>
      <c r="NKT4" s="53"/>
      <c r="NKU4" s="53"/>
      <c r="NKV4" s="53"/>
      <c r="NKW4" s="53"/>
      <c r="NKX4" s="53"/>
      <c r="NKY4" s="53"/>
      <c r="NKZ4" s="53"/>
      <c r="NLA4" s="53"/>
      <c r="NLB4" s="53"/>
      <c r="NLC4" s="53"/>
      <c r="NLD4" s="53"/>
      <c r="NLE4" s="53"/>
      <c r="NLF4" s="53"/>
      <c r="NLG4" s="53"/>
      <c r="NLH4" s="53"/>
      <c r="NLI4" s="53"/>
      <c r="NLJ4" s="53"/>
      <c r="NLK4" s="53"/>
      <c r="NLL4" s="53"/>
      <c r="NLM4" s="53"/>
      <c r="NLN4" s="53"/>
      <c r="NLO4" s="53"/>
      <c r="NLP4" s="53"/>
      <c r="NLQ4" s="53"/>
      <c r="NLR4" s="53"/>
      <c r="NLS4" s="53"/>
      <c r="NLT4" s="53"/>
      <c r="NLU4" s="53"/>
      <c r="NLV4" s="53"/>
      <c r="NLW4" s="53"/>
      <c r="NLX4" s="53"/>
      <c r="NLY4" s="53"/>
      <c r="NLZ4" s="53"/>
      <c r="NMA4" s="53"/>
      <c r="NMB4" s="53"/>
      <c r="NMC4" s="53"/>
      <c r="NMD4" s="53"/>
      <c r="NME4" s="53"/>
      <c r="NMF4" s="53"/>
      <c r="NMG4" s="53"/>
      <c r="NMH4" s="53"/>
      <c r="NMI4" s="53"/>
      <c r="NMJ4" s="53"/>
      <c r="NMK4" s="53"/>
      <c r="NML4" s="53"/>
      <c r="NMM4" s="53"/>
      <c r="NMN4" s="53"/>
      <c r="NMO4" s="53"/>
      <c r="NMP4" s="53"/>
      <c r="NMQ4" s="53"/>
      <c r="NMR4" s="53"/>
      <c r="NMS4" s="53"/>
      <c r="NMT4" s="53"/>
      <c r="NMU4" s="53"/>
      <c r="NMV4" s="53"/>
      <c r="NMW4" s="53"/>
      <c r="NMX4" s="53"/>
      <c r="NMY4" s="53"/>
      <c r="NMZ4" s="53"/>
      <c r="NNA4" s="53"/>
      <c r="NNB4" s="53"/>
      <c r="NNC4" s="53"/>
      <c r="NND4" s="53"/>
      <c r="NNE4" s="53"/>
      <c r="NNF4" s="53"/>
      <c r="NNG4" s="53"/>
      <c r="NNH4" s="53"/>
      <c r="NNI4" s="53"/>
      <c r="NNJ4" s="53"/>
      <c r="NNK4" s="53"/>
      <c r="NNL4" s="53"/>
      <c r="NNM4" s="53"/>
      <c r="NNN4" s="53"/>
      <c r="NNO4" s="53"/>
      <c r="NNP4" s="53"/>
      <c r="NNQ4" s="53"/>
      <c r="NNR4" s="53"/>
      <c r="NNS4" s="53"/>
      <c r="NNT4" s="53"/>
      <c r="NNU4" s="53"/>
      <c r="NNV4" s="53"/>
      <c r="NNW4" s="53"/>
      <c r="NNX4" s="53"/>
      <c r="NNY4" s="53"/>
      <c r="NNZ4" s="53"/>
      <c r="NOA4" s="53"/>
      <c r="NOB4" s="53"/>
      <c r="NOC4" s="53"/>
      <c r="NOD4" s="53"/>
      <c r="NOE4" s="53"/>
      <c r="NOF4" s="53"/>
      <c r="NOG4" s="53"/>
      <c r="NOH4" s="53"/>
      <c r="NOI4" s="53"/>
      <c r="NOJ4" s="53"/>
      <c r="NOK4" s="53"/>
      <c r="NOL4" s="53"/>
      <c r="NOM4" s="53"/>
      <c r="NON4" s="53"/>
      <c r="NOO4" s="53"/>
      <c r="NOP4" s="53"/>
      <c r="NOQ4" s="53"/>
      <c r="NOR4" s="53"/>
      <c r="NOS4" s="53"/>
      <c r="NOT4" s="53"/>
      <c r="NOU4" s="53"/>
      <c r="NOV4" s="53"/>
      <c r="NOW4" s="53"/>
      <c r="NOX4" s="53"/>
      <c r="NOY4" s="53"/>
      <c r="NOZ4" s="53"/>
      <c r="NPA4" s="53"/>
      <c r="NPB4" s="53"/>
      <c r="NPC4" s="53"/>
      <c r="NPD4" s="53"/>
      <c r="NPE4" s="53"/>
      <c r="NPF4" s="53"/>
      <c r="NPG4" s="53"/>
      <c r="NPH4" s="53"/>
      <c r="NPI4" s="53"/>
      <c r="NPJ4" s="53"/>
      <c r="NPK4" s="53"/>
      <c r="NPL4" s="53"/>
      <c r="NPM4" s="53"/>
      <c r="NPN4" s="53"/>
      <c r="NPO4" s="53"/>
      <c r="NPP4" s="53"/>
      <c r="NPQ4" s="53"/>
      <c r="NPR4" s="53"/>
      <c r="NPS4" s="53"/>
      <c r="NPT4" s="53"/>
      <c r="NPU4" s="53"/>
      <c r="NPV4" s="53"/>
      <c r="NPW4" s="53"/>
      <c r="NPX4" s="53"/>
      <c r="NPY4" s="53"/>
      <c r="NPZ4" s="53"/>
      <c r="NQA4" s="53"/>
      <c r="NQB4" s="53"/>
      <c r="NQC4" s="53"/>
      <c r="NQD4" s="53"/>
      <c r="NQE4" s="53"/>
      <c r="NQF4" s="53"/>
      <c r="NQG4" s="53"/>
      <c r="NQH4" s="53"/>
      <c r="NQI4" s="53"/>
      <c r="NQJ4" s="53"/>
      <c r="NQK4" s="53"/>
      <c r="NQL4" s="53"/>
      <c r="NQM4" s="53"/>
      <c r="NQN4" s="53"/>
      <c r="NQO4" s="53"/>
      <c r="NQP4" s="53"/>
      <c r="NQQ4" s="53"/>
      <c r="NQR4" s="53"/>
      <c r="NQS4" s="53"/>
      <c r="NQT4" s="53"/>
      <c r="NQU4" s="53"/>
      <c r="NQV4" s="53"/>
      <c r="NQW4" s="53"/>
      <c r="NQX4" s="53"/>
      <c r="NQY4" s="53"/>
      <c r="NQZ4" s="53"/>
      <c r="NRA4" s="53"/>
      <c r="NRB4" s="53"/>
      <c r="NRC4" s="53"/>
      <c r="NRD4" s="53"/>
      <c r="NRE4" s="53"/>
      <c r="NRF4" s="53"/>
      <c r="NRG4" s="53"/>
      <c r="NRH4" s="53"/>
      <c r="NRI4" s="53"/>
      <c r="NRJ4" s="53"/>
      <c r="NRK4" s="53"/>
      <c r="NRL4" s="53"/>
      <c r="NRM4" s="53"/>
      <c r="NRN4" s="53"/>
      <c r="NRO4" s="53"/>
      <c r="NRP4" s="53"/>
      <c r="NRQ4" s="53"/>
      <c r="NRR4" s="53"/>
      <c r="NRS4" s="53"/>
      <c r="NRT4" s="53"/>
      <c r="NRU4" s="53"/>
      <c r="NRV4" s="53"/>
      <c r="NRW4" s="53"/>
      <c r="NRX4" s="53"/>
      <c r="NRY4" s="53"/>
      <c r="NRZ4" s="53"/>
      <c r="NSA4" s="53"/>
      <c r="NSB4" s="53"/>
      <c r="NSC4" s="53"/>
      <c r="NSD4" s="53"/>
      <c r="NSE4" s="53"/>
      <c r="NSF4" s="53"/>
      <c r="NSG4" s="53"/>
      <c r="NSH4" s="53"/>
      <c r="NSI4" s="53"/>
      <c r="NSJ4" s="53"/>
      <c r="NSK4" s="53"/>
      <c r="NSL4" s="53"/>
      <c r="NSM4" s="53"/>
      <c r="NSN4" s="53"/>
      <c r="NSO4" s="53"/>
      <c r="NSP4" s="53"/>
      <c r="NSQ4" s="53"/>
      <c r="NSR4" s="53"/>
      <c r="NSS4" s="53"/>
      <c r="NST4" s="53"/>
      <c r="NSU4" s="53"/>
      <c r="NSV4" s="53"/>
      <c r="NSW4" s="53"/>
      <c r="NSX4" s="53"/>
      <c r="NSY4" s="53"/>
      <c r="NSZ4" s="53"/>
      <c r="NTA4" s="53"/>
      <c r="NTB4" s="53"/>
      <c r="NTC4" s="53"/>
      <c r="NTD4" s="53"/>
      <c r="NTE4" s="53"/>
      <c r="NTF4" s="53"/>
      <c r="NTG4" s="53"/>
      <c r="NTH4" s="53"/>
      <c r="NTI4" s="53"/>
      <c r="NTJ4" s="53"/>
      <c r="NTK4" s="53"/>
      <c r="NTL4" s="53"/>
      <c r="NTM4" s="53"/>
      <c r="NTN4" s="53"/>
      <c r="NTO4" s="53"/>
      <c r="NTP4" s="53"/>
      <c r="NTQ4" s="53"/>
      <c r="NTR4" s="53"/>
      <c r="NTS4" s="53"/>
      <c r="NTT4" s="53"/>
      <c r="NTU4" s="53"/>
      <c r="NTV4" s="53"/>
      <c r="NTW4" s="53"/>
      <c r="NTX4" s="53"/>
      <c r="NTY4" s="53"/>
      <c r="NTZ4" s="53"/>
      <c r="NUA4" s="53"/>
      <c r="NUB4" s="53"/>
      <c r="NUC4" s="53"/>
      <c r="NUD4" s="53"/>
      <c r="NUE4" s="53"/>
      <c r="NUF4" s="53"/>
      <c r="NUG4" s="53"/>
      <c r="NUH4" s="53"/>
      <c r="NUI4" s="53"/>
      <c r="NUJ4" s="53"/>
      <c r="NUK4" s="53"/>
      <c r="NUL4" s="53"/>
      <c r="NUM4" s="53"/>
      <c r="NUN4" s="53"/>
      <c r="NUO4" s="53"/>
      <c r="NUP4" s="53"/>
      <c r="NUQ4" s="53"/>
      <c r="NUR4" s="53"/>
      <c r="NUS4" s="53"/>
      <c r="NUT4" s="53"/>
      <c r="NUU4" s="53"/>
      <c r="NUV4" s="53"/>
      <c r="NUW4" s="53"/>
      <c r="NUX4" s="53"/>
      <c r="NUY4" s="53"/>
      <c r="NUZ4" s="53"/>
      <c r="NVA4" s="53"/>
      <c r="NVB4" s="53"/>
      <c r="NVC4" s="53"/>
      <c r="NVD4" s="53"/>
      <c r="NVE4" s="53"/>
      <c r="NVF4" s="53"/>
      <c r="NVG4" s="53"/>
      <c r="NVH4" s="53"/>
      <c r="NVI4" s="53"/>
      <c r="NVJ4" s="53"/>
      <c r="NVK4" s="53"/>
      <c r="NVL4" s="53"/>
      <c r="NVM4" s="53"/>
      <c r="NVN4" s="53"/>
      <c r="NVO4" s="53"/>
      <c r="NVP4" s="53"/>
      <c r="NVQ4" s="53"/>
      <c r="NVR4" s="53"/>
      <c r="NVS4" s="53"/>
      <c r="NVT4" s="53"/>
      <c r="NVU4" s="53"/>
      <c r="NVV4" s="53"/>
      <c r="NVW4" s="53"/>
      <c r="NVX4" s="53"/>
      <c r="NVY4" s="53"/>
      <c r="NVZ4" s="53"/>
      <c r="NWA4" s="53"/>
      <c r="NWB4" s="53"/>
      <c r="NWC4" s="53"/>
      <c r="NWD4" s="53"/>
      <c r="NWE4" s="53"/>
      <c r="NWF4" s="53"/>
      <c r="NWG4" s="53"/>
      <c r="NWH4" s="53"/>
      <c r="NWI4" s="53"/>
      <c r="NWJ4" s="53"/>
      <c r="NWK4" s="53"/>
      <c r="NWL4" s="53"/>
      <c r="NWM4" s="53"/>
      <c r="NWN4" s="53"/>
      <c r="NWO4" s="53"/>
      <c r="NWP4" s="53"/>
      <c r="NWQ4" s="53"/>
      <c r="NWR4" s="53"/>
      <c r="NWS4" s="53"/>
      <c r="NWT4" s="53"/>
      <c r="NWU4" s="53"/>
      <c r="NWV4" s="53"/>
      <c r="NWW4" s="53"/>
      <c r="NWX4" s="53"/>
      <c r="NWY4" s="53"/>
      <c r="NWZ4" s="53"/>
      <c r="NXA4" s="53"/>
      <c r="NXB4" s="53"/>
      <c r="NXC4" s="53"/>
      <c r="NXD4" s="53"/>
      <c r="NXE4" s="53"/>
      <c r="NXF4" s="53"/>
      <c r="NXG4" s="53"/>
      <c r="NXH4" s="53"/>
      <c r="NXI4" s="53"/>
      <c r="NXJ4" s="53"/>
      <c r="NXK4" s="53"/>
      <c r="NXL4" s="53"/>
      <c r="NXM4" s="53"/>
      <c r="NXN4" s="53"/>
      <c r="NXO4" s="53"/>
      <c r="NXP4" s="53"/>
      <c r="NXQ4" s="53"/>
      <c r="NXR4" s="53"/>
      <c r="NXS4" s="53"/>
      <c r="NXT4" s="53"/>
      <c r="NXU4" s="53"/>
      <c r="NXV4" s="53"/>
      <c r="NXW4" s="53"/>
      <c r="NXX4" s="53"/>
      <c r="NXY4" s="53"/>
      <c r="NXZ4" s="53"/>
      <c r="NYA4" s="53"/>
      <c r="NYB4" s="53"/>
      <c r="NYC4" s="53"/>
      <c r="NYD4" s="53"/>
      <c r="NYE4" s="53"/>
      <c r="NYF4" s="53"/>
      <c r="NYG4" s="53"/>
      <c r="NYH4" s="53"/>
      <c r="NYI4" s="53"/>
      <c r="NYJ4" s="53"/>
      <c r="NYK4" s="53"/>
      <c r="NYL4" s="53"/>
      <c r="NYM4" s="53"/>
      <c r="NYN4" s="53"/>
      <c r="NYO4" s="53"/>
      <c r="NYP4" s="53"/>
      <c r="NYQ4" s="53"/>
      <c r="NYR4" s="53"/>
      <c r="NYS4" s="53"/>
      <c r="NYT4" s="53"/>
      <c r="NYU4" s="53"/>
      <c r="NYV4" s="53"/>
      <c r="NYW4" s="53"/>
      <c r="NYX4" s="53"/>
      <c r="NYY4" s="53"/>
      <c r="NYZ4" s="53"/>
      <c r="NZA4" s="53"/>
      <c r="NZB4" s="53"/>
      <c r="NZC4" s="53"/>
      <c r="NZD4" s="53"/>
      <c r="NZE4" s="53"/>
      <c r="NZF4" s="53"/>
      <c r="NZG4" s="53"/>
      <c r="NZH4" s="53"/>
      <c r="NZI4" s="53"/>
      <c r="NZJ4" s="53"/>
      <c r="NZK4" s="53"/>
      <c r="NZL4" s="53"/>
      <c r="NZM4" s="53"/>
      <c r="NZN4" s="53"/>
      <c r="NZO4" s="53"/>
      <c r="NZP4" s="53"/>
      <c r="NZQ4" s="53"/>
      <c r="NZR4" s="53"/>
      <c r="NZS4" s="53"/>
      <c r="NZT4" s="53"/>
      <c r="NZU4" s="53"/>
      <c r="NZV4" s="53"/>
      <c r="NZW4" s="53"/>
      <c r="NZX4" s="53"/>
      <c r="NZY4" s="53"/>
      <c r="NZZ4" s="53"/>
      <c r="OAA4" s="53"/>
      <c r="OAB4" s="53"/>
      <c r="OAC4" s="53"/>
      <c r="OAD4" s="53"/>
      <c r="OAE4" s="53"/>
      <c r="OAF4" s="53"/>
      <c r="OAG4" s="53"/>
      <c r="OAH4" s="53"/>
      <c r="OAI4" s="53"/>
      <c r="OAJ4" s="53"/>
      <c r="OAK4" s="53"/>
      <c r="OAL4" s="53"/>
      <c r="OAM4" s="53"/>
      <c r="OAN4" s="53"/>
      <c r="OAO4" s="53"/>
      <c r="OAP4" s="53"/>
      <c r="OAQ4" s="53"/>
      <c r="OAR4" s="53"/>
      <c r="OAS4" s="53"/>
      <c r="OAT4" s="53"/>
      <c r="OAU4" s="53"/>
      <c r="OAV4" s="53"/>
      <c r="OAW4" s="53"/>
      <c r="OAX4" s="53"/>
      <c r="OAY4" s="53"/>
      <c r="OAZ4" s="53"/>
      <c r="OBA4" s="53"/>
      <c r="OBB4" s="53"/>
      <c r="OBC4" s="53"/>
      <c r="OBD4" s="53"/>
      <c r="OBE4" s="53"/>
      <c r="OBF4" s="53"/>
      <c r="OBG4" s="53"/>
      <c r="OBH4" s="53"/>
      <c r="OBI4" s="53"/>
      <c r="OBJ4" s="53"/>
      <c r="OBK4" s="53"/>
      <c r="OBL4" s="53"/>
      <c r="OBM4" s="53"/>
      <c r="OBN4" s="53"/>
      <c r="OBO4" s="53"/>
      <c r="OBP4" s="53"/>
      <c r="OBQ4" s="53"/>
      <c r="OBR4" s="53"/>
      <c r="OBS4" s="53"/>
      <c r="OBT4" s="53"/>
      <c r="OBU4" s="53"/>
      <c r="OBV4" s="53"/>
      <c r="OBW4" s="53"/>
      <c r="OBX4" s="53"/>
      <c r="OBY4" s="53"/>
      <c r="OBZ4" s="53"/>
      <c r="OCA4" s="53"/>
      <c r="OCB4" s="53"/>
      <c r="OCC4" s="53"/>
      <c r="OCD4" s="53"/>
      <c r="OCE4" s="53"/>
      <c r="OCF4" s="53"/>
      <c r="OCG4" s="53"/>
      <c r="OCH4" s="53"/>
      <c r="OCI4" s="53"/>
      <c r="OCJ4" s="53"/>
      <c r="OCK4" s="53"/>
      <c r="OCL4" s="53"/>
      <c r="OCM4" s="53"/>
      <c r="OCN4" s="53"/>
      <c r="OCO4" s="53"/>
      <c r="OCP4" s="53"/>
      <c r="OCQ4" s="53"/>
      <c r="OCR4" s="53"/>
      <c r="OCS4" s="53"/>
      <c r="OCT4" s="53"/>
      <c r="OCU4" s="53"/>
      <c r="OCV4" s="53"/>
      <c r="OCW4" s="53"/>
      <c r="OCX4" s="53"/>
      <c r="OCY4" s="53"/>
      <c r="OCZ4" s="53"/>
      <c r="ODA4" s="53"/>
      <c r="ODB4" s="53"/>
      <c r="ODC4" s="53"/>
      <c r="ODD4" s="53"/>
      <c r="ODE4" s="53"/>
      <c r="ODF4" s="53"/>
      <c r="ODG4" s="53"/>
      <c r="ODH4" s="53"/>
      <c r="ODI4" s="53"/>
      <c r="ODJ4" s="53"/>
      <c r="ODK4" s="53"/>
      <c r="ODL4" s="53"/>
      <c r="ODM4" s="53"/>
      <c r="ODN4" s="53"/>
      <c r="ODO4" s="53"/>
      <c r="ODP4" s="53"/>
      <c r="ODQ4" s="53"/>
      <c r="ODR4" s="53"/>
      <c r="ODS4" s="53"/>
      <c r="ODT4" s="53"/>
      <c r="ODU4" s="53"/>
      <c r="ODV4" s="53"/>
      <c r="ODW4" s="53"/>
      <c r="ODX4" s="53"/>
      <c r="ODY4" s="53"/>
      <c r="ODZ4" s="53"/>
      <c r="OEA4" s="53"/>
      <c r="OEB4" s="53"/>
      <c r="OEC4" s="53"/>
      <c r="OED4" s="53"/>
      <c r="OEE4" s="53"/>
      <c r="OEF4" s="53"/>
      <c r="OEG4" s="53"/>
      <c r="OEH4" s="53"/>
      <c r="OEI4" s="53"/>
      <c r="OEJ4" s="53"/>
      <c r="OEK4" s="53"/>
      <c r="OEL4" s="53"/>
      <c r="OEM4" s="53"/>
      <c r="OEN4" s="53"/>
      <c r="OEO4" s="53"/>
      <c r="OEP4" s="53"/>
      <c r="OEQ4" s="53"/>
      <c r="OER4" s="53"/>
      <c r="OES4" s="53"/>
      <c r="OET4" s="53"/>
      <c r="OEU4" s="53"/>
      <c r="OEV4" s="53"/>
      <c r="OEW4" s="53"/>
      <c r="OEX4" s="53"/>
      <c r="OEY4" s="53"/>
      <c r="OEZ4" s="53"/>
      <c r="OFA4" s="53"/>
      <c r="OFB4" s="53"/>
      <c r="OFC4" s="53"/>
      <c r="OFD4" s="53"/>
      <c r="OFE4" s="53"/>
      <c r="OFF4" s="53"/>
      <c r="OFG4" s="53"/>
      <c r="OFH4" s="53"/>
      <c r="OFI4" s="53"/>
      <c r="OFJ4" s="53"/>
      <c r="OFK4" s="53"/>
      <c r="OFL4" s="53"/>
      <c r="OFM4" s="53"/>
      <c r="OFN4" s="53"/>
      <c r="OFO4" s="53"/>
      <c r="OFP4" s="53"/>
      <c r="OFQ4" s="53"/>
      <c r="OFR4" s="53"/>
      <c r="OFS4" s="53"/>
      <c r="OFT4" s="53"/>
      <c r="OFU4" s="53"/>
      <c r="OFV4" s="53"/>
      <c r="OFW4" s="53"/>
      <c r="OFX4" s="53"/>
      <c r="OFY4" s="53"/>
      <c r="OFZ4" s="53"/>
      <c r="OGA4" s="53"/>
      <c r="OGB4" s="53"/>
      <c r="OGC4" s="53"/>
      <c r="OGD4" s="53"/>
      <c r="OGE4" s="53"/>
      <c r="OGF4" s="53"/>
      <c r="OGG4" s="53"/>
      <c r="OGH4" s="53"/>
      <c r="OGI4" s="53"/>
      <c r="OGJ4" s="53"/>
      <c r="OGK4" s="53"/>
      <c r="OGL4" s="53"/>
      <c r="OGM4" s="53"/>
      <c r="OGN4" s="53"/>
      <c r="OGO4" s="53"/>
      <c r="OGP4" s="53"/>
      <c r="OGQ4" s="53"/>
      <c r="OGR4" s="53"/>
      <c r="OGS4" s="53"/>
      <c r="OGT4" s="53"/>
      <c r="OGU4" s="53"/>
      <c r="OGV4" s="53"/>
      <c r="OGW4" s="53"/>
      <c r="OGX4" s="53"/>
      <c r="OGY4" s="53"/>
      <c r="OGZ4" s="53"/>
      <c r="OHA4" s="53"/>
      <c r="OHB4" s="53"/>
      <c r="OHC4" s="53"/>
      <c r="OHD4" s="53"/>
      <c r="OHE4" s="53"/>
      <c r="OHF4" s="53"/>
      <c r="OHG4" s="53"/>
      <c r="OHH4" s="53"/>
      <c r="OHI4" s="53"/>
      <c r="OHJ4" s="53"/>
      <c r="OHK4" s="53"/>
      <c r="OHL4" s="53"/>
      <c r="OHM4" s="53"/>
      <c r="OHN4" s="53"/>
      <c r="OHO4" s="53"/>
      <c r="OHP4" s="53"/>
      <c r="OHQ4" s="53"/>
      <c r="OHR4" s="53"/>
      <c r="OHS4" s="53"/>
      <c r="OHT4" s="53"/>
      <c r="OHU4" s="53"/>
      <c r="OHV4" s="53"/>
      <c r="OHW4" s="53"/>
      <c r="OHX4" s="53"/>
      <c r="OHY4" s="53"/>
      <c r="OHZ4" s="53"/>
      <c r="OIA4" s="53"/>
      <c r="OIB4" s="53"/>
      <c r="OIC4" s="53"/>
      <c r="OID4" s="53"/>
      <c r="OIE4" s="53"/>
      <c r="OIF4" s="53"/>
      <c r="OIG4" s="53"/>
      <c r="OIH4" s="53"/>
      <c r="OII4" s="53"/>
      <c r="OIJ4" s="53"/>
      <c r="OIK4" s="53"/>
      <c r="OIL4" s="53"/>
      <c r="OIM4" s="53"/>
      <c r="OIN4" s="53"/>
      <c r="OIO4" s="53"/>
      <c r="OIP4" s="53"/>
      <c r="OIQ4" s="53"/>
      <c r="OIR4" s="53"/>
      <c r="OIS4" s="53"/>
      <c r="OIT4" s="53"/>
      <c r="OIU4" s="53"/>
      <c r="OIV4" s="53"/>
      <c r="OIW4" s="53"/>
      <c r="OIX4" s="53"/>
      <c r="OIY4" s="53"/>
      <c r="OIZ4" s="53"/>
      <c r="OJA4" s="53"/>
      <c r="OJB4" s="53"/>
      <c r="OJC4" s="53"/>
      <c r="OJD4" s="53"/>
      <c r="OJE4" s="53"/>
      <c r="OJF4" s="53"/>
      <c r="OJG4" s="53"/>
      <c r="OJH4" s="53"/>
      <c r="OJI4" s="53"/>
      <c r="OJJ4" s="53"/>
      <c r="OJK4" s="53"/>
      <c r="OJL4" s="53"/>
      <c r="OJM4" s="53"/>
      <c r="OJN4" s="53"/>
      <c r="OJO4" s="53"/>
      <c r="OJP4" s="53"/>
      <c r="OJQ4" s="53"/>
      <c r="OJR4" s="53"/>
      <c r="OJS4" s="53"/>
      <c r="OJT4" s="53"/>
      <c r="OJU4" s="53"/>
      <c r="OJV4" s="53"/>
      <c r="OJW4" s="53"/>
      <c r="OJX4" s="53"/>
      <c r="OJY4" s="53"/>
      <c r="OJZ4" s="53"/>
      <c r="OKA4" s="53"/>
      <c r="OKB4" s="53"/>
      <c r="OKC4" s="53"/>
      <c r="OKD4" s="53"/>
      <c r="OKE4" s="53"/>
      <c r="OKF4" s="53"/>
      <c r="OKG4" s="53"/>
      <c r="OKH4" s="53"/>
      <c r="OKI4" s="53"/>
      <c r="OKJ4" s="53"/>
      <c r="OKK4" s="53"/>
      <c r="OKL4" s="53"/>
      <c r="OKM4" s="53"/>
      <c r="OKN4" s="53"/>
      <c r="OKO4" s="53"/>
      <c r="OKP4" s="53"/>
      <c r="OKQ4" s="53"/>
      <c r="OKR4" s="53"/>
      <c r="OKS4" s="53"/>
      <c r="OKT4" s="53"/>
      <c r="OKU4" s="53"/>
      <c r="OKV4" s="53"/>
      <c r="OKW4" s="53"/>
      <c r="OKX4" s="53"/>
      <c r="OKY4" s="53"/>
      <c r="OKZ4" s="53"/>
      <c r="OLA4" s="53"/>
      <c r="OLB4" s="53"/>
      <c r="OLC4" s="53"/>
      <c r="OLD4" s="53"/>
      <c r="OLE4" s="53"/>
      <c r="OLF4" s="53"/>
      <c r="OLG4" s="53"/>
      <c r="OLH4" s="53"/>
      <c r="OLI4" s="53"/>
      <c r="OLJ4" s="53"/>
      <c r="OLK4" s="53"/>
      <c r="OLL4" s="53"/>
      <c r="OLM4" s="53"/>
      <c r="OLN4" s="53"/>
      <c r="OLO4" s="53"/>
      <c r="OLP4" s="53"/>
      <c r="OLQ4" s="53"/>
      <c r="OLR4" s="53"/>
      <c r="OLS4" s="53"/>
      <c r="OLT4" s="53"/>
      <c r="OLU4" s="53"/>
      <c r="OLV4" s="53"/>
      <c r="OLW4" s="53"/>
      <c r="OLX4" s="53"/>
      <c r="OLY4" s="53"/>
      <c r="OLZ4" s="53"/>
      <c r="OMA4" s="53"/>
      <c r="OMB4" s="53"/>
      <c r="OMC4" s="53"/>
      <c r="OMD4" s="53"/>
      <c r="OME4" s="53"/>
      <c r="OMF4" s="53"/>
      <c r="OMG4" s="53"/>
      <c r="OMH4" s="53"/>
      <c r="OMI4" s="53"/>
      <c r="OMJ4" s="53"/>
      <c r="OMK4" s="53"/>
      <c r="OML4" s="53"/>
      <c r="OMM4" s="53"/>
      <c r="OMN4" s="53"/>
      <c r="OMO4" s="53"/>
      <c r="OMP4" s="53"/>
      <c r="OMQ4" s="53"/>
      <c r="OMR4" s="53"/>
      <c r="OMS4" s="53"/>
      <c r="OMT4" s="53"/>
      <c r="OMU4" s="53"/>
      <c r="OMV4" s="53"/>
      <c r="OMW4" s="53"/>
      <c r="OMX4" s="53"/>
      <c r="OMY4" s="53"/>
      <c r="OMZ4" s="53"/>
      <c r="ONA4" s="53"/>
      <c r="ONB4" s="53"/>
      <c r="ONC4" s="53"/>
      <c r="OND4" s="53"/>
      <c r="ONE4" s="53"/>
      <c r="ONF4" s="53"/>
      <c r="ONG4" s="53"/>
      <c r="ONH4" s="53"/>
      <c r="ONI4" s="53"/>
      <c r="ONJ4" s="53"/>
      <c r="ONK4" s="53"/>
      <c r="ONL4" s="53"/>
      <c r="ONM4" s="53"/>
      <c r="ONN4" s="53"/>
      <c r="ONO4" s="53"/>
      <c r="ONP4" s="53"/>
      <c r="ONQ4" s="53"/>
      <c r="ONR4" s="53"/>
      <c r="ONS4" s="53"/>
      <c r="ONT4" s="53"/>
      <c r="ONU4" s="53"/>
      <c r="ONV4" s="53"/>
      <c r="ONW4" s="53"/>
      <c r="ONX4" s="53"/>
      <c r="ONY4" s="53"/>
      <c r="ONZ4" s="53"/>
      <c r="OOA4" s="53"/>
      <c r="OOB4" s="53"/>
      <c r="OOC4" s="53"/>
      <c r="OOD4" s="53"/>
      <c r="OOE4" s="53"/>
      <c r="OOF4" s="53"/>
      <c r="OOG4" s="53"/>
      <c r="OOH4" s="53"/>
      <c r="OOI4" s="53"/>
      <c r="OOJ4" s="53"/>
      <c r="OOK4" s="53"/>
      <c r="OOL4" s="53"/>
      <c r="OOM4" s="53"/>
      <c r="OON4" s="53"/>
      <c r="OOO4" s="53"/>
      <c r="OOP4" s="53"/>
      <c r="OOQ4" s="53"/>
      <c r="OOR4" s="53"/>
      <c r="OOS4" s="53"/>
      <c r="OOT4" s="53"/>
      <c r="OOU4" s="53"/>
      <c r="OOV4" s="53"/>
      <c r="OOW4" s="53"/>
      <c r="OOX4" s="53"/>
      <c r="OOY4" s="53"/>
      <c r="OOZ4" s="53"/>
      <c r="OPA4" s="53"/>
      <c r="OPB4" s="53"/>
      <c r="OPC4" s="53"/>
      <c r="OPD4" s="53"/>
      <c r="OPE4" s="53"/>
      <c r="OPF4" s="53"/>
      <c r="OPG4" s="53"/>
      <c r="OPH4" s="53"/>
      <c r="OPI4" s="53"/>
      <c r="OPJ4" s="53"/>
      <c r="OPK4" s="53"/>
      <c r="OPL4" s="53"/>
      <c r="OPM4" s="53"/>
      <c r="OPN4" s="53"/>
      <c r="OPO4" s="53"/>
      <c r="OPP4" s="53"/>
      <c r="OPQ4" s="53"/>
      <c r="OPR4" s="53"/>
      <c r="OPS4" s="53"/>
      <c r="OPT4" s="53"/>
      <c r="OPU4" s="53"/>
      <c r="OPV4" s="53"/>
      <c r="OPW4" s="53"/>
      <c r="OPX4" s="53"/>
      <c r="OPY4" s="53"/>
      <c r="OPZ4" s="53"/>
      <c r="OQA4" s="53"/>
      <c r="OQB4" s="53"/>
      <c r="OQC4" s="53"/>
      <c r="OQD4" s="53"/>
      <c r="OQE4" s="53"/>
      <c r="OQF4" s="53"/>
      <c r="OQG4" s="53"/>
      <c r="OQH4" s="53"/>
      <c r="OQI4" s="53"/>
      <c r="OQJ4" s="53"/>
      <c r="OQK4" s="53"/>
      <c r="OQL4" s="53"/>
      <c r="OQM4" s="53"/>
      <c r="OQN4" s="53"/>
      <c r="OQO4" s="53"/>
      <c r="OQP4" s="53"/>
      <c r="OQQ4" s="53"/>
      <c r="OQR4" s="53"/>
      <c r="OQS4" s="53"/>
      <c r="OQT4" s="53"/>
      <c r="OQU4" s="53"/>
      <c r="OQV4" s="53"/>
      <c r="OQW4" s="53"/>
      <c r="OQX4" s="53"/>
      <c r="OQY4" s="53"/>
      <c r="OQZ4" s="53"/>
      <c r="ORA4" s="53"/>
      <c r="ORB4" s="53"/>
      <c r="ORC4" s="53"/>
      <c r="ORD4" s="53"/>
      <c r="ORE4" s="53"/>
      <c r="ORF4" s="53"/>
      <c r="ORG4" s="53"/>
      <c r="ORH4" s="53"/>
      <c r="ORI4" s="53"/>
      <c r="ORJ4" s="53"/>
      <c r="ORK4" s="53"/>
      <c r="ORL4" s="53"/>
      <c r="ORM4" s="53"/>
      <c r="ORN4" s="53"/>
      <c r="ORO4" s="53"/>
      <c r="ORP4" s="53"/>
      <c r="ORQ4" s="53"/>
      <c r="ORR4" s="53"/>
      <c r="ORS4" s="53"/>
      <c r="ORT4" s="53"/>
      <c r="ORU4" s="53"/>
      <c r="ORV4" s="53"/>
      <c r="ORW4" s="53"/>
      <c r="ORX4" s="53"/>
      <c r="ORY4" s="53"/>
      <c r="ORZ4" s="53"/>
      <c r="OSA4" s="53"/>
      <c r="OSB4" s="53"/>
      <c r="OSC4" s="53"/>
      <c r="OSD4" s="53"/>
      <c r="OSE4" s="53"/>
      <c r="OSF4" s="53"/>
      <c r="OSG4" s="53"/>
      <c r="OSH4" s="53"/>
      <c r="OSI4" s="53"/>
      <c r="OSJ4" s="53"/>
      <c r="OSK4" s="53"/>
      <c r="OSL4" s="53"/>
      <c r="OSM4" s="53"/>
      <c r="OSN4" s="53"/>
      <c r="OSO4" s="53"/>
      <c r="OSP4" s="53"/>
      <c r="OSQ4" s="53"/>
      <c r="OSR4" s="53"/>
      <c r="OSS4" s="53"/>
      <c r="OST4" s="53"/>
      <c r="OSU4" s="53"/>
      <c r="OSV4" s="53"/>
      <c r="OSW4" s="53"/>
      <c r="OSX4" s="53"/>
      <c r="OSY4" s="53"/>
      <c r="OSZ4" s="53"/>
      <c r="OTA4" s="53"/>
      <c r="OTB4" s="53"/>
      <c r="OTC4" s="53"/>
      <c r="OTD4" s="53"/>
      <c r="OTE4" s="53"/>
      <c r="OTF4" s="53"/>
      <c r="OTG4" s="53"/>
      <c r="OTH4" s="53"/>
      <c r="OTI4" s="53"/>
      <c r="OTJ4" s="53"/>
      <c r="OTK4" s="53"/>
      <c r="OTL4" s="53"/>
      <c r="OTM4" s="53"/>
      <c r="OTN4" s="53"/>
      <c r="OTO4" s="53"/>
      <c r="OTP4" s="53"/>
      <c r="OTQ4" s="53"/>
      <c r="OTR4" s="53"/>
      <c r="OTS4" s="53"/>
      <c r="OTT4" s="53"/>
      <c r="OTU4" s="53"/>
      <c r="OTV4" s="53"/>
      <c r="OTW4" s="53"/>
      <c r="OTX4" s="53"/>
      <c r="OTY4" s="53"/>
      <c r="OTZ4" s="53"/>
      <c r="OUA4" s="53"/>
      <c r="OUB4" s="53"/>
      <c r="OUC4" s="53"/>
      <c r="OUD4" s="53"/>
      <c r="OUE4" s="53"/>
      <c r="OUF4" s="53"/>
      <c r="OUG4" s="53"/>
      <c r="OUH4" s="53"/>
      <c r="OUI4" s="53"/>
      <c r="OUJ4" s="53"/>
      <c r="OUK4" s="53"/>
      <c r="OUL4" s="53"/>
      <c r="OUM4" s="53"/>
      <c r="OUN4" s="53"/>
      <c r="OUO4" s="53"/>
      <c r="OUP4" s="53"/>
      <c r="OUQ4" s="53"/>
      <c r="OUR4" s="53"/>
      <c r="OUS4" s="53"/>
      <c r="OUT4" s="53"/>
      <c r="OUU4" s="53"/>
      <c r="OUV4" s="53"/>
      <c r="OUW4" s="53"/>
      <c r="OUX4" s="53"/>
      <c r="OUY4" s="53"/>
      <c r="OUZ4" s="53"/>
      <c r="OVA4" s="53"/>
      <c r="OVB4" s="53"/>
      <c r="OVC4" s="53"/>
      <c r="OVD4" s="53"/>
      <c r="OVE4" s="53"/>
      <c r="OVF4" s="53"/>
      <c r="OVG4" s="53"/>
      <c r="OVH4" s="53"/>
      <c r="OVI4" s="53"/>
      <c r="OVJ4" s="53"/>
      <c r="OVK4" s="53"/>
      <c r="OVL4" s="53"/>
      <c r="OVM4" s="53"/>
      <c r="OVN4" s="53"/>
      <c r="OVO4" s="53"/>
      <c r="OVP4" s="53"/>
      <c r="OVQ4" s="53"/>
      <c r="OVR4" s="53"/>
      <c r="OVS4" s="53"/>
      <c r="OVT4" s="53"/>
      <c r="OVU4" s="53"/>
      <c r="OVV4" s="53"/>
      <c r="OVW4" s="53"/>
      <c r="OVX4" s="53"/>
      <c r="OVY4" s="53"/>
      <c r="OVZ4" s="53"/>
      <c r="OWA4" s="53"/>
      <c r="OWB4" s="53"/>
      <c r="OWC4" s="53"/>
      <c r="OWD4" s="53"/>
      <c r="OWE4" s="53"/>
      <c r="OWF4" s="53"/>
      <c r="OWG4" s="53"/>
      <c r="OWH4" s="53"/>
      <c r="OWI4" s="53"/>
      <c r="OWJ4" s="53"/>
      <c r="OWK4" s="53"/>
      <c r="OWL4" s="53"/>
      <c r="OWM4" s="53"/>
      <c r="OWN4" s="53"/>
      <c r="OWO4" s="53"/>
      <c r="OWP4" s="53"/>
      <c r="OWQ4" s="53"/>
      <c r="OWR4" s="53"/>
      <c r="OWS4" s="53"/>
      <c r="OWT4" s="53"/>
      <c r="OWU4" s="53"/>
      <c r="OWV4" s="53"/>
      <c r="OWW4" s="53"/>
      <c r="OWX4" s="53"/>
      <c r="OWY4" s="53"/>
      <c r="OWZ4" s="53"/>
      <c r="OXA4" s="53"/>
      <c r="OXB4" s="53"/>
      <c r="OXC4" s="53"/>
      <c r="OXD4" s="53"/>
      <c r="OXE4" s="53"/>
      <c r="OXF4" s="53"/>
      <c r="OXG4" s="53"/>
      <c r="OXH4" s="53"/>
      <c r="OXI4" s="53"/>
      <c r="OXJ4" s="53"/>
      <c r="OXK4" s="53"/>
      <c r="OXL4" s="53"/>
      <c r="OXM4" s="53"/>
      <c r="OXN4" s="53"/>
      <c r="OXO4" s="53"/>
      <c r="OXP4" s="53"/>
      <c r="OXQ4" s="53"/>
      <c r="OXR4" s="53"/>
      <c r="OXS4" s="53"/>
      <c r="OXT4" s="53"/>
      <c r="OXU4" s="53"/>
      <c r="OXV4" s="53"/>
      <c r="OXW4" s="53"/>
      <c r="OXX4" s="53"/>
      <c r="OXY4" s="53"/>
      <c r="OXZ4" s="53"/>
      <c r="OYA4" s="53"/>
      <c r="OYB4" s="53"/>
      <c r="OYC4" s="53"/>
      <c r="OYD4" s="53"/>
      <c r="OYE4" s="53"/>
      <c r="OYF4" s="53"/>
      <c r="OYG4" s="53"/>
      <c r="OYH4" s="53"/>
      <c r="OYI4" s="53"/>
      <c r="OYJ4" s="53"/>
      <c r="OYK4" s="53"/>
      <c r="OYL4" s="53"/>
      <c r="OYM4" s="53"/>
      <c r="OYN4" s="53"/>
      <c r="OYO4" s="53"/>
      <c r="OYP4" s="53"/>
      <c r="OYQ4" s="53"/>
      <c r="OYR4" s="53"/>
      <c r="OYS4" s="53"/>
      <c r="OYT4" s="53"/>
      <c r="OYU4" s="53"/>
      <c r="OYV4" s="53"/>
      <c r="OYW4" s="53"/>
      <c r="OYX4" s="53"/>
      <c r="OYY4" s="53"/>
      <c r="OYZ4" s="53"/>
      <c r="OZA4" s="53"/>
      <c r="OZB4" s="53"/>
      <c r="OZC4" s="53"/>
      <c r="OZD4" s="53"/>
      <c r="OZE4" s="53"/>
      <c r="OZF4" s="53"/>
      <c r="OZG4" s="53"/>
      <c r="OZH4" s="53"/>
      <c r="OZI4" s="53"/>
      <c r="OZJ4" s="53"/>
      <c r="OZK4" s="53"/>
      <c r="OZL4" s="53"/>
      <c r="OZM4" s="53"/>
      <c r="OZN4" s="53"/>
      <c r="OZO4" s="53"/>
      <c r="OZP4" s="53"/>
      <c r="OZQ4" s="53"/>
      <c r="OZR4" s="53"/>
      <c r="OZS4" s="53"/>
      <c r="OZT4" s="53"/>
      <c r="OZU4" s="53"/>
      <c r="OZV4" s="53"/>
      <c r="OZW4" s="53"/>
      <c r="OZX4" s="53"/>
      <c r="OZY4" s="53"/>
      <c r="OZZ4" s="53"/>
      <c r="PAA4" s="53"/>
      <c r="PAB4" s="53"/>
      <c r="PAC4" s="53"/>
      <c r="PAD4" s="53"/>
      <c r="PAE4" s="53"/>
      <c r="PAF4" s="53"/>
      <c r="PAG4" s="53"/>
      <c r="PAH4" s="53"/>
      <c r="PAI4" s="53"/>
      <c r="PAJ4" s="53"/>
      <c r="PAK4" s="53"/>
      <c r="PAL4" s="53"/>
      <c r="PAM4" s="53"/>
      <c r="PAN4" s="53"/>
      <c r="PAO4" s="53"/>
      <c r="PAP4" s="53"/>
      <c r="PAQ4" s="53"/>
      <c r="PAR4" s="53"/>
      <c r="PAS4" s="53"/>
      <c r="PAT4" s="53"/>
      <c r="PAU4" s="53"/>
      <c r="PAV4" s="53"/>
      <c r="PAW4" s="53"/>
      <c r="PAX4" s="53"/>
      <c r="PAY4" s="53"/>
      <c r="PAZ4" s="53"/>
      <c r="PBA4" s="53"/>
      <c r="PBB4" s="53"/>
      <c r="PBC4" s="53"/>
      <c r="PBD4" s="53"/>
      <c r="PBE4" s="53"/>
      <c r="PBF4" s="53"/>
      <c r="PBG4" s="53"/>
      <c r="PBH4" s="53"/>
      <c r="PBI4" s="53"/>
      <c r="PBJ4" s="53"/>
      <c r="PBK4" s="53"/>
      <c r="PBL4" s="53"/>
      <c r="PBM4" s="53"/>
      <c r="PBN4" s="53"/>
      <c r="PBO4" s="53"/>
      <c r="PBP4" s="53"/>
      <c r="PBQ4" s="53"/>
      <c r="PBR4" s="53"/>
      <c r="PBS4" s="53"/>
      <c r="PBT4" s="53"/>
      <c r="PBU4" s="53"/>
      <c r="PBV4" s="53"/>
      <c r="PBW4" s="53"/>
      <c r="PBX4" s="53"/>
      <c r="PBY4" s="53"/>
      <c r="PBZ4" s="53"/>
      <c r="PCA4" s="53"/>
      <c r="PCB4" s="53"/>
      <c r="PCC4" s="53"/>
      <c r="PCD4" s="53"/>
      <c r="PCE4" s="53"/>
      <c r="PCF4" s="53"/>
      <c r="PCG4" s="53"/>
      <c r="PCH4" s="53"/>
      <c r="PCI4" s="53"/>
      <c r="PCJ4" s="53"/>
      <c r="PCK4" s="53"/>
      <c r="PCL4" s="53"/>
      <c r="PCM4" s="53"/>
      <c r="PCN4" s="53"/>
      <c r="PCO4" s="53"/>
      <c r="PCP4" s="53"/>
      <c r="PCQ4" s="53"/>
      <c r="PCR4" s="53"/>
      <c r="PCS4" s="53"/>
      <c r="PCT4" s="53"/>
      <c r="PCU4" s="53"/>
      <c r="PCV4" s="53"/>
      <c r="PCW4" s="53"/>
      <c r="PCX4" s="53"/>
      <c r="PCY4" s="53"/>
      <c r="PCZ4" s="53"/>
      <c r="PDA4" s="53"/>
      <c r="PDB4" s="53"/>
      <c r="PDC4" s="53"/>
      <c r="PDD4" s="53"/>
      <c r="PDE4" s="53"/>
      <c r="PDF4" s="53"/>
      <c r="PDG4" s="53"/>
      <c r="PDH4" s="53"/>
      <c r="PDI4" s="53"/>
      <c r="PDJ4" s="53"/>
      <c r="PDK4" s="53"/>
      <c r="PDL4" s="53"/>
      <c r="PDM4" s="53"/>
      <c r="PDN4" s="53"/>
      <c r="PDO4" s="53"/>
      <c r="PDP4" s="53"/>
      <c r="PDQ4" s="53"/>
      <c r="PDR4" s="53"/>
      <c r="PDS4" s="53"/>
      <c r="PDT4" s="53"/>
      <c r="PDU4" s="53"/>
      <c r="PDV4" s="53"/>
      <c r="PDW4" s="53"/>
      <c r="PDX4" s="53"/>
      <c r="PDY4" s="53"/>
      <c r="PDZ4" s="53"/>
      <c r="PEA4" s="53"/>
      <c r="PEB4" s="53"/>
      <c r="PEC4" s="53"/>
      <c r="PED4" s="53"/>
      <c r="PEE4" s="53"/>
      <c r="PEF4" s="53"/>
      <c r="PEG4" s="53"/>
      <c r="PEH4" s="53"/>
      <c r="PEI4" s="53"/>
      <c r="PEJ4" s="53"/>
      <c r="PEK4" s="53"/>
      <c r="PEL4" s="53"/>
      <c r="PEM4" s="53"/>
      <c r="PEN4" s="53"/>
      <c r="PEO4" s="53"/>
      <c r="PEP4" s="53"/>
      <c r="PEQ4" s="53"/>
      <c r="PER4" s="53"/>
      <c r="PES4" s="53"/>
      <c r="PET4" s="53"/>
      <c r="PEU4" s="53"/>
      <c r="PEV4" s="53"/>
      <c r="PEW4" s="53"/>
      <c r="PEX4" s="53"/>
      <c r="PEY4" s="53"/>
      <c r="PEZ4" s="53"/>
      <c r="PFA4" s="53"/>
      <c r="PFB4" s="53"/>
      <c r="PFC4" s="53"/>
      <c r="PFD4" s="53"/>
      <c r="PFE4" s="53"/>
      <c r="PFF4" s="53"/>
      <c r="PFG4" s="53"/>
      <c r="PFH4" s="53"/>
      <c r="PFI4" s="53"/>
      <c r="PFJ4" s="53"/>
      <c r="PFK4" s="53"/>
      <c r="PFL4" s="53"/>
      <c r="PFM4" s="53"/>
      <c r="PFN4" s="53"/>
      <c r="PFO4" s="53"/>
      <c r="PFP4" s="53"/>
      <c r="PFQ4" s="53"/>
      <c r="PFR4" s="53"/>
      <c r="PFS4" s="53"/>
      <c r="PFT4" s="53"/>
      <c r="PFU4" s="53"/>
      <c r="PFV4" s="53"/>
      <c r="PFW4" s="53"/>
      <c r="PFX4" s="53"/>
      <c r="PFY4" s="53"/>
      <c r="PFZ4" s="53"/>
      <c r="PGA4" s="53"/>
      <c r="PGB4" s="53"/>
      <c r="PGC4" s="53"/>
      <c r="PGD4" s="53"/>
      <c r="PGE4" s="53"/>
      <c r="PGF4" s="53"/>
      <c r="PGG4" s="53"/>
      <c r="PGH4" s="53"/>
      <c r="PGI4" s="53"/>
      <c r="PGJ4" s="53"/>
      <c r="PGK4" s="53"/>
      <c r="PGL4" s="53"/>
      <c r="PGM4" s="53"/>
      <c r="PGN4" s="53"/>
      <c r="PGO4" s="53"/>
      <c r="PGP4" s="53"/>
      <c r="PGQ4" s="53"/>
      <c r="PGR4" s="53"/>
      <c r="PGS4" s="53"/>
      <c r="PGT4" s="53"/>
      <c r="PGU4" s="53"/>
      <c r="PGV4" s="53"/>
      <c r="PGW4" s="53"/>
      <c r="PGX4" s="53"/>
      <c r="PGY4" s="53"/>
      <c r="PGZ4" s="53"/>
      <c r="PHA4" s="53"/>
      <c r="PHB4" s="53"/>
      <c r="PHC4" s="53"/>
      <c r="PHD4" s="53"/>
      <c r="PHE4" s="53"/>
      <c r="PHF4" s="53"/>
      <c r="PHG4" s="53"/>
      <c r="PHH4" s="53"/>
      <c r="PHI4" s="53"/>
      <c r="PHJ4" s="53"/>
      <c r="PHK4" s="53"/>
      <c r="PHL4" s="53"/>
      <c r="PHM4" s="53"/>
      <c r="PHN4" s="53"/>
      <c r="PHO4" s="53"/>
      <c r="PHP4" s="53"/>
      <c r="PHQ4" s="53"/>
      <c r="PHR4" s="53"/>
      <c r="PHS4" s="53"/>
      <c r="PHT4" s="53"/>
      <c r="PHU4" s="53"/>
      <c r="PHV4" s="53"/>
      <c r="PHW4" s="53"/>
      <c r="PHX4" s="53"/>
      <c r="PHY4" s="53"/>
      <c r="PHZ4" s="53"/>
      <c r="PIA4" s="53"/>
      <c r="PIB4" s="53"/>
      <c r="PIC4" s="53"/>
      <c r="PID4" s="53"/>
      <c r="PIE4" s="53"/>
      <c r="PIF4" s="53"/>
      <c r="PIG4" s="53"/>
      <c r="PIH4" s="53"/>
      <c r="PII4" s="53"/>
      <c r="PIJ4" s="53"/>
      <c r="PIK4" s="53"/>
      <c r="PIL4" s="53"/>
      <c r="PIM4" s="53"/>
      <c r="PIN4" s="53"/>
      <c r="PIO4" s="53"/>
      <c r="PIP4" s="53"/>
      <c r="PIQ4" s="53"/>
      <c r="PIR4" s="53"/>
      <c r="PIS4" s="53"/>
      <c r="PIT4" s="53"/>
      <c r="PIU4" s="53"/>
      <c r="PIV4" s="53"/>
      <c r="PIW4" s="53"/>
      <c r="PIX4" s="53"/>
      <c r="PIY4" s="53"/>
      <c r="PIZ4" s="53"/>
      <c r="PJA4" s="53"/>
      <c r="PJB4" s="53"/>
      <c r="PJC4" s="53"/>
      <c r="PJD4" s="53"/>
      <c r="PJE4" s="53"/>
      <c r="PJF4" s="53"/>
      <c r="PJG4" s="53"/>
      <c r="PJH4" s="53"/>
      <c r="PJI4" s="53"/>
      <c r="PJJ4" s="53"/>
      <c r="PJK4" s="53"/>
      <c r="PJL4" s="53"/>
      <c r="PJM4" s="53"/>
      <c r="PJN4" s="53"/>
      <c r="PJO4" s="53"/>
      <c r="PJP4" s="53"/>
      <c r="PJQ4" s="53"/>
      <c r="PJR4" s="53"/>
      <c r="PJS4" s="53"/>
      <c r="PJT4" s="53"/>
      <c r="PJU4" s="53"/>
      <c r="PJV4" s="53"/>
      <c r="PJW4" s="53"/>
      <c r="PJX4" s="53"/>
      <c r="PJY4" s="53"/>
      <c r="PJZ4" s="53"/>
      <c r="PKA4" s="53"/>
      <c r="PKB4" s="53"/>
      <c r="PKC4" s="53"/>
      <c r="PKD4" s="53"/>
      <c r="PKE4" s="53"/>
      <c r="PKF4" s="53"/>
      <c r="PKG4" s="53"/>
      <c r="PKH4" s="53"/>
      <c r="PKI4" s="53"/>
      <c r="PKJ4" s="53"/>
      <c r="PKK4" s="53"/>
      <c r="PKL4" s="53"/>
      <c r="PKM4" s="53"/>
      <c r="PKN4" s="53"/>
      <c r="PKO4" s="53"/>
      <c r="PKP4" s="53"/>
      <c r="PKQ4" s="53"/>
      <c r="PKR4" s="53"/>
      <c r="PKS4" s="53"/>
      <c r="PKT4" s="53"/>
      <c r="PKU4" s="53"/>
      <c r="PKV4" s="53"/>
      <c r="PKW4" s="53"/>
      <c r="PKX4" s="53"/>
      <c r="PKY4" s="53"/>
      <c r="PKZ4" s="53"/>
      <c r="PLA4" s="53"/>
      <c r="PLB4" s="53"/>
      <c r="PLC4" s="53"/>
      <c r="PLD4" s="53"/>
      <c r="PLE4" s="53"/>
      <c r="PLF4" s="53"/>
      <c r="PLG4" s="53"/>
      <c r="PLH4" s="53"/>
      <c r="PLI4" s="53"/>
      <c r="PLJ4" s="53"/>
      <c r="PLK4" s="53"/>
      <c r="PLL4" s="53"/>
      <c r="PLM4" s="53"/>
      <c r="PLN4" s="53"/>
      <c r="PLO4" s="53"/>
      <c r="PLP4" s="53"/>
      <c r="PLQ4" s="53"/>
      <c r="PLR4" s="53"/>
      <c r="PLS4" s="53"/>
      <c r="PLT4" s="53"/>
      <c r="PLU4" s="53"/>
      <c r="PLV4" s="53"/>
      <c r="PLW4" s="53"/>
      <c r="PLX4" s="53"/>
      <c r="PLY4" s="53"/>
      <c r="PLZ4" s="53"/>
      <c r="PMA4" s="53"/>
      <c r="PMB4" s="53"/>
      <c r="PMC4" s="53"/>
      <c r="PMD4" s="53"/>
      <c r="PME4" s="53"/>
      <c r="PMF4" s="53"/>
      <c r="PMG4" s="53"/>
      <c r="PMH4" s="53"/>
      <c r="PMI4" s="53"/>
      <c r="PMJ4" s="53"/>
      <c r="PMK4" s="53"/>
      <c r="PML4" s="53"/>
      <c r="PMM4" s="53"/>
      <c r="PMN4" s="53"/>
      <c r="PMO4" s="53"/>
      <c r="PMP4" s="53"/>
      <c r="PMQ4" s="53"/>
      <c r="PMR4" s="53"/>
      <c r="PMS4" s="53"/>
      <c r="PMT4" s="53"/>
      <c r="PMU4" s="53"/>
      <c r="PMV4" s="53"/>
      <c r="PMW4" s="53"/>
      <c r="PMX4" s="53"/>
      <c r="PMY4" s="53"/>
      <c r="PMZ4" s="53"/>
      <c r="PNA4" s="53"/>
      <c r="PNB4" s="53"/>
      <c r="PNC4" s="53"/>
      <c r="PND4" s="53"/>
      <c r="PNE4" s="53"/>
      <c r="PNF4" s="53"/>
      <c r="PNG4" s="53"/>
      <c r="PNH4" s="53"/>
      <c r="PNI4" s="53"/>
      <c r="PNJ4" s="53"/>
      <c r="PNK4" s="53"/>
      <c r="PNL4" s="53"/>
      <c r="PNM4" s="53"/>
      <c r="PNN4" s="53"/>
      <c r="PNO4" s="53"/>
      <c r="PNP4" s="53"/>
      <c r="PNQ4" s="53"/>
      <c r="PNR4" s="53"/>
      <c r="PNS4" s="53"/>
      <c r="PNT4" s="53"/>
      <c r="PNU4" s="53"/>
      <c r="PNV4" s="53"/>
      <c r="PNW4" s="53"/>
      <c r="PNX4" s="53"/>
      <c r="PNY4" s="53"/>
      <c r="PNZ4" s="53"/>
      <c r="POA4" s="53"/>
      <c r="POB4" s="53"/>
      <c r="POC4" s="53"/>
      <c r="POD4" s="53"/>
      <c r="POE4" s="53"/>
      <c r="POF4" s="53"/>
      <c r="POG4" s="53"/>
      <c r="POH4" s="53"/>
      <c r="POI4" s="53"/>
      <c r="POJ4" s="53"/>
      <c r="POK4" s="53"/>
      <c r="POL4" s="53"/>
      <c r="POM4" s="53"/>
      <c r="PON4" s="53"/>
      <c r="POO4" s="53"/>
      <c r="POP4" s="53"/>
      <c r="POQ4" s="53"/>
      <c r="POR4" s="53"/>
      <c r="POS4" s="53"/>
      <c r="POT4" s="53"/>
      <c r="POU4" s="53"/>
      <c r="POV4" s="53"/>
      <c r="POW4" s="53"/>
      <c r="POX4" s="53"/>
      <c r="POY4" s="53"/>
      <c r="POZ4" s="53"/>
      <c r="PPA4" s="53"/>
      <c r="PPB4" s="53"/>
      <c r="PPC4" s="53"/>
      <c r="PPD4" s="53"/>
      <c r="PPE4" s="53"/>
      <c r="PPF4" s="53"/>
      <c r="PPG4" s="53"/>
      <c r="PPH4" s="53"/>
      <c r="PPI4" s="53"/>
      <c r="PPJ4" s="53"/>
      <c r="PPK4" s="53"/>
      <c r="PPL4" s="53"/>
      <c r="PPM4" s="53"/>
      <c r="PPN4" s="53"/>
      <c r="PPO4" s="53"/>
      <c r="PPP4" s="53"/>
      <c r="PPQ4" s="53"/>
      <c r="PPR4" s="53"/>
      <c r="PPS4" s="53"/>
      <c r="PPT4" s="53"/>
      <c r="PPU4" s="53"/>
      <c r="PPV4" s="53"/>
      <c r="PPW4" s="53"/>
      <c r="PPX4" s="53"/>
      <c r="PPY4" s="53"/>
      <c r="PPZ4" s="53"/>
      <c r="PQA4" s="53"/>
      <c r="PQB4" s="53"/>
      <c r="PQC4" s="53"/>
      <c r="PQD4" s="53"/>
      <c r="PQE4" s="53"/>
      <c r="PQF4" s="53"/>
      <c r="PQG4" s="53"/>
      <c r="PQH4" s="53"/>
      <c r="PQI4" s="53"/>
      <c r="PQJ4" s="53"/>
      <c r="PQK4" s="53"/>
      <c r="PQL4" s="53"/>
      <c r="PQM4" s="53"/>
      <c r="PQN4" s="53"/>
      <c r="PQO4" s="53"/>
      <c r="PQP4" s="53"/>
      <c r="PQQ4" s="53"/>
      <c r="PQR4" s="53"/>
      <c r="PQS4" s="53"/>
      <c r="PQT4" s="53"/>
      <c r="PQU4" s="53"/>
      <c r="PQV4" s="53"/>
      <c r="PQW4" s="53"/>
      <c r="PQX4" s="53"/>
      <c r="PQY4" s="53"/>
      <c r="PQZ4" s="53"/>
      <c r="PRA4" s="53"/>
      <c r="PRB4" s="53"/>
      <c r="PRC4" s="53"/>
      <c r="PRD4" s="53"/>
      <c r="PRE4" s="53"/>
      <c r="PRF4" s="53"/>
      <c r="PRG4" s="53"/>
      <c r="PRH4" s="53"/>
      <c r="PRI4" s="53"/>
      <c r="PRJ4" s="53"/>
      <c r="PRK4" s="53"/>
      <c r="PRL4" s="53"/>
      <c r="PRM4" s="53"/>
      <c r="PRN4" s="53"/>
      <c r="PRO4" s="53"/>
      <c r="PRP4" s="53"/>
      <c r="PRQ4" s="53"/>
      <c r="PRR4" s="53"/>
      <c r="PRS4" s="53"/>
      <c r="PRT4" s="53"/>
      <c r="PRU4" s="53"/>
      <c r="PRV4" s="53"/>
      <c r="PRW4" s="53"/>
      <c r="PRX4" s="53"/>
      <c r="PRY4" s="53"/>
      <c r="PRZ4" s="53"/>
      <c r="PSA4" s="53"/>
      <c r="PSB4" s="53"/>
      <c r="PSC4" s="53"/>
      <c r="PSD4" s="53"/>
      <c r="PSE4" s="53"/>
      <c r="PSF4" s="53"/>
      <c r="PSG4" s="53"/>
      <c r="PSH4" s="53"/>
      <c r="PSI4" s="53"/>
      <c r="PSJ4" s="53"/>
      <c r="PSK4" s="53"/>
      <c r="PSL4" s="53"/>
      <c r="PSM4" s="53"/>
      <c r="PSN4" s="53"/>
      <c r="PSO4" s="53"/>
      <c r="PSP4" s="53"/>
      <c r="PSQ4" s="53"/>
      <c r="PSR4" s="53"/>
      <c r="PSS4" s="53"/>
      <c r="PST4" s="53"/>
      <c r="PSU4" s="53"/>
      <c r="PSV4" s="53"/>
      <c r="PSW4" s="53"/>
      <c r="PSX4" s="53"/>
      <c r="PSY4" s="53"/>
      <c r="PSZ4" s="53"/>
      <c r="PTA4" s="53"/>
      <c r="PTB4" s="53"/>
      <c r="PTC4" s="53"/>
      <c r="PTD4" s="53"/>
      <c r="PTE4" s="53"/>
      <c r="PTF4" s="53"/>
      <c r="PTG4" s="53"/>
      <c r="PTH4" s="53"/>
      <c r="PTI4" s="53"/>
      <c r="PTJ4" s="53"/>
      <c r="PTK4" s="53"/>
      <c r="PTL4" s="53"/>
      <c r="PTM4" s="53"/>
      <c r="PTN4" s="53"/>
      <c r="PTO4" s="53"/>
      <c r="PTP4" s="53"/>
      <c r="PTQ4" s="53"/>
      <c r="PTR4" s="53"/>
      <c r="PTS4" s="53"/>
      <c r="PTT4" s="53"/>
      <c r="PTU4" s="53"/>
      <c r="PTV4" s="53"/>
      <c r="PTW4" s="53"/>
      <c r="PTX4" s="53"/>
      <c r="PTY4" s="53"/>
      <c r="PTZ4" s="53"/>
      <c r="PUA4" s="53"/>
      <c r="PUB4" s="53"/>
      <c r="PUC4" s="53"/>
      <c r="PUD4" s="53"/>
      <c r="PUE4" s="53"/>
      <c r="PUF4" s="53"/>
      <c r="PUG4" s="53"/>
      <c r="PUH4" s="53"/>
      <c r="PUI4" s="53"/>
      <c r="PUJ4" s="53"/>
      <c r="PUK4" s="53"/>
      <c r="PUL4" s="53"/>
      <c r="PUM4" s="53"/>
      <c r="PUN4" s="53"/>
      <c r="PUO4" s="53"/>
      <c r="PUP4" s="53"/>
      <c r="PUQ4" s="53"/>
      <c r="PUR4" s="53"/>
      <c r="PUS4" s="53"/>
      <c r="PUT4" s="53"/>
      <c r="PUU4" s="53"/>
      <c r="PUV4" s="53"/>
      <c r="PUW4" s="53"/>
      <c r="PUX4" s="53"/>
      <c r="PUY4" s="53"/>
      <c r="PUZ4" s="53"/>
      <c r="PVA4" s="53"/>
      <c r="PVB4" s="53"/>
      <c r="PVC4" s="53"/>
      <c r="PVD4" s="53"/>
      <c r="PVE4" s="53"/>
      <c r="PVF4" s="53"/>
      <c r="PVG4" s="53"/>
      <c r="PVH4" s="53"/>
      <c r="PVI4" s="53"/>
      <c r="PVJ4" s="53"/>
      <c r="PVK4" s="53"/>
      <c r="PVL4" s="53"/>
      <c r="PVM4" s="53"/>
      <c r="PVN4" s="53"/>
      <c r="PVO4" s="53"/>
      <c r="PVP4" s="53"/>
      <c r="PVQ4" s="53"/>
      <c r="PVR4" s="53"/>
      <c r="PVS4" s="53"/>
      <c r="PVT4" s="53"/>
      <c r="PVU4" s="53"/>
      <c r="PVV4" s="53"/>
      <c r="PVW4" s="53"/>
      <c r="PVX4" s="53"/>
      <c r="PVY4" s="53"/>
      <c r="PVZ4" s="53"/>
      <c r="PWA4" s="53"/>
      <c r="PWB4" s="53"/>
      <c r="PWC4" s="53"/>
      <c r="PWD4" s="53"/>
      <c r="PWE4" s="53"/>
      <c r="PWF4" s="53"/>
      <c r="PWG4" s="53"/>
      <c r="PWH4" s="53"/>
      <c r="PWI4" s="53"/>
      <c r="PWJ4" s="53"/>
      <c r="PWK4" s="53"/>
      <c r="PWL4" s="53"/>
      <c r="PWM4" s="53"/>
      <c r="PWN4" s="53"/>
      <c r="PWO4" s="53"/>
      <c r="PWP4" s="53"/>
      <c r="PWQ4" s="53"/>
      <c r="PWR4" s="53"/>
      <c r="PWS4" s="53"/>
      <c r="PWT4" s="53"/>
      <c r="PWU4" s="53"/>
      <c r="PWV4" s="53"/>
      <c r="PWW4" s="53"/>
      <c r="PWX4" s="53"/>
      <c r="PWY4" s="53"/>
      <c r="PWZ4" s="53"/>
      <c r="PXA4" s="53"/>
      <c r="PXB4" s="53"/>
      <c r="PXC4" s="53"/>
      <c r="PXD4" s="53"/>
      <c r="PXE4" s="53"/>
      <c r="PXF4" s="53"/>
      <c r="PXG4" s="53"/>
      <c r="PXH4" s="53"/>
      <c r="PXI4" s="53"/>
      <c r="PXJ4" s="53"/>
      <c r="PXK4" s="53"/>
      <c r="PXL4" s="53"/>
      <c r="PXM4" s="53"/>
      <c r="PXN4" s="53"/>
      <c r="PXO4" s="53"/>
      <c r="PXP4" s="53"/>
      <c r="PXQ4" s="53"/>
      <c r="PXR4" s="53"/>
      <c r="PXS4" s="53"/>
      <c r="PXT4" s="53"/>
      <c r="PXU4" s="53"/>
      <c r="PXV4" s="53"/>
      <c r="PXW4" s="53"/>
      <c r="PXX4" s="53"/>
      <c r="PXY4" s="53"/>
      <c r="PXZ4" s="53"/>
      <c r="PYA4" s="53"/>
      <c r="PYB4" s="53"/>
      <c r="PYC4" s="53"/>
      <c r="PYD4" s="53"/>
      <c r="PYE4" s="53"/>
      <c r="PYF4" s="53"/>
      <c r="PYG4" s="53"/>
      <c r="PYH4" s="53"/>
      <c r="PYI4" s="53"/>
      <c r="PYJ4" s="53"/>
      <c r="PYK4" s="53"/>
      <c r="PYL4" s="53"/>
      <c r="PYM4" s="53"/>
      <c r="PYN4" s="53"/>
      <c r="PYO4" s="53"/>
      <c r="PYP4" s="53"/>
      <c r="PYQ4" s="53"/>
      <c r="PYR4" s="53"/>
      <c r="PYS4" s="53"/>
      <c r="PYT4" s="53"/>
      <c r="PYU4" s="53"/>
      <c r="PYV4" s="53"/>
      <c r="PYW4" s="53"/>
      <c r="PYX4" s="53"/>
      <c r="PYY4" s="53"/>
      <c r="PYZ4" s="53"/>
      <c r="PZA4" s="53"/>
      <c r="PZB4" s="53"/>
      <c r="PZC4" s="53"/>
      <c r="PZD4" s="53"/>
      <c r="PZE4" s="53"/>
      <c r="PZF4" s="53"/>
      <c r="PZG4" s="53"/>
      <c r="PZH4" s="53"/>
      <c r="PZI4" s="53"/>
      <c r="PZJ4" s="53"/>
      <c r="PZK4" s="53"/>
      <c r="PZL4" s="53"/>
      <c r="PZM4" s="53"/>
      <c r="PZN4" s="53"/>
      <c r="PZO4" s="53"/>
      <c r="PZP4" s="53"/>
      <c r="PZQ4" s="53"/>
      <c r="PZR4" s="53"/>
      <c r="PZS4" s="53"/>
      <c r="PZT4" s="53"/>
      <c r="PZU4" s="53"/>
      <c r="PZV4" s="53"/>
      <c r="PZW4" s="53"/>
      <c r="PZX4" s="53"/>
      <c r="PZY4" s="53"/>
      <c r="PZZ4" s="53"/>
      <c r="QAA4" s="53"/>
      <c r="QAB4" s="53"/>
      <c r="QAC4" s="53"/>
      <c r="QAD4" s="53"/>
      <c r="QAE4" s="53"/>
      <c r="QAF4" s="53"/>
      <c r="QAG4" s="53"/>
      <c r="QAH4" s="53"/>
      <c r="QAI4" s="53"/>
      <c r="QAJ4" s="53"/>
      <c r="QAK4" s="53"/>
      <c r="QAL4" s="53"/>
      <c r="QAM4" s="53"/>
      <c r="QAN4" s="53"/>
      <c r="QAO4" s="53"/>
      <c r="QAP4" s="53"/>
      <c r="QAQ4" s="53"/>
      <c r="QAR4" s="53"/>
      <c r="QAS4" s="53"/>
      <c r="QAT4" s="53"/>
      <c r="QAU4" s="53"/>
      <c r="QAV4" s="53"/>
      <c r="QAW4" s="53"/>
      <c r="QAX4" s="53"/>
      <c r="QAY4" s="53"/>
      <c r="QAZ4" s="53"/>
      <c r="QBA4" s="53"/>
      <c r="QBB4" s="53"/>
      <c r="QBC4" s="53"/>
      <c r="QBD4" s="53"/>
      <c r="QBE4" s="53"/>
      <c r="QBF4" s="53"/>
      <c r="QBG4" s="53"/>
      <c r="QBH4" s="53"/>
      <c r="QBI4" s="53"/>
      <c r="QBJ4" s="53"/>
      <c r="QBK4" s="53"/>
      <c r="QBL4" s="53"/>
      <c r="QBM4" s="53"/>
      <c r="QBN4" s="53"/>
      <c r="QBO4" s="53"/>
      <c r="QBP4" s="53"/>
      <c r="QBQ4" s="53"/>
      <c r="QBR4" s="53"/>
      <c r="QBS4" s="53"/>
      <c r="QBT4" s="53"/>
      <c r="QBU4" s="53"/>
      <c r="QBV4" s="53"/>
      <c r="QBW4" s="53"/>
      <c r="QBX4" s="53"/>
      <c r="QBY4" s="53"/>
      <c r="QBZ4" s="53"/>
      <c r="QCA4" s="53"/>
      <c r="QCB4" s="53"/>
      <c r="QCC4" s="53"/>
      <c r="QCD4" s="53"/>
      <c r="QCE4" s="53"/>
      <c r="QCF4" s="53"/>
      <c r="QCG4" s="53"/>
      <c r="QCH4" s="53"/>
      <c r="QCI4" s="53"/>
      <c r="QCJ4" s="53"/>
      <c r="QCK4" s="53"/>
      <c r="QCL4" s="53"/>
      <c r="QCM4" s="53"/>
      <c r="QCN4" s="53"/>
      <c r="QCO4" s="53"/>
      <c r="QCP4" s="53"/>
      <c r="QCQ4" s="53"/>
      <c r="QCR4" s="53"/>
      <c r="QCS4" s="53"/>
      <c r="QCT4" s="53"/>
      <c r="QCU4" s="53"/>
      <c r="QCV4" s="53"/>
      <c r="QCW4" s="53"/>
      <c r="QCX4" s="53"/>
      <c r="QCY4" s="53"/>
      <c r="QCZ4" s="53"/>
      <c r="QDA4" s="53"/>
      <c r="QDB4" s="53"/>
      <c r="QDC4" s="53"/>
      <c r="QDD4" s="53"/>
      <c r="QDE4" s="53"/>
      <c r="QDF4" s="53"/>
      <c r="QDG4" s="53"/>
      <c r="QDH4" s="53"/>
      <c r="QDI4" s="53"/>
      <c r="QDJ4" s="53"/>
      <c r="QDK4" s="53"/>
      <c r="QDL4" s="53"/>
      <c r="QDM4" s="53"/>
      <c r="QDN4" s="53"/>
      <c r="QDO4" s="53"/>
      <c r="QDP4" s="53"/>
      <c r="QDQ4" s="53"/>
      <c r="QDR4" s="53"/>
      <c r="QDS4" s="53"/>
      <c r="QDT4" s="53"/>
      <c r="QDU4" s="53"/>
      <c r="QDV4" s="53"/>
      <c r="QDW4" s="53"/>
      <c r="QDX4" s="53"/>
      <c r="QDY4" s="53"/>
      <c r="QDZ4" s="53"/>
      <c r="QEA4" s="53"/>
      <c r="QEB4" s="53"/>
      <c r="QEC4" s="53"/>
      <c r="QED4" s="53"/>
      <c r="QEE4" s="53"/>
      <c r="QEF4" s="53"/>
      <c r="QEG4" s="53"/>
      <c r="QEH4" s="53"/>
      <c r="QEI4" s="53"/>
      <c r="QEJ4" s="53"/>
      <c r="QEK4" s="53"/>
      <c r="QEL4" s="53"/>
      <c r="QEM4" s="53"/>
      <c r="QEN4" s="53"/>
      <c r="QEO4" s="53"/>
      <c r="QEP4" s="53"/>
      <c r="QEQ4" s="53"/>
      <c r="QER4" s="53"/>
      <c r="QES4" s="53"/>
      <c r="QET4" s="53"/>
      <c r="QEU4" s="53"/>
      <c r="QEV4" s="53"/>
      <c r="QEW4" s="53"/>
      <c r="QEX4" s="53"/>
      <c r="QEY4" s="53"/>
      <c r="QEZ4" s="53"/>
      <c r="QFA4" s="53"/>
      <c r="QFB4" s="53"/>
      <c r="QFC4" s="53"/>
      <c r="QFD4" s="53"/>
      <c r="QFE4" s="53"/>
      <c r="QFF4" s="53"/>
      <c r="QFG4" s="53"/>
      <c r="QFH4" s="53"/>
      <c r="QFI4" s="53"/>
      <c r="QFJ4" s="53"/>
      <c r="QFK4" s="53"/>
      <c r="QFL4" s="53"/>
      <c r="QFM4" s="53"/>
      <c r="QFN4" s="53"/>
      <c r="QFO4" s="53"/>
      <c r="QFP4" s="53"/>
      <c r="QFQ4" s="53"/>
      <c r="QFR4" s="53"/>
      <c r="QFS4" s="53"/>
      <c r="QFT4" s="53"/>
      <c r="QFU4" s="53"/>
      <c r="QFV4" s="53"/>
      <c r="QFW4" s="53"/>
      <c r="QFX4" s="53"/>
      <c r="QFY4" s="53"/>
      <c r="QFZ4" s="53"/>
      <c r="QGA4" s="53"/>
      <c r="QGB4" s="53"/>
      <c r="QGC4" s="53"/>
      <c r="QGD4" s="53"/>
      <c r="QGE4" s="53"/>
      <c r="QGF4" s="53"/>
      <c r="QGG4" s="53"/>
      <c r="QGH4" s="53"/>
      <c r="QGI4" s="53"/>
      <c r="QGJ4" s="53"/>
      <c r="QGK4" s="53"/>
      <c r="QGL4" s="53"/>
      <c r="QGM4" s="53"/>
      <c r="QGN4" s="53"/>
      <c r="QGO4" s="53"/>
      <c r="QGP4" s="53"/>
      <c r="QGQ4" s="53"/>
      <c r="QGR4" s="53"/>
      <c r="QGS4" s="53"/>
      <c r="QGT4" s="53"/>
      <c r="QGU4" s="53"/>
      <c r="QGV4" s="53"/>
      <c r="QGW4" s="53"/>
      <c r="QGX4" s="53"/>
      <c r="QGY4" s="53"/>
      <c r="QGZ4" s="53"/>
      <c r="QHA4" s="53"/>
      <c r="QHB4" s="53"/>
      <c r="QHC4" s="53"/>
      <c r="QHD4" s="53"/>
      <c r="QHE4" s="53"/>
      <c r="QHF4" s="53"/>
      <c r="QHG4" s="53"/>
      <c r="QHH4" s="53"/>
      <c r="QHI4" s="53"/>
      <c r="QHJ4" s="53"/>
      <c r="QHK4" s="53"/>
      <c r="QHL4" s="53"/>
      <c r="QHM4" s="53"/>
      <c r="QHN4" s="53"/>
      <c r="QHO4" s="53"/>
      <c r="QHP4" s="53"/>
      <c r="QHQ4" s="53"/>
      <c r="QHR4" s="53"/>
      <c r="QHS4" s="53"/>
      <c r="QHT4" s="53"/>
      <c r="QHU4" s="53"/>
      <c r="QHV4" s="53"/>
      <c r="QHW4" s="53"/>
      <c r="QHX4" s="53"/>
      <c r="QHY4" s="53"/>
      <c r="QHZ4" s="53"/>
      <c r="QIA4" s="53"/>
      <c r="QIB4" s="53"/>
      <c r="QIC4" s="53"/>
      <c r="QID4" s="53"/>
      <c r="QIE4" s="53"/>
      <c r="QIF4" s="53"/>
      <c r="QIG4" s="53"/>
      <c r="QIH4" s="53"/>
      <c r="QII4" s="53"/>
      <c r="QIJ4" s="53"/>
      <c r="QIK4" s="53"/>
      <c r="QIL4" s="53"/>
      <c r="QIM4" s="53"/>
      <c r="QIN4" s="53"/>
      <c r="QIO4" s="53"/>
      <c r="QIP4" s="53"/>
      <c r="QIQ4" s="53"/>
      <c r="QIR4" s="53"/>
      <c r="QIS4" s="53"/>
      <c r="QIT4" s="53"/>
      <c r="QIU4" s="53"/>
      <c r="QIV4" s="53"/>
      <c r="QIW4" s="53"/>
      <c r="QIX4" s="53"/>
      <c r="QIY4" s="53"/>
      <c r="QIZ4" s="53"/>
      <c r="QJA4" s="53"/>
      <c r="QJB4" s="53"/>
      <c r="QJC4" s="53"/>
      <c r="QJD4" s="53"/>
      <c r="QJE4" s="53"/>
      <c r="QJF4" s="53"/>
      <c r="QJG4" s="53"/>
      <c r="QJH4" s="53"/>
      <c r="QJI4" s="53"/>
      <c r="QJJ4" s="53"/>
      <c r="QJK4" s="53"/>
      <c r="QJL4" s="53"/>
      <c r="QJM4" s="53"/>
      <c r="QJN4" s="53"/>
      <c r="QJO4" s="53"/>
      <c r="QJP4" s="53"/>
      <c r="QJQ4" s="53"/>
      <c r="QJR4" s="53"/>
      <c r="QJS4" s="53"/>
      <c r="QJT4" s="53"/>
      <c r="QJU4" s="53"/>
      <c r="QJV4" s="53"/>
      <c r="QJW4" s="53"/>
      <c r="QJX4" s="53"/>
      <c r="QJY4" s="53"/>
      <c r="QJZ4" s="53"/>
      <c r="QKA4" s="53"/>
      <c r="QKB4" s="53"/>
      <c r="QKC4" s="53"/>
      <c r="QKD4" s="53"/>
      <c r="QKE4" s="53"/>
      <c r="QKF4" s="53"/>
      <c r="QKG4" s="53"/>
      <c r="QKH4" s="53"/>
      <c r="QKI4" s="53"/>
      <c r="QKJ4" s="53"/>
      <c r="QKK4" s="53"/>
      <c r="QKL4" s="53"/>
      <c r="QKM4" s="53"/>
      <c r="QKN4" s="53"/>
      <c r="QKO4" s="53"/>
      <c r="QKP4" s="53"/>
      <c r="QKQ4" s="53"/>
      <c r="QKR4" s="53"/>
      <c r="QKS4" s="53"/>
      <c r="QKT4" s="53"/>
      <c r="QKU4" s="53"/>
      <c r="QKV4" s="53"/>
      <c r="QKW4" s="53"/>
      <c r="QKX4" s="53"/>
      <c r="QKY4" s="53"/>
      <c r="QKZ4" s="53"/>
      <c r="QLA4" s="53"/>
      <c r="QLB4" s="53"/>
      <c r="QLC4" s="53"/>
      <c r="QLD4" s="53"/>
      <c r="QLE4" s="53"/>
      <c r="QLF4" s="53"/>
      <c r="QLG4" s="53"/>
      <c r="QLH4" s="53"/>
      <c r="QLI4" s="53"/>
      <c r="QLJ4" s="53"/>
      <c r="QLK4" s="53"/>
      <c r="QLL4" s="53"/>
      <c r="QLM4" s="53"/>
      <c r="QLN4" s="53"/>
      <c r="QLO4" s="53"/>
      <c r="QLP4" s="53"/>
      <c r="QLQ4" s="53"/>
      <c r="QLR4" s="53"/>
      <c r="QLS4" s="53"/>
      <c r="QLT4" s="53"/>
      <c r="QLU4" s="53"/>
      <c r="QLV4" s="53"/>
      <c r="QLW4" s="53"/>
      <c r="QLX4" s="53"/>
      <c r="QLY4" s="53"/>
      <c r="QLZ4" s="53"/>
      <c r="QMA4" s="53"/>
      <c r="QMB4" s="53"/>
      <c r="QMC4" s="53"/>
      <c r="QMD4" s="53"/>
      <c r="QME4" s="53"/>
      <c r="QMF4" s="53"/>
      <c r="QMG4" s="53"/>
      <c r="QMH4" s="53"/>
      <c r="QMI4" s="53"/>
      <c r="QMJ4" s="53"/>
      <c r="QMK4" s="53"/>
      <c r="QML4" s="53"/>
      <c r="QMM4" s="53"/>
      <c r="QMN4" s="53"/>
      <c r="QMO4" s="53"/>
      <c r="QMP4" s="53"/>
      <c r="QMQ4" s="53"/>
      <c r="QMR4" s="53"/>
      <c r="QMS4" s="53"/>
      <c r="QMT4" s="53"/>
      <c r="QMU4" s="53"/>
      <c r="QMV4" s="53"/>
      <c r="QMW4" s="53"/>
      <c r="QMX4" s="53"/>
      <c r="QMY4" s="53"/>
      <c r="QMZ4" s="53"/>
      <c r="QNA4" s="53"/>
      <c r="QNB4" s="53"/>
      <c r="QNC4" s="53"/>
      <c r="QND4" s="53"/>
      <c r="QNE4" s="53"/>
      <c r="QNF4" s="53"/>
      <c r="QNG4" s="53"/>
      <c r="QNH4" s="53"/>
      <c r="QNI4" s="53"/>
      <c r="QNJ4" s="53"/>
      <c r="QNK4" s="53"/>
      <c r="QNL4" s="53"/>
      <c r="QNM4" s="53"/>
      <c r="QNN4" s="53"/>
      <c r="QNO4" s="53"/>
      <c r="QNP4" s="53"/>
      <c r="QNQ4" s="53"/>
      <c r="QNR4" s="53"/>
      <c r="QNS4" s="53"/>
      <c r="QNT4" s="53"/>
      <c r="QNU4" s="53"/>
      <c r="QNV4" s="53"/>
      <c r="QNW4" s="53"/>
      <c r="QNX4" s="53"/>
      <c r="QNY4" s="53"/>
      <c r="QNZ4" s="53"/>
      <c r="QOA4" s="53"/>
      <c r="QOB4" s="53"/>
      <c r="QOC4" s="53"/>
      <c r="QOD4" s="53"/>
      <c r="QOE4" s="53"/>
      <c r="QOF4" s="53"/>
      <c r="QOG4" s="53"/>
      <c r="QOH4" s="53"/>
      <c r="QOI4" s="53"/>
      <c r="QOJ4" s="53"/>
      <c r="QOK4" s="53"/>
      <c r="QOL4" s="53"/>
      <c r="QOM4" s="53"/>
      <c r="QON4" s="53"/>
      <c r="QOO4" s="53"/>
      <c r="QOP4" s="53"/>
      <c r="QOQ4" s="53"/>
      <c r="QOR4" s="53"/>
      <c r="QOS4" s="53"/>
      <c r="QOT4" s="53"/>
      <c r="QOU4" s="53"/>
      <c r="QOV4" s="53"/>
      <c r="QOW4" s="53"/>
      <c r="QOX4" s="53"/>
      <c r="QOY4" s="53"/>
      <c r="QOZ4" s="53"/>
      <c r="QPA4" s="53"/>
      <c r="QPB4" s="53"/>
      <c r="QPC4" s="53"/>
      <c r="QPD4" s="53"/>
      <c r="QPE4" s="53"/>
      <c r="QPF4" s="53"/>
      <c r="QPG4" s="53"/>
      <c r="QPH4" s="53"/>
      <c r="QPI4" s="53"/>
      <c r="QPJ4" s="53"/>
      <c r="QPK4" s="53"/>
      <c r="QPL4" s="53"/>
      <c r="QPM4" s="53"/>
      <c r="QPN4" s="53"/>
      <c r="QPO4" s="53"/>
      <c r="QPP4" s="53"/>
      <c r="QPQ4" s="53"/>
      <c r="QPR4" s="53"/>
      <c r="QPS4" s="53"/>
      <c r="QPT4" s="53"/>
      <c r="QPU4" s="53"/>
      <c r="QPV4" s="53"/>
      <c r="QPW4" s="53"/>
      <c r="QPX4" s="53"/>
      <c r="QPY4" s="53"/>
      <c r="QPZ4" s="53"/>
      <c r="QQA4" s="53"/>
      <c r="QQB4" s="53"/>
      <c r="QQC4" s="53"/>
      <c r="QQD4" s="53"/>
      <c r="QQE4" s="53"/>
      <c r="QQF4" s="53"/>
      <c r="QQG4" s="53"/>
      <c r="QQH4" s="53"/>
      <c r="QQI4" s="53"/>
      <c r="QQJ4" s="53"/>
      <c r="QQK4" s="53"/>
      <c r="QQL4" s="53"/>
      <c r="QQM4" s="53"/>
      <c r="QQN4" s="53"/>
      <c r="QQO4" s="53"/>
      <c r="QQP4" s="53"/>
      <c r="QQQ4" s="53"/>
      <c r="QQR4" s="53"/>
      <c r="QQS4" s="53"/>
      <c r="QQT4" s="53"/>
      <c r="QQU4" s="53"/>
      <c r="QQV4" s="53"/>
      <c r="QQW4" s="53"/>
      <c r="QQX4" s="53"/>
      <c r="QQY4" s="53"/>
      <c r="QQZ4" s="53"/>
      <c r="QRA4" s="53"/>
      <c r="QRB4" s="53"/>
      <c r="QRC4" s="53"/>
      <c r="QRD4" s="53"/>
      <c r="QRE4" s="53"/>
      <c r="QRF4" s="53"/>
      <c r="QRG4" s="53"/>
      <c r="QRH4" s="53"/>
      <c r="QRI4" s="53"/>
      <c r="QRJ4" s="53"/>
      <c r="QRK4" s="53"/>
      <c r="QRL4" s="53"/>
      <c r="QRM4" s="53"/>
      <c r="QRN4" s="53"/>
      <c r="QRO4" s="53"/>
      <c r="QRP4" s="53"/>
      <c r="QRQ4" s="53"/>
      <c r="QRR4" s="53"/>
      <c r="QRS4" s="53"/>
      <c r="QRT4" s="53"/>
      <c r="QRU4" s="53"/>
      <c r="QRV4" s="53"/>
      <c r="QRW4" s="53"/>
      <c r="QRX4" s="53"/>
      <c r="QRY4" s="53"/>
      <c r="QRZ4" s="53"/>
      <c r="QSA4" s="53"/>
      <c r="QSB4" s="53"/>
      <c r="QSC4" s="53"/>
      <c r="QSD4" s="53"/>
      <c r="QSE4" s="53"/>
      <c r="QSF4" s="53"/>
      <c r="QSG4" s="53"/>
      <c r="QSH4" s="53"/>
      <c r="QSI4" s="53"/>
      <c r="QSJ4" s="53"/>
      <c r="QSK4" s="53"/>
      <c r="QSL4" s="53"/>
      <c r="QSM4" s="53"/>
      <c r="QSN4" s="53"/>
      <c r="QSO4" s="53"/>
      <c r="QSP4" s="53"/>
      <c r="QSQ4" s="53"/>
      <c r="QSR4" s="53"/>
      <c r="QSS4" s="53"/>
      <c r="QST4" s="53"/>
      <c r="QSU4" s="53"/>
      <c r="QSV4" s="53"/>
      <c r="QSW4" s="53"/>
      <c r="QSX4" s="53"/>
      <c r="QSY4" s="53"/>
      <c r="QSZ4" s="53"/>
      <c r="QTA4" s="53"/>
      <c r="QTB4" s="53"/>
      <c r="QTC4" s="53"/>
      <c r="QTD4" s="53"/>
      <c r="QTE4" s="53"/>
      <c r="QTF4" s="53"/>
      <c r="QTG4" s="53"/>
      <c r="QTH4" s="53"/>
      <c r="QTI4" s="53"/>
      <c r="QTJ4" s="53"/>
      <c r="QTK4" s="53"/>
      <c r="QTL4" s="53"/>
      <c r="QTM4" s="53"/>
      <c r="QTN4" s="53"/>
      <c r="QTO4" s="53"/>
      <c r="QTP4" s="53"/>
      <c r="QTQ4" s="53"/>
      <c r="QTR4" s="53"/>
      <c r="QTS4" s="53"/>
      <c r="QTT4" s="53"/>
      <c r="QTU4" s="53"/>
      <c r="QTV4" s="53"/>
      <c r="QTW4" s="53"/>
      <c r="QTX4" s="53"/>
      <c r="QTY4" s="53"/>
      <c r="QTZ4" s="53"/>
      <c r="QUA4" s="53"/>
      <c r="QUB4" s="53"/>
      <c r="QUC4" s="53"/>
      <c r="QUD4" s="53"/>
      <c r="QUE4" s="53"/>
      <c r="QUF4" s="53"/>
      <c r="QUG4" s="53"/>
      <c r="QUH4" s="53"/>
      <c r="QUI4" s="53"/>
      <c r="QUJ4" s="53"/>
      <c r="QUK4" s="53"/>
      <c r="QUL4" s="53"/>
      <c r="QUM4" s="53"/>
      <c r="QUN4" s="53"/>
      <c r="QUO4" s="53"/>
      <c r="QUP4" s="53"/>
      <c r="QUQ4" s="53"/>
      <c r="QUR4" s="53"/>
      <c r="QUS4" s="53"/>
      <c r="QUT4" s="53"/>
      <c r="QUU4" s="53"/>
      <c r="QUV4" s="53"/>
      <c r="QUW4" s="53"/>
      <c r="QUX4" s="53"/>
      <c r="QUY4" s="53"/>
      <c r="QUZ4" s="53"/>
      <c r="QVA4" s="53"/>
      <c r="QVB4" s="53"/>
      <c r="QVC4" s="53"/>
      <c r="QVD4" s="53"/>
      <c r="QVE4" s="53"/>
      <c r="QVF4" s="53"/>
      <c r="QVG4" s="53"/>
      <c r="QVH4" s="53"/>
      <c r="QVI4" s="53"/>
      <c r="QVJ4" s="53"/>
      <c r="QVK4" s="53"/>
      <c r="QVL4" s="53"/>
      <c r="QVM4" s="53"/>
      <c r="QVN4" s="53"/>
      <c r="QVO4" s="53"/>
      <c r="QVP4" s="53"/>
      <c r="QVQ4" s="53"/>
      <c r="QVR4" s="53"/>
      <c r="QVS4" s="53"/>
      <c r="QVT4" s="53"/>
      <c r="QVU4" s="53"/>
      <c r="QVV4" s="53"/>
      <c r="QVW4" s="53"/>
      <c r="QVX4" s="53"/>
      <c r="QVY4" s="53"/>
      <c r="QVZ4" s="53"/>
      <c r="QWA4" s="53"/>
      <c r="QWB4" s="53"/>
      <c r="QWC4" s="53"/>
      <c r="QWD4" s="53"/>
      <c r="QWE4" s="53"/>
      <c r="QWF4" s="53"/>
      <c r="QWG4" s="53"/>
      <c r="QWH4" s="53"/>
      <c r="QWI4" s="53"/>
      <c r="QWJ4" s="53"/>
      <c r="QWK4" s="53"/>
      <c r="QWL4" s="53"/>
      <c r="QWM4" s="53"/>
      <c r="QWN4" s="53"/>
      <c r="QWO4" s="53"/>
      <c r="QWP4" s="53"/>
      <c r="QWQ4" s="53"/>
      <c r="QWR4" s="53"/>
      <c r="QWS4" s="53"/>
      <c r="QWT4" s="53"/>
      <c r="QWU4" s="53"/>
      <c r="QWV4" s="53"/>
      <c r="QWW4" s="53"/>
      <c r="QWX4" s="53"/>
      <c r="QWY4" s="53"/>
      <c r="QWZ4" s="53"/>
      <c r="QXA4" s="53"/>
      <c r="QXB4" s="53"/>
      <c r="QXC4" s="53"/>
      <c r="QXD4" s="53"/>
      <c r="QXE4" s="53"/>
      <c r="QXF4" s="53"/>
      <c r="QXG4" s="53"/>
      <c r="QXH4" s="53"/>
      <c r="QXI4" s="53"/>
      <c r="QXJ4" s="53"/>
      <c r="QXK4" s="53"/>
      <c r="QXL4" s="53"/>
      <c r="QXM4" s="53"/>
      <c r="QXN4" s="53"/>
      <c r="QXO4" s="53"/>
      <c r="QXP4" s="53"/>
      <c r="QXQ4" s="53"/>
      <c r="QXR4" s="53"/>
      <c r="QXS4" s="53"/>
      <c r="QXT4" s="53"/>
      <c r="QXU4" s="53"/>
      <c r="QXV4" s="53"/>
      <c r="QXW4" s="53"/>
      <c r="QXX4" s="53"/>
      <c r="QXY4" s="53"/>
      <c r="QXZ4" s="53"/>
      <c r="QYA4" s="53"/>
      <c r="QYB4" s="53"/>
      <c r="QYC4" s="53"/>
      <c r="QYD4" s="53"/>
      <c r="QYE4" s="53"/>
      <c r="QYF4" s="53"/>
      <c r="QYG4" s="53"/>
      <c r="QYH4" s="53"/>
      <c r="QYI4" s="53"/>
      <c r="QYJ4" s="53"/>
      <c r="QYK4" s="53"/>
      <c r="QYL4" s="53"/>
      <c r="QYM4" s="53"/>
      <c r="QYN4" s="53"/>
      <c r="QYO4" s="53"/>
      <c r="QYP4" s="53"/>
      <c r="QYQ4" s="53"/>
      <c r="QYR4" s="53"/>
      <c r="QYS4" s="53"/>
      <c r="QYT4" s="53"/>
      <c r="QYU4" s="53"/>
      <c r="QYV4" s="53"/>
      <c r="QYW4" s="53"/>
      <c r="QYX4" s="53"/>
      <c r="QYY4" s="53"/>
      <c r="QYZ4" s="53"/>
      <c r="QZA4" s="53"/>
      <c r="QZB4" s="53"/>
      <c r="QZC4" s="53"/>
      <c r="QZD4" s="53"/>
      <c r="QZE4" s="53"/>
      <c r="QZF4" s="53"/>
      <c r="QZG4" s="53"/>
      <c r="QZH4" s="53"/>
      <c r="QZI4" s="53"/>
      <c r="QZJ4" s="53"/>
      <c r="QZK4" s="53"/>
      <c r="QZL4" s="53"/>
      <c r="QZM4" s="53"/>
      <c r="QZN4" s="53"/>
      <c r="QZO4" s="53"/>
      <c r="QZP4" s="53"/>
      <c r="QZQ4" s="53"/>
      <c r="QZR4" s="53"/>
      <c r="QZS4" s="53"/>
      <c r="QZT4" s="53"/>
      <c r="QZU4" s="53"/>
      <c r="QZV4" s="53"/>
      <c r="QZW4" s="53"/>
      <c r="QZX4" s="53"/>
      <c r="QZY4" s="53"/>
      <c r="QZZ4" s="53"/>
      <c r="RAA4" s="53"/>
      <c r="RAB4" s="53"/>
      <c r="RAC4" s="53"/>
      <c r="RAD4" s="53"/>
      <c r="RAE4" s="53"/>
      <c r="RAF4" s="53"/>
      <c r="RAG4" s="53"/>
      <c r="RAH4" s="53"/>
      <c r="RAI4" s="53"/>
      <c r="RAJ4" s="53"/>
      <c r="RAK4" s="53"/>
      <c r="RAL4" s="53"/>
      <c r="RAM4" s="53"/>
      <c r="RAN4" s="53"/>
      <c r="RAO4" s="53"/>
      <c r="RAP4" s="53"/>
      <c r="RAQ4" s="53"/>
      <c r="RAR4" s="53"/>
      <c r="RAS4" s="53"/>
      <c r="RAT4" s="53"/>
      <c r="RAU4" s="53"/>
      <c r="RAV4" s="53"/>
      <c r="RAW4" s="53"/>
      <c r="RAX4" s="53"/>
      <c r="RAY4" s="53"/>
      <c r="RAZ4" s="53"/>
      <c r="RBA4" s="53"/>
      <c r="RBB4" s="53"/>
      <c r="RBC4" s="53"/>
      <c r="RBD4" s="53"/>
      <c r="RBE4" s="53"/>
      <c r="RBF4" s="53"/>
      <c r="RBG4" s="53"/>
      <c r="RBH4" s="53"/>
      <c r="RBI4" s="53"/>
      <c r="RBJ4" s="53"/>
      <c r="RBK4" s="53"/>
      <c r="RBL4" s="53"/>
      <c r="RBM4" s="53"/>
      <c r="RBN4" s="53"/>
      <c r="RBO4" s="53"/>
      <c r="RBP4" s="53"/>
      <c r="RBQ4" s="53"/>
      <c r="RBR4" s="53"/>
      <c r="RBS4" s="53"/>
      <c r="RBT4" s="53"/>
      <c r="RBU4" s="53"/>
      <c r="RBV4" s="53"/>
      <c r="RBW4" s="53"/>
      <c r="RBX4" s="53"/>
      <c r="RBY4" s="53"/>
      <c r="RBZ4" s="53"/>
      <c r="RCA4" s="53"/>
      <c r="RCB4" s="53"/>
      <c r="RCC4" s="53"/>
      <c r="RCD4" s="53"/>
      <c r="RCE4" s="53"/>
      <c r="RCF4" s="53"/>
      <c r="RCG4" s="53"/>
      <c r="RCH4" s="53"/>
      <c r="RCI4" s="53"/>
      <c r="RCJ4" s="53"/>
      <c r="RCK4" s="53"/>
      <c r="RCL4" s="53"/>
      <c r="RCM4" s="53"/>
      <c r="RCN4" s="53"/>
      <c r="RCO4" s="53"/>
      <c r="RCP4" s="53"/>
      <c r="RCQ4" s="53"/>
      <c r="RCR4" s="53"/>
      <c r="RCS4" s="53"/>
      <c r="RCT4" s="53"/>
      <c r="RCU4" s="53"/>
      <c r="RCV4" s="53"/>
      <c r="RCW4" s="53"/>
      <c r="RCX4" s="53"/>
      <c r="RCY4" s="53"/>
      <c r="RCZ4" s="53"/>
      <c r="RDA4" s="53"/>
      <c r="RDB4" s="53"/>
      <c r="RDC4" s="53"/>
      <c r="RDD4" s="53"/>
      <c r="RDE4" s="53"/>
      <c r="RDF4" s="53"/>
      <c r="RDG4" s="53"/>
      <c r="RDH4" s="53"/>
      <c r="RDI4" s="53"/>
      <c r="RDJ4" s="53"/>
      <c r="RDK4" s="53"/>
      <c r="RDL4" s="53"/>
      <c r="RDM4" s="53"/>
      <c r="RDN4" s="53"/>
      <c r="RDO4" s="53"/>
      <c r="RDP4" s="53"/>
      <c r="RDQ4" s="53"/>
      <c r="RDR4" s="53"/>
      <c r="RDS4" s="53"/>
      <c r="RDT4" s="53"/>
      <c r="RDU4" s="53"/>
      <c r="RDV4" s="53"/>
      <c r="RDW4" s="53"/>
      <c r="RDX4" s="53"/>
      <c r="RDY4" s="53"/>
      <c r="RDZ4" s="53"/>
      <c r="REA4" s="53"/>
      <c r="REB4" s="53"/>
      <c r="REC4" s="53"/>
      <c r="RED4" s="53"/>
      <c r="REE4" s="53"/>
      <c r="REF4" s="53"/>
      <c r="REG4" s="53"/>
      <c r="REH4" s="53"/>
      <c r="REI4" s="53"/>
      <c r="REJ4" s="53"/>
      <c r="REK4" s="53"/>
      <c r="REL4" s="53"/>
      <c r="REM4" s="53"/>
      <c r="REN4" s="53"/>
      <c r="REO4" s="53"/>
      <c r="REP4" s="53"/>
      <c r="REQ4" s="53"/>
      <c r="RER4" s="53"/>
      <c r="RES4" s="53"/>
      <c r="RET4" s="53"/>
      <c r="REU4" s="53"/>
      <c r="REV4" s="53"/>
      <c r="REW4" s="53"/>
      <c r="REX4" s="53"/>
      <c r="REY4" s="53"/>
      <c r="REZ4" s="53"/>
      <c r="RFA4" s="53"/>
      <c r="RFB4" s="53"/>
      <c r="RFC4" s="53"/>
      <c r="RFD4" s="53"/>
      <c r="RFE4" s="53"/>
      <c r="RFF4" s="53"/>
      <c r="RFG4" s="53"/>
      <c r="RFH4" s="53"/>
      <c r="RFI4" s="53"/>
      <c r="RFJ4" s="53"/>
      <c r="RFK4" s="53"/>
      <c r="RFL4" s="53"/>
      <c r="RFM4" s="53"/>
      <c r="RFN4" s="53"/>
      <c r="RFO4" s="53"/>
      <c r="RFP4" s="53"/>
      <c r="RFQ4" s="53"/>
      <c r="RFR4" s="53"/>
      <c r="RFS4" s="53"/>
      <c r="RFT4" s="53"/>
      <c r="RFU4" s="53"/>
      <c r="RFV4" s="53"/>
      <c r="RFW4" s="53"/>
      <c r="RFX4" s="53"/>
      <c r="RFY4" s="53"/>
      <c r="RFZ4" s="53"/>
      <c r="RGA4" s="53"/>
      <c r="RGB4" s="53"/>
      <c r="RGC4" s="53"/>
      <c r="RGD4" s="53"/>
      <c r="RGE4" s="53"/>
      <c r="RGF4" s="53"/>
      <c r="RGG4" s="53"/>
      <c r="RGH4" s="53"/>
      <c r="RGI4" s="53"/>
      <c r="RGJ4" s="53"/>
      <c r="RGK4" s="53"/>
      <c r="RGL4" s="53"/>
      <c r="RGM4" s="53"/>
      <c r="RGN4" s="53"/>
      <c r="RGO4" s="53"/>
      <c r="RGP4" s="53"/>
      <c r="RGQ4" s="53"/>
      <c r="RGR4" s="53"/>
      <c r="RGS4" s="53"/>
      <c r="RGT4" s="53"/>
      <c r="RGU4" s="53"/>
      <c r="RGV4" s="53"/>
      <c r="RGW4" s="53"/>
      <c r="RGX4" s="53"/>
      <c r="RGY4" s="53"/>
      <c r="RGZ4" s="53"/>
      <c r="RHA4" s="53"/>
      <c r="RHB4" s="53"/>
      <c r="RHC4" s="53"/>
      <c r="RHD4" s="53"/>
      <c r="RHE4" s="53"/>
      <c r="RHF4" s="53"/>
      <c r="RHG4" s="53"/>
      <c r="RHH4" s="53"/>
      <c r="RHI4" s="53"/>
      <c r="RHJ4" s="53"/>
      <c r="RHK4" s="53"/>
      <c r="RHL4" s="53"/>
      <c r="RHM4" s="53"/>
      <c r="RHN4" s="53"/>
      <c r="RHO4" s="53"/>
      <c r="RHP4" s="53"/>
      <c r="RHQ4" s="53"/>
      <c r="RHR4" s="53"/>
      <c r="RHS4" s="53"/>
      <c r="RHT4" s="53"/>
      <c r="RHU4" s="53"/>
      <c r="RHV4" s="53"/>
      <c r="RHW4" s="53"/>
      <c r="RHX4" s="53"/>
      <c r="RHY4" s="53"/>
      <c r="RHZ4" s="53"/>
      <c r="RIA4" s="53"/>
      <c r="RIB4" s="53"/>
      <c r="RIC4" s="53"/>
      <c r="RID4" s="53"/>
      <c r="RIE4" s="53"/>
      <c r="RIF4" s="53"/>
      <c r="RIG4" s="53"/>
      <c r="RIH4" s="53"/>
      <c r="RII4" s="53"/>
      <c r="RIJ4" s="53"/>
      <c r="RIK4" s="53"/>
      <c r="RIL4" s="53"/>
      <c r="RIM4" s="53"/>
      <c r="RIN4" s="53"/>
      <c r="RIO4" s="53"/>
      <c r="RIP4" s="53"/>
      <c r="RIQ4" s="53"/>
      <c r="RIR4" s="53"/>
      <c r="RIS4" s="53"/>
      <c r="RIT4" s="53"/>
      <c r="RIU4" s="53"/>
      <c r="RIV4" s="53"/>
      <c r="RIW4" s="53"/>
      <c r="RIX4" s="53"/>
      <c r="RIY4" s="53"/>
      <c r="RIZ4" s="53"/>
      <c r="RJA4" s="53"/>
      <c r="RJB4" s="53"/>
      <c r="RJC4" s="53"/>
      <c r="RJD4" s="53"/>
      <c r="RJE4" s="53"/>
      <c r="RJF4" s="53"/>
      <c r="RJG4" s="53"/>
      <c r="RJH4" s="53"/>
      <c r="RJI4" s="53"/>
      <c r="RJJ4" s="53"/>
      <c r="RJK4" s="53"/>
      <c r="RJL4" s="53"/>
      <c r="RJM4" s="53"/>
      <c r="RJN4" s="53"/>
      <c r="RJO4" s="53"/>
      <c r="RJP4" s="53"/>
      <c r="RJQ4" s="53"/>
      <c r="RJR4" s="53"/>
      <c r="RJS4" s="53"/>
      <c r="RJT4" s="53"/>
      <c r="RJU4" s="53"/>
      <c r="RJV4" s="53"/>
      <c r="RJW4" s="53"/>
      <c r="RJX4" s="53"/>
      <c r="RJY4" s="53"/>
      <c r="RJZ4" s="53"/>
      <c r="RKA4" s="53"/>
      <c r="RKB4" s="53"/>
      <c r="RKC4" s="53"/>
      <c r="RKD4" s="53"/>
      <c r="RKE4" s="53"/>
      <c r="RKF4" s="53"/>
      <c r="RKG4" s="53"/>
      <c r="RKH4" s="53"/>
      <c r="RKI4" s="53"/>
      <c r="RKJ4" s="53"/>
      <c r="RKK4" s="53"/>
      <c r="RKL4" s="53"/>
      <c r="RKM4" s="53"/>
      <c r="RKN4" s="53"/>
      <c r="RKO4" s="53"/>
      <c r="RKP4" s="53"/>
      <c r="RKQ4" s="53"/>
      <c r="RKR4" s="53"/>
      <c r="RKS4" s="53"/>
      <c r="RKT4" s="53"/>
      <c r="RKU4" s="53"/>
      <c r="RKV4" s="53"/>
      <c r="RKW4" s="53"/>
      <c r="RKX4" s="53"/>
      <c r="RKY4" s="53"/>
      <c r="RKZ4" s="53"/>
      <c r="RLA4" s="53"/>
      <c r="RLB4" s="53"/>
      <c r="RLC4" s="53"/>
      <c r="RLD4" s="53"/>
      <c r="RLE4" s="53"/>
      <c r="RLF4" s="53"/>
      <c r="RLG4" s="53"/>
      <c r="RLH4" s="53"/>
      <c r="RLI4" s="53"/>
      <c r="RLJ4" s="53"/>
      <c r="RLK4" s="53"/>
      <c r="RLL4" s="53"/>
      <c r="RLM4" s="53"/>
      <c r="RLN4" s="53"/>
      <c r="RLO4" s="53"/>
      <c r="RLP4" s="53"/>
      <c r="RLQ4" s="53"/>
      <c r="RLR4" s="53"/>
      <c r="RLS4" s="53"/>
      <c r="RLT4" s="53"/>
      <c r="RLU4" s="53"/>
      <c r="RLV4" s="53"/>
      <c r="RLW4" s="53"/>
      <c r="RLX4" s="53"/>
      <c r="RLY4" s="53"/>
      <c r="RLZ4" s="53"/>
      <c r="RMA4" s="53"/>
      <c r="RMB4" s="53"/>
      <c r="RMC4" s="53"/>
      <c r="RMD4" s="53"/>
      <c r="RME4" s="53"/>
      <c r="RMF4" s="53"/>
      <c r="RMG4" s="53"/>
      <c r="RMH4" s="53"/>
      <c r="RMI4" s="53"/>
      <c r="RMJ4" s="53"/>
      <c r="RMK4" s="53"/>
      <c r="RML4" s="53"/>
      <c r="RMM4" s="53"/>
      <c r="RMN4" s="53"/>
      <c r="RMO4" s="53"/>
      <c r="RMP4" s="53"/>
      <c r="RMQ4" s="53"/>
      <c r="RMR4" s="53"/>
      <c r="RMS4" s="53"/>
      <c r="RMT4" s="53"/>
      <c r="RMU4" s="53"/>
      <c r="RMV4" s="53"/>
      <c r="RMW4" s="53"/>
      <c r="RMX4" s="53"/>
      <c r="RMY4" s="53"/>
      <c r="RMZ4" s="53"/>
      <c r="RNA4" s="53"/>
      <c r="RNB4" s="53"/>
      <c r="RNC4" s="53"/>
      <c r="RND4" s="53"/>
      <c r="RNE4" s="53"/>
      <c r="RNF4" s="53"/>
      <c r="RNG4" s="53"/>
      <c r="RNH4" s="53"/>
      <c r="RNI4" s="53"/>
      <c r="RNJ4" s="53"/>
      <c r="RNK4" s="53"/>
      <c r="RNL4" s="53"/>
      <c r="RNM4" s="53"/>
      <c r="RNN4" s="53"/>
      <c r="RNO4" s="53"/>
      <c r="RNP4" s="53"/>
      <c r="RNQ4" s="53"/>
      <c r="RNR4" s="53"/>
      <c r="RNS4" s="53"/>
      <c r="RNT4" s="53"/>
      <c r="RNU4" s="53"/>
      <c r="RNV4" s="53"/>
      <c r="RNW4" s="53"/>
      <c r="RNX4" s="53"/>
      <c r="RNY4" s="53"/>
      <c r="RNZ4" s="53"/>
      <c r="ROA4" s="53"/>
      <c r="ROB4" s="53"/>
      <c r="ROC4" s="53"/>
      <c r="ROD4" s="53"/>
      <c r="ROE4" s="53"/>
      <c r="ROF4" s="53"/>
      <c r="ROG4" s="53"/>
      <c r="ROH4" s="53"/>
      <c r="ROI4" s="53"/>
      <c r="ROJ4" s="53"/>
      <c r="ROK4" s="53"/>
      <c r="ROL4" s="53"/>
      <c r="ROM4" s="53"/>
      <c r="RON4" s="53"/>
      <c r="ROO4" s="53"/>
      <c r="ROP4" s="53"/>
      <c r="ROQ4" s="53"/>
      <c r="ROR4" s="53"/>
      <c r="ROS4" s="53"/>
      <c r="ROT4" s="53"/>
      <c r="ROU4" s="53"/>
      <c r="ROV4" s="53"/>
      <c r="ROW4" s="53"/>
      <c r="ROX4" s="53"/>
      <c r="ROY4" s="53"/>
      <c r="ROZ4" s="53"/>
      <c r="RPA4" s="53"/>
      <c r="RPB4" s="53"/>
      <c r="RPC4" s="53"/>
      <c r="RPD4" s="53"/>
      <c r="RPE4" s="53"/>
      <c r="RPF4" s="53"/>
      <c r="RPG4" s="53"/>
      <c r="RPH4" s="53"/>
      <c r="RPI4" s="53"/>
      <c r="RPJ4" s="53"/>
      <c r="RPK4" s="53"/>
      <c r="RPL4" s="53"/>
      <c r="RPM4" s="53"/>
      <c r="RPN4" s="53"/>
      <c r="RPO4" s="53"/>
      <c r="RPP4" s="53"/>
      <c r="RPQ4" s="53"/>
      <c r="RPR4" s="53"/>
      <c r="RPS4" s="53"/>
      <c r="RPT4" s="53"/>
      <c r="RPU4" s="53"/>
      <c r="RPV4" s="53"/>
      <c r="RPW4" s="53"/>
      <c r="RPX4" s="53"/>
      <c r="RPY4" s="53"/>
      <c r="RPZ4" s="53"/>
      <c r="RQA4" s="53"/>
      <c r="RQB4" s="53"/>
      <c r="RQC4" s="53"/>
      <c r="RQD4" s="53"/>
      <c r="RQE4" s="53"/>
      <c r="RQF4" s="53"/>
      <c r="RQG4" s="53"/>
      <c r="RQH4" s="53"/>
      <c r="RQI4" s="53"/>
      <c r="RQJ4" s="53"/>
      <c r="RQK4" s="53"/>
      <c r="RQL4" s="53"/>
      <c r="RQM4" s="53"/>
      <c r="RQN4" s="53"/>
      <c r="RQO4" s="53"/>
      <c r="RQP4" s="53"/>
      <c r="RQQ4" s="53"/>
      <c r="RQR4" s="53"/>
      <c r="RQS4" s="53"/>
      <c r="RQT4" s="53"/>
      <c r="RQU4" s="53"/>
      <c r="RQV4" s="53"/>
      <c r="RQW4" s="53"/>
      <c r="RQX4" s="53"/>
      <c r="RQY4" s="53"/>
      <c r="RQZ4" s="53"/>
      <c r="RRA4" s="53"/>
      <c r="RRB4" s="53"/>
      <c r="RRC4" s="53"/>
      <c r="RRD4" s="53"/>
      <c r="RRE4" s="53"/>
      <c r="RRF4" s="53"/>
      <c r="RRG4" s="53"/>
      <c r="RRH4" s="53"/>
      <c r="RRI4" s="53"/>
      <c r="RRJ4" s="53"/>
      <c r="RRK4" s="53"/>
      <c r="RRL4" s="53"/>
      <c r="RRM4" s="53"/>
      <c r="RRN4" s="53"/>
      <c r="RRO4" s="53"/>
      <c r="RRP4" s="53"/>
      <c r="RRQ4" s="53"/>
      <c r="RRR4" s="53"/>
      <c r="RRS4" s="53"/>
      <c r="RRT4" s="53"/>
      <c r="RRU4" s="53"/>
      <c r="RRV4" s="53"/>
      <c r="RRW4" s="53"/>
      <c r="RRX4" s="53"/>
      <c r="RRY4" s="53"/>
      <c r="RRZ4" s="53"/>
      <c r="RSA4" s="53"/>
      <c r="RSB4" s="53"/>
      <c r="RSC4" s="53"/>
      <c r="RSD4" s="53"/>
      <c r="RSE4" s="53"/>
      <c r="RSF4" s="53"/>
      <c r="RSG4" s="53"/>
      <c r="RSH4" s="53"/>
      <c r="RSI4" s="53"/>
      <c r="RSJ4" s="53"/>
      <c r="RSK4" s="53"/>
      <c r="RSL4" s="53"/>
      <c r="RSM4" s="53"/>
      <c r="RSN4" s="53"/>
      <c r="RSO4" s="53"/>
      <c r="RSP4" s="53"/>
      <c r="RSQ4" s="53"/>
      <c r="RSR4" s="53"/>
      <c r="RSS4" s="53"/>
      <c r="RST4" s="53"/>
      <c r="RSU4" s="53"/>
      <c r="RSV4" s="53"/>
      <c r="RSW4" s="53"/>
      <c r="RSX4" s="53"/>
      <c r="RSY4" s="53"/>
      <c r="RSZ4" s="53"/>
      <c r="RTA4" s="53"/>
      <c r="RTB4" s="53"/>
      <c r="RTC4" s="53"/>
      <c r="RTD4" s="53"/>
      <c r="RTE4" s="53"/>
      <c r="RTF4" s="53"/>
      <c r="RTG4" s="53"/>
      <c r="RTH4" s="53"/>
      <c r="RTI4" s="53"/>
      <c r="RTJ4" s="53"/>
      <c r="RTK4" s="53"/>
      <c r="RTL4" s="53"/>
      <c r="RTM4" s="53"/>
      <c r="RTN4" s="53"/>
      <c r="RTO4" s="53"/>
      <c r="RTP4" s="53"/>
      <c r="RTQ4" s="53"/>
      <c r="RTR4" s="53"/>
      <c r="RTS4" s="53"/>
      <c r="RTT4" s="53"/>
      <c r="RTU4" s="53"/>
      <c r="RTV4" s="53"/>
      <c r="RTW4" s="53"/>
      <c r="RTX4" s="53"/>
      <c r="RTY4" s="53"/>
      <c r="RTZ4" s="53"/>
      <c r="RUA4" s="53"/>
      <c r="RUB4" s="53"/>
      <c r="RUC4" s="53"/>
      <c r="RUD4" s="53"/>
      <c r="RUE4" s="53"/>
      <c r="RUF4" s="53"/>
      <c r="RUG4" s="53"/>
      <c r="RUH4" s="53"/>
      <c r="RUI4" s="53"/>
      <c r="RUJ4" s="53"/>
      <c r="RUK4" s="53"/>
      <c r="RUL4" s="53"/>
      <c r="RUM4" s="53"/>
      <c r="RUN4" s="53"/>
      <c r="RUO4" s="53"/>
      <c r="RUP4" s="53"/>
      <c r="RUQ4" s="53"/>
      <c r="RUR4" s="53"/>
      <c r="RUS4" s="53"/>
      <c r="RUT4" s="53"/>
      <c r="RUU4" s="53"/>
      <c r="RUV4" s="53"/>
      <c r="RUW4" s="53"/>
      <c r="RUX4" s="53"/>
      <c r="RUY4" s="53"/>
      <c r="RUZ4" s="53"/>
      <c r="RVA4" s="53"/>
      <c r="RVB4" s="53"/>
      <c r="RVC4" s="53"/>
      <c r="RVD4" s="53"/>
      <c r="RVE4" s="53"/>
      <c r="RVF4" s="53"/>
      <c r="RVG4" s="53"/>
      <c r="RVH4" s="53"/>
      <c r="RVI4" s="53"/>
      <c r="RVJ4" s="53"/>
      <c r="RVK4" s="53"/>
      <c r="RVL4" s="53"/>
      <c r="RVM4" s="53"/>
      <c r="RVN4" s="53"/>
      <c r="RVO4" s="53"/>
      <c r="RVP4" s="53"/>
      <c r="RVQ4" s="53"/>
      <c r="RVR4" s="53"/>
      <c r="RVS4" s="53"/>
      <c r="RVT4" s="53"/>
      <c r="RVU4" s="53"/>
      <c r="RVV4" s="53"/>
      <c r="RVW4" s="53"/>
      <c r="RVX4" s="53"/>
      <c r="RVY4" s="53"/>
      <c r="RVZ4" s="53"/>
      <c r="RWA4" s="53"/>
      <c r="RWB4" s="53"/>
      <c r="RWC4" s="53"/>
      <c r="RWD4" s="53"/>
      <c r="RWE4" s="53"/>
      <c r="RWF4" s="53"/>
      <c r="RWG4" s="53"/>
      <c r="RWH4" s="53"/>
      <c r="RWI4" s="53"/>
      <c r="RWJ4" s="53"/>
      <c r="RWK4" s="53"/>
      <c r="RWL4" s="53"/>
      <c r="RWM4" s="53"/>
      <c r="RWN4" s="53"/>
      <c r="RWO4" s="53"/>
      <c r="RWP4" s="53"/>
      <c r="RWQ4" s="53"/>
      <c r="RWR4" s="53"/>
      <c r="RWS4" s="53"/>
      <c r="RWT4" s="53"/>
      <c r="RWU4" s="53"/>
      <c r="RWV4" s="53"/>
      <c r="RWW4" s="53"/>
      <c r="RWX4" s="53"/>
      <c r="RWY4" s="53"/>
      <c r="RWZ4" s="53"/>
      <c r="RXA4" s="53"/>
      <c r="RXB4" s="53"/>
      <c r="RXC4" s="53"/>
      <c r="RXD4" s="53"/>
      <c r="RXE4" s="53"/>
      <c r="RXF4" s="53"/>
      <c r="RXG4" s="53"/>
      <c r="RXH4" s="53"/>
      <c r="RXI4" s="53"/>
      <c r="RXJ4" s="53"/>
      <c r="RXK4" s="53"/>
      <c r="RXL4" s="53"/>
      <c r="RXM4" s="53"/>
      <c r="RXN4" s="53"/>
      <c r="RXO4" s="53"/>
      <c r="RXP4" s="53"/>
      <c r="RXQ4" s="53"/>
      <c r="RXR4" s="53"/>
      <c r="RXS4" s="53"/>
      <c r="RXT4" s="53"/>
      <c r="RXU4" s="53"/>
      <c r="RXV4" s="53"/>
      <c r="RXW4" s="53"/>
      <c r="RXX4" s="53"/>
      <c r="RXY4" s="53"/>
      <c r="RXZ4" s="53"/>
      <c r="RYA4" s="53"/>
      <c r="RYB4" s="53"/>
      <c r="RYC4" s="53"/>
      <c r="RYD4" s="53"/>
      <c r="RYE4" s="53"/>
      <c r="RYF4" s="53"/>
      <c r="RYG4" s="53"/>
      <c r="RYH4" s="53"/>
      <c r="RYI4" s="53"/>
      <c r="RYJ4" s="53"/>
      <c r="RYK4" s="53"/>
      <c r="RYL4" s="53"/>
      <c r="RYM4" s="53"/>
      <c r="RYN4" s="53"/>
      <c r="RYO4" s="53"/>
      <c r="RYP4" s="53"/>
      <c r="RYQ4" s="53"/>
      <c r="RYR4" s="53"/>
      <c r="RYS4" s="53"/>
      <c r="RYT4" s="53"/>
      <c r="RYU4" s="53"/>
      <c r="RYV4" s="53"/>
      <c r="RYW4" s="53"/>
      <c r="RYX4" s="53"/>
      <c r="RYY4" s="53"/>
      <c r="RYZ4" s="53"/>
      <c r="RZA4" s="53"/>
      <c r="RZB4" s="53"/>
      <c r="RZC4" s="53"/>
      <c r="RZD4" s="53"/>
      <c r="RZE4" s="53"/>
      <c r="RZF4" s="53"/>
      <c r="RZG4" s="53"/>
      <c r="RZH4" s="53"/>
      <c r="RZI4" s="53"/>
      <c r="RZJ4" s="53"/>
      <c r="RZK4" s="53"/>
      <c r="RZL4" s="53"/>
      <c r="RZM4" s="53"/>
      <c r="RZN4" s="53"/>
      <c r="RZO4" s="53"/>
      <c r="RZP4" s="53"/>
      <c r="RZQ4" s="53"/>
      <c r="RZR4" s="53"/>
      <c r="RZS4" s="53"/>
      <c r="RZT4" s="53"/>
      <c r="RZU4" s="53"/>
      <c r="RZV4" s="53"/>
      <c r="RZW4" s="53"/>
      <c r="RZX4" s="53"/>
      <c r="RZY4" s="53"/>
      <c r="RZZ4" s="53"/>
      <c r="SAA4" s="53"/>
      <c r="SAB4" s="53"/>
      <c r="SAC4" s="53"/>
      <c r="SAD4" s="53"/>
      <c r="SAE4" s="53"/>
      <c r="SAF4" s="53"/>
      <c r="SAG4" s="53"/>
      <c r="SAH4" s="53"/>
      <c r="SAI4" s="53"/>
      <c r="SAJ4" s="53"/>
      <c r="SAK4" s="53"/>
      <c r="SAL4" s="53"/>
      <c r="SAM4" s="53"/>
      <c r="SAN4" s="53"/>
      <c r="SAO4" s="53"/>
      <c r="SAP4" s="53"/>
      <c r="SAQ4" s="53"/>
      <c r="SAR4" s="53"/>
      <c r="SAS4" s="53"/>
      <c r="SAT4" s="53"/>
      <c r="SAU4" s="53"/>
      <c r="SAV4" s="53"/>
      <c r="SAW4" s="53"/>
      <c r="SAX4" s="53"/>
      <c r="SAY4" s="53"/>
      <c r="SAZ4" s="53"/>
      <c r="SBA4" s="53"/>
      <c r="SBB4" s="53"/>
      <c r="SBC4" s="53"/>
      <c r="SBD4" s="53"/>
      <c r="SBE4" s="53"/>
      <c r="SBF4" s="53"/>
      <c r="SBG4" s="53"/>
      <c r="SBH4" s="53"/>
      <c r="SBI4" s="53"/>
      <c r="SBJ4" s="53"/>
      <c r="SBK4" s="53"/>
      <c r="SBL4" s="53"/>
      <c r="SBM4" s="53"/>
      <c r="SBN4" s="53"/>
      <c r="SBO4" s="53"/>
      <c r="SBP4" s="53"/>
      <c r="SBQ4" s="53"/>
      <c r="SBR4" s="53"/>
      <c r="SBS4" s="53"/>
      <c r="SBT4" s="53"/>
      <c r="SBU4" s="53"/>
      <c r="SBV4" s="53"/>
      <c r="SBW4" s="53"/>
      <c r="SBX4" s="53"/>
      <c r="SBY4" s="53"/>
      <c r="SBZ4" s="53"/>
      <c r="SCA4" s="53"/>
      <c r="SCB4" s="53"/>
      <c r="SCC4" s="53"/>
      <c r="SCD4" s="53"/>
      <c r="SCE4" s="53"/>
      <c r="SCF4" s="53"/>
      <c r="SCG4" s="53"/>
      <c r="SCH4" s="53"/>
      <c r="SCI4" s="53"/>
      <c r="SCJ4" s="53"/>
      <c r="SCK4" s="53"/>
      <c r="SCL4" s="53"/>
      <c r="SCM4" s="53"/>
      <c r="SCN4" s="53"/>
      <c r="SCO4" s="53"/>
      <c r="SCP4" s="53"/>
      <c r="SCQ4" s="53"/>
      <c r="SCR4" s="53"/>
      <c r="SCS4" s="53"/>
      <c r="SCT4" s="53"/>
      <c r="SCU4" s="53"/>
      <c r="SCV4" s="53"/>
      <c r="SCW4" s="53"/>
      <c r="SCX4" s="53"/>
      <c r="SCY4" s="53"/>
      <c r="SCZ4" s="53"/>
      <c r="SDA4" s="53"/>
      <c r="SDB4" s="53"/>
      <c r="SDC4" s="53"/>
      <c r="SDD4" s="53"/>
      <c r="SDE4" s="53"/>
      <c r="SDF4" s="53"/>
      <c r="SDG4" s="53"/>
      <c r="SDH4" s="53"/>
      <c r="SDI4" s="53"/>
      <c r="SDJ4" s="53"/>
      <c r="SDK4" s="53"/>
      <c r="SDL4" s="53"/>
      <c r="SDM4" s="53"/>
      <c r="SDN4" s="53"/>
      <c r="SDO4" s="53"/>
      <c r="SDP4" s="53"/>
      <c r="SDQ4" s="53"/>
      <c r="SDR4" s="53"/>
      <c r="SDS4" s="53"/>
      <c r="SDT4" s="53"/>
      <c r="SDU4" s="53"/>
      <c r="SDV4" s="53"/>
      <c r="SDW4" s="53"/>
      <c r="SDX4" s="53"/>
      <c r="SDY4" s="53"/>
      <c r="SDZ4" s="53"/>
      <c r="SEA4" s="53"/>
      <c r="SEB4" s="53"/>
      <c r="SEC4" s="53"/>
      <c r="SED4" s="53"/>
      <c r="SEE4" s="53"/>
      <c r="SEF4" s="53"/>
      <c r="SEG4" s="53"/>
      <c r="SEH4" s="53"/>
      <c r="SEI4" s="53"/>
      <c r="SEJ4" s="53"/>
      <c r="SEK4" s="53"/>
      <c r="SEL4" s="53"/>
      <c r="SEM4" s="53"/>
      <c r="SEN4" s="53"/>
      <c r="SEO4" s="53"/>
      <c r="SEP4" s="53"/>
      <c r="SEQ4" s="53"/>
      <c r="SER4" s="53"/>
      <c r="SES4" s="53"/>
      <c r="SET4" s="53"/>
      <c r="SEU4" s="53"/>
      <c r="SEV4" s="53"/>
      <c r="SEW4" s="53"/>
      <c r="SEX4" s="53"/>
      <c r="SEY4" s="53"/>
      <c r="SEZ4" s="53"/>
      <c r="SFA4" s="53"/>
      <c r="SFB4" s="53"/>
      <c r="SFC4" s="53"/>
      <c r="SFD4" s="53"/>
      <c r="SFE4" s="53"/>
      <c r="SFF4" s="53"/>
      <c r="SFG4" s="53"/>
      <c r="SFH4" s="53"/>
      <c r="SFI4" s="53"/>
      <c r="SFJ4" s="53"/>
      <c r="SFK4" s="53"/>
      <c r="SFL4" s="53"/>
      <c r="SFM4" s="53"/>
      <c r="SFN4" s="53"/>
      <c r="SFO4" s="53"/>
      <c r="SFP4" s="53"/>
      <c r="SFQ4" s="53"/>
      <c r="SFR4" s="53"/>
      <c r="SFS4" s="53"/>
      <c r="SFT4" s="53"/>
      <c r="SFU4" s="53"/>
      <c r="SFV4" s="53"/>
      <c r="SFW4" s="53"/>
      <c r="SFX4" s="53"/>
      <c r="SFY4" s="53"/>
      <c r="SFZ4" s="53"/>
      <c r="SGA4" s="53"/>
      <c r="SGB4" s="53"/>
      <c r="SGC4" s="53"/>
      <c r="SGD4" s="53"/>
      <c r="SGE4" s="53"/>
      <c r="SGF4" s="53"/>
      <c r="SGG4" s="53"/>
      <c r="SGH4" s="53"/>
      <c r="SGI4" s="53"/>
      <c r="SGJ4" s="53"/>
      <c r="SGK4" s="53"/>
      <c r="SGL4" s="53"/>
      <c r="SGM4" s="53"/>
      <c r="SGN4" s="53"/>
      <c r="SGO4" s="53"/>
      <c r="SGP4" s="53"/>
      <c r="SGQ4" s="53"/>
      <c r="SGR4" s="53"/>
      <c r="SGS4" s="53"/>
      <c r="SGT4" s="53"/>
      <c r="SGU4" s="53"/>
      <c r="SGV4" s="53"/>
      <c r="SGW4" s="53"/>
      <c r="SGX4" s="53"/>
      <c r="SGY4" s="53"/>
      <c r="SGZ4" s="53"/>
      <c r="SHA4" s="53"/>
      <c r="SHB4" s="53"/>
      <c r="SHC4" s="53"/>
      <c r="SHD4" s="53"/>
      <c r="SHE4" s="53"/>
      <c r="SHF4" s="53"/>
      <c r="SHG4" s="53"/>
      <c r="SHH4" s="53"/>
      <c r="SHI4" s="53"/>
      <c r="SHJ4" s="53"/>
      <c r="SHK4" s="53"/>
      <c r="SHL4" s="53"/>
      <c r="SHM4" s="53"/>
      <c r="SHN4" s="53"/>
      <c r="SHO4" s="53"/>
      <c r="SHP4" s="53"/>
      <c r="SHQ4" s="53"/>
      <c r="SHR4" s="53"/>
      <c r="SHS4" s="53"/>
      <c r="SHT4" s="53"/>
      <c r="SHU4" s="53"/>
      <c r="SHV4" s="53"/>
      <c r="SHW4" s="53"/>
      <c r="SHX4" s="53"/>
      <c r="SHY4" s="53"/>
      <c r="SHZ4" s="53"/>
      <c r="SIA4" s="53"/>
      <c r="SIB4" s="53"/>
      <c r="SIC4" s="53"/>
      <c r="SID4" s="53"/>
      <c r="SIE4" s="53"/>
      <c r="SIF4" s="53"/>
      <c r="SIG4" s="53"/>
      <c r="SIH4" s="53"/>
      <c r="SII4" s="53"/>
      <c r="SIJ4" s="53"/>
      <c r="SIK4" s="53"/>
      <c r="SIL4" s="53"/>
      <c r="SIM4" s="53"/>
      <c r="SIN4" s="53"/>
      <c r="SIO4" s="53"/>
      <c r="SIP4" s="53"/>
      <c r="SIQ4" s="53"/>
      <c r="SIR4" s="53"/>
      <c r="SIS4" s="53"/>
      <c r="SIT4" s="53"/>
      <c r="SIU4" s="53"/>
      <c r="SIV4" s="53"/>
      <c r="SIW4" s="53"/>
      <c r="SIX4" s="53"/>
      <c r="SIY4" s="53"/>
      <c r="SIZ4" s="53"/>
      <c r="SJA4" s="53"/>
      <c r="SJB4" s="53"/>
      <c r="SJC4" s="53"/>
      <c r="SJD4" s="53"/>
      <c r="SJE4" s="53"/>
      <c r="SJF4" s="53"/>
      <c r="SJG4" s="53"/>
      <c r="SJH4" s="53"/>
      <c r="SJI4" s="53"/>
      <c r="SJJ4" s="53"/>
      <c r="SJK4" s="53"/>
      <c r="SJL4" s="53"/>
      <c r="SJM4" s="53"/>
      <c r="SJN4" s="53"/>
      <c r="SJO4" s="53"/>
      <c r="SJP4" s="53"/>
      <c r="SJQ4" s="53"/>
      <c r="SJR4" s="53"/>
      <c r="SJS4" s="53"/>
      <c r="SJT4" s="53"/>
      <c r="SJU4" s="53"/>
      <c r="SJV4" s="53"/>
      <c r="SJW4" s="53"/>
      <c r="SJX4" s="53"/>
      <c r="SJY4" s="53"/>
      <c r="SJZ4" s="53"/>
      <c r="SKA4" s="53"/>
      <c r="SKB4" s="53"/>
      <c r="SKC4" s="53"/>
      <c r="SKD4" s="53"/>
      <c r="SKE4" s="53"/>
      <c r="SKF4" s="53"/>
      <c r="SKG4" s="53"/>
      <c r="SKH4" s="53"/>
      <c r="SKI4" s="53"/>
      <c r="SKJ4" s="53"/>
      <c r="SKK4" s="53"/>
      <c r="SKL4" s="53"/>
      <c r="SKM4" s="53"/>
      <c r="SKN4" s="53"/>
      <c r="SKO4" s="53"/>
      <c r="SKP4" s="53"/>
      <c r="SKQ4" s="53"/>
      <c r="SKR4" s="53"/>
      <c r="SKS4" s="53"/>
      <c r="SKT4" s="53"/>
      <c r="SKU4" s="53"/>
      <c r="SKV4" s="53"/>
      <c r="SKW4" s="53"/>
      <c r="SKX4" s="53"/>
      <c r="SKY4" s="53"/>
      <c r="SKZ4" s="53"/>
      <c r="SLA4" s="53"/>
      <c r="SLB4" s="53"/>
      <c r="SLC4" s="53"/>
      <c r="SLD4" s="53"/>
      <c r="SLE4" s="53"/>
      <c r="SLF4" s="53"/>
      <c r="SLG4" s="53"/>
      <c r="SLH4" s="53"/>
      <c r="SLI4" s="53"/>
      <c r="SLJ4" s="53"/>
      <c r="SLK4" s="53"/>
      <c r="SLL4" s="53"/>
      <c r="SLM4" s="53"/>
      <c r="SLN4" s="53"/>
      <c r="SLO4" s="53"/>
      <c r="SLP4" s="53"/>
      <c r="SLQ4" s="53"/>
      <c r="SLR4" s="53"/>
      <c r="SLS4" s="53"/>
      <c r="SLT4" s="53"/>
      <c r="SLU4" s="53"/>
      <c r="SLV4" s="53"/>
      <c r="SLW4" s="53"/>
      <c r="SLX4" s="53"/>
      <c r="SLY4" s="53"/>
      <c r="SLZ4" s="53"/>
      <c r="SMA4" s="53"/>
      <c r="SMB4" s="53"/>
      <c r="SMC4" s="53"/>
      <c r="SMD4" s="53"/>
      <c r="SME4" s="53"/>
      <c r="SMF4" s="53"/>
      <c r="SMG4" s="53"/>
      <c r="SMH4" s="53"/>
      <c r="SMI4" s="53"/>
      <c r="SMJ4" s="53"/>
      <c r="SMK4" s="53"/>
      <c r="SML4" s="53"/>
      <c r="SMM4" s="53"/>
      <c r="SMN4" s="53"/>
      <c r="SMO4" s="53"/>
      <c r="SMP4" s="53"/>
      <c r="SMQ4" s="53"/>
      <c r="SMR4" s="53"/>
      <c r="SMS4" s="53"/>
      <c r="SMT4" s="53"/>
      <c r="SMU4" s="53"/>
      <c r="SMV4" s="53"/>
      <c r="SMW4" s="53"/>
      <c r="SMX4" s="53"/>
      <c r="SMY4" s="53"/>
      <c r="SMZ4" s="53"/>
      <c r="SNA4" s="53"/>
      <c r="SNB4" s="53"/>
      <c r="SNC4" s="53"/>
      <c r="SND4" s="53"/>
      <c r="SNE4" s="53"/>
      <c r="SNF4" s="53"/>
      <c r="SNG4" s="53"/>
      <c r="SNH4" s="53"/>
      <c r="SNI4" s="53"/>
      <c r="SNJ4" s="53"/>
      <c r="SNK4" s="53"/>
      <c r="SNL4" s="53"/>
      <c r="SNM4" s="53"/>
      <c r="SNN4" s="53"/>
      <c r="SNO4" s="53"/>
      <c r="SNP4" s="53"/>
      <c r="SNQ4" s="53"/>
      <c r="SNR4" s="53"/>
      <c r="SNS4" s="53"/>
      <c r="SNT4" s="53"/>
      <c r="SNU4" s="53"/>
      <c r="SNV4" s="53"/>
      <c r="SNW4" s="53"/>
      <c r="SNX4" s="53"/>
      <c r="SNY4" s="53"/>
      <c r="SNZ4" s="53"/>
      <c r="SOA4" s="53"/>
      <c r="SOB4" s="53"/>
      <c r="SOC4" s="53"/>
      <c r="SOD4" s="53"/>
      <c r="SOE4" s="53"/>
      <c r="SOF4" s="53"/>
      <c r="SOG4" s="53"/>
      <c r="SOH4" s="53"/>
      <c r="SOI4" s="53"/>
      <c r="SOJ4" s="53"/>
      <c r="SOK4" s="53"/>
      <c r="SOL4" s="53"/>
      <c r="SOM4" s="53"/>
      <c r="SON4" s="53"/>
      <c r="SOO4" s="53"/>
      <c r="SOP4" s="53"/>
      <c r="SOQ4" s="53"/>
      <c r="SOR4" s="53"/>
      <c r="SOS4" s="53"/>
      <c r="SOT4" s="53"/>
      <c r="SOU4" s="53"/>
      <c r="SOV4" s="53"/>
      <c r="SOW4" s="53"/>
      <c r="SOX4" s="53"/>
      <c r="SOY4" s="53"/>
      <c r="SOZ4" s="53"/>
      <c r="SPA4" s="53"/>
      <c r="SPB4" s="53"/>
      <c r="SPC4" s="53"/>
      <c r="SPD4" s="53"/>
      <c r="SPE4" s="53"/>
      <c r="SPF4" s="53"/>
      <c r="SPG4" s="53"/>
      <c r="SPH4" s="53"/>
      <c r="SPI4" s="53"/>
      <c r="SPJ4" s="53"/>
      <c r="SPK4" s="53"/>
      <c r="SPL4" s="53"/>
      <c r="SPM4" s="53"/>
      <c r="SPN4" s="53"/>
      <c r="SPO4" s="53"/>
      <c r="SPP4" s="53"/>
      <c r="SPQ4" s="53"/>
      <c r="SPR4" s="53"/>
      <c r="SPS4" s="53"/>
      <c r="SPT4" s="53"/>
      <c r="SPU4" s="53"/>
      <c r="SPV4" s="53"/>
      <c r="SPW4" s="53"/>
      <c r="SPX4" s="53"/>
      <c r="SPY4" s="53"/>
      <c r="SPZ4" s="53"/>
      <c r="SQA4" s="53"/>
      <c r="SQB4" s="53"/>
      <c r="SQC4" s="53"/>
      <c r="SQD4" s="53"/>
      <c r="SQE4" s="53"/>
      <c r="SQF4" s="53"/>
      <c r="SQG4" s="53"/>
      <c r="SQH4" s="53"/>
      <c r="SQI4" s="53"/>
      <c r="SQJ4" s="53"/>
      <c r="SQK4" s="53"/>
      <c r="SQL4" s="53"/>
      <c r="SQM4" s="53"/>
      <c r="SQN4" s="53"/>
      <c r="SQO4" s="53"/>
      <c r="SQP4" s="53"/>
      <c r="SQQ4" s="53"/>
      <c r="SQR4" s="53"/>
      <c r="SQS4" s="53"/>
      <c r="SQT4" s="53"/>
      <c r="SQU4" s="53"/>
      <c r="SQV4" s="53"/>
      <c r="SQW4" s="53"/>
      <c r="SQX4" s="53"/>
      <c r="SQY4" s="53"/>
      <c r="SQZ4" s="53"/>
      <c r="SRA4" s="53"/>
      <c r="SRB4" s="53"/>
      <c r="SRC4" s="53"/>
      <c r="SRD4" s="53"/>
      <c r="SRE4" s="53"/>
      <c r="SRF4" s="53"/>
      <c r="SRG4" s="53"/>
      <c r="SRH4" s="53"/>
      <c r="SRI4" s="53"/>
      <c r="SRJ4" s="53"/>
      <c r="SRK4" s="53"/>
      <c r="SRL4" s="53"/>
      <c r="SRM4" s="53"/>
      <c r="SRN4" s="53"/>
      <c r="SRO4" s="53"/>
      <c r="SRP4" s="53"/>
      <c r="SRQ4" s="53"/>
      <c r="SRR4" s="53"/>
      <c r="SRS4" s="53"/>
      <c r="SRT4" s="53"/>
      <c r="SRU4" s="53"/>
      <c r="SRV4" s="53"/>
      <c r="SRW4" s="53"/>
      <c r="SRX4" s="53"/>
      <c r="SRY4" s="53"/>
      <c r="SRZ4" s="53"/>
      <c r="SSA4" s="53"/>
      <c r="SSB4" s="53"/>
      <c r="SSC4" s="53"/>
      <c r="SSD4" s="53"/>
      <c r="SSE4" s="53"/>
      <c r="SSF4" s="53"/>
      <c r="SSG4" s="53"/>
      <c r="SSH4" s="53"/>
      <c r="SSI4" s="53"/>
      <c r="SSJ4" s="53"/>
      <c r="SSK4" s="53"/>
      <c r="SSL4" s="53"/>
      <c r="SSM4" s="53"/>
      <c r="SSN4" s="53"/>
      <c r="SSO4" s="53"/>
      <c r="SSP4" s="53"/>
      <c r="SSQ4" s="53"/>
      <c r="SSR4" s="53"/>
      <c r="SSS4" s="53"/>
      <c r="SST4" s="53"/>
      <c r="SSU4" s="53"/>
      <c r="SSV4" s="53"/>
      <c r="SSW4" s="53"/>
      <c r="SSX4" s="53"/>
      <c r="SSY4" s="53"/>
      <c r="SSZ4" s="53"/>
      <c r="STA4" s="53"/>
      <c r="STB4" s="53"/>
      <c r="STC4" s="53"/>
      <c r="STD4" s="53"/>
      <c r="STE4" s="53"/>
      <c r="STF4" s="53"/>
      <c r="STG4" s="53"/>
      <c r="STH4" s="53"/>
      <c r="STI4" s="53"/>
      <c r="STJ4" s="53"/>
      <c r="STK4" s="53"/>
      <c r="STL4" s="53"/>
      <c r="STM4" s="53"/>
      <c r="STN4" s="53"/>
      <c r="STO4" s="53"/>
      <c r="STP4" s="53"/>
      <c r="STQ4" s="53"/>
      <c r="STR4" s="53"/>
      <c r="STS4" s="53"/>
      <c r="STT4" s="53"/>
      <c r="STU4" s="53"/>
      <c r="STV4" s="53"/>
      <c r="STW4" s="53"/>
      <c r="STX4" s="53"/>
      <c r="STY4" s="53"/>
      <c r="STZ4" s="53"/>
      <c r="SUA4" s="53"/>
      <c r="SUB4" s="53"/>
      <c r="SUC4" s="53"/>
      <c r="SUD4" s="53"/>
      <c r="SUE4" s="53"/>
      <c r="SUF4" s="53"/>
      <c r="SUG4" s="53"/>
      <c r="SUH4" s="53"/>
      <c r="SUI4" s="53"/>
      <c r="SUJ4" s="53"/>
      <c r="SUK4" s="53"/>
      <c r="SUL4" s="53"/>
      <c r="SUM4" s="53"/>
      <c r="SUN4" s="53"/>
      <c r="SUO4" s="53"/>
      <c r="SUP4" s="53"/>
      <c r="SUQ4" s="53"/>
      <c r="SUR4" s="53"/>
      <c r="SUS4" s="53"/>
      <c r="SUT4" s="53"/>
      <c r="SUU4" s="53"/>
      <c r="SUV4" s="53"/>
      <c r="SUW4" s="53"/>
      <c r="SUX4" s="53"/>
      <c r="SUY4" s="53"/>
      <c r="SUZ4" s="53"/>
      <c r="SVA4" s="53"/>
      <c r="SVB4" s="53"/>
      <c r="SVC4" s="53"/>
      <c r="SVD4" s="53"/>
      <c r="SVE4" s="53"/>
      <c r="SVF4" s="53"/>
      <c r="SVG4" s="53"/>
      <c r="SVH4" s="53"/>
      <c r="SVI4" s="53"/>
      <c r="SVJ4" s="53"/>
      <c r="SVK4" s="53"/>
      <c r="SVL4" s="53"/>
      <c r="SVM4" s="53"/>
      <c r="SVN4" s="53"/>
      <c r="SVO4" s="53"/>
      <c r="SVP4" s="53"/>
      <c r="SVQ4" s="53"/>
      <c r="SVR4" s="53"/>
      <c r="SVS4" s="53"/>
      <c r="SVT4" s="53"/>
      <c r="SVU4" s="53"/>
      <c r="SVV4" s="53"/>
      <c r="SVW4" s="53"/>
      <c r="SVX4" s="53"/>
      <c r="SVY4" s="53"/>
      <c r="SVZ4" s="53"/>
      <c r="SWA4" s="53"/>
      <c r="SWB4" s="53"/>
      <c r="SWC4" s="53"/>
      <c r="SWD4" s="53"/>
      <c r="SWE4" s="53"/>
      <c r="SWF4" s="53"/>
      <c r="SWG4" s="53"/>
      <c r="SWH4" s="53"/>
      <c r="SWI4" s="53"/>
      <c r="SWJ4" s="53"/>
      <c r="SWK4" s="53"/>
      <c r="SWL4" s="53"/>
      <c r="SWM4" s="53"/>
      <c r="SWN4" s="53"/>
      <c r="SWO4" s="53"/>
      <c r="SWP4" s="53"/>
      <c r="SWQ4" s="53"/>
      <c r="SWR4" s="53"/>
      <c r="SWS4" s="53"/>
      <c r="SWT4" s="53"/>
      <c r="SWU4" s="53"/>
      <c r="SWV4" s="53"/>
      <c r="SWW4" s="53"/>
      <c r="SWX4" s="53"/>
      <c r="SWY4" s="53"/>
      <c r="SWZ4" s="53"/>
      <c r="SXA4" s="53"/>
      <c r="SXB4" s="53"/>
      <c r="SXC4" s="53"/>
      <c r="SXD4" s="53"/>
      <c r="SXE4" s="53"/>
      <c r="SXF4" s="53"/>
      <c r="SXG4" s="53"/>
      <c r="SXH4" s="53"/>
      <c r="SXI4" s="53"/>
      <c r="SXJ4" s="53"/>
      <c r="SXK4" s="53"/>
      <c r="SXL4" s="53"/>
      <c r="SXM4" s="53"/>
      <c r="SXN4" s="53"/>
      <c r="SXO4" s="53"/>
      <c r="SXP4" s="53"/>
      <c r="SXQ4" s="53"/>
      <c r="SXR4" s="53"/>
      <c r="SXS4" s="53"/>
      <c r="SXT4" s="53"/>
      <c r="SXU4" s="53"/>
      <c r="SXV4" s="53"/>
      <c r="SXW4" s="53"/>
      <c r="SXX4" s="53"/>
      <c r="SXY4" s="53"/>
      <c r="SXZ4" s="53"/>
      <c r="SYA4" s="53"/>
      <c r="SYB4" s="53"/>
      <c r="SYC4" s="53"/>
      <c r="SYD4" s="53"/>
      <c r="SYE4" s="53"/>
      <c r="SYF4" s="53"/>
      <c r="SYG4" s="53"/>
      <c r="SYH4" s="53"/>
      <c r="SYI4" s="53"/>
      <c r="SYJ4" s="53"/>
      <c r="SYK4" s="53"/>
      <c r="SYL4" s="53"/>
      <c r="SYM4" s="53"/>
      <c r="SYN4" s="53"/>
      <c r="SYO4" s="53"/>
      <c r="SYP4" s="53"/>
      <c r="SYQ4" s="53"/>
      <c r="SYR4" s="53"/>
      <c r="SYS4" s="53"/>
      <c r="SYT4" s="53"/>
      <c r="SYU4" s="53"/>
      <c r="SYV4" s="53"/>
      <c r="SYW4" s="53"/>
      <c r="SYX4" s="53"/>
      <c r="SYY4" s="53"/>
      <c r="SYZ4" s="53"/>
      <c r="SZA4" s="53"/>
      <c r="SZB4" s="53"/>
      <c r="SZC4" s="53"/>
      <c r="SZD4" s="53"/>
      <c r="SZE4" s="53"/>
      <c r="SZF4" s="53"/>
      <c r="SZG4" s="53"/>
      <c r="SZH4" s="53"/>
      <c r="SZI4" s="53"/>
      <c r="SZJ4" s="53"/>
      <c r="SZK4" s="53"/>
      <c r="SZL4" s="53"/>
      <c r="SZM4" s="53"/>
      <c r="SZN4" s="53"/>
      <c r="SZO4" s="53"/>
      <c r="SZP4" s="53"/>
      <c r="SZQ4" s="53"/>
      <c r="SZR4" s="53"/>
      <c r="SZS4" s="53"/>
      <c r="SZT4" s="53"/>
      <c r="SZU4" s="53"/>
      <c r="SZV4" s="53"/>
      <c r="SZW4" s="53"/>
      <c r="SZX4" s="53"/>
      <c r="SZY4" s="53"/>
      <c r="SZZ4" s="53"/>
      <c r="TAA4" s="53"/>
      <c r="TAB4" s="53"/>
      <c r="TAC4" s="53"/>
      <c r="TAD4" s="53"/>
      <c r="TAE4" s="53"/>
      <c r="TAF4" s="53"/>
      <c r="TAG4" s="53"/>
      <c r="TAH4" s="53"/>
      <c r="TAI4" s="53"/>
      <c r="TAJ4" s="53"/>
      <c r="TAK4" s="53"/>
      <c r="TAL4" s="53"/>
      <c r="TAM4" s="53"/>
      <c r="TAN4" s="53"/>
      <c r="TAO4" s="53"/>
      <c r="TAP4" s="53"/>
      <c r="TAQ4" s="53"/>
      <c r="TAR4" s="53"/>
      <c r="TAS4" s="53"/>
      <c r="TAT4" s="53"/>
      <c r="TAU4" s="53"/>
      <c r="TAV4" s="53"/>
      <c r="TAW4" s="53"/>
      <c r="TAX4" s="53"/>
      <c r="TAY4" s="53"/>
      <c r="TAZ4" s="53"/>
      <c r="TBA4" s="53"/>
      <c r="TBB4" s="53"/>
      <c r="TBC4" s="53"/>
      <c r="TBD4" s="53"/>
      <c r="TBE4" s="53"/>
      <c r="TBF4" s="53"/>
      <c r="TBG4" s="53"/>
      <c r="TBH4" s="53"/>
      <c r="TBI4" s="53"/>
      <c r="TBJ4" s="53"/>
      <c r="TBK4" s="53"/>
      <c r="TBL4" s="53"/>
      <c r="TBM4" s="53"/>
      <c r="TBN4" s="53"/>
      <c r="TBO4" s="53"/>
      <c r="TBP4" s="53"/>
      <c r="TBQ4" s="53"/>
      <c r="TBR4" s="53"/>
      <c r="TBS4" s="53"/>
      <c r="TBT4" s="53"/>
      <c r="TBU4" s="53"/>
      <c r="TBV4" s="53"/>
      <c r="TBW4" s="53"/>
      <c r="TBX4" s="53"/>
      <c r="TBY4" s="53"/>
      <c r="TBZ4" s="53"/>
      <c r="TCA4" s="53"/>
      <c r="TCB4" s="53"/>
      <c r="TCC4" s="53"/>
      <c r="TCD4" s="53"/>
      <c r="TCE4" s="53"/>
      <c r="TCF4" s="53"/>
      <c r="TCG4" s="53"/>
      <c r="TCH4" s="53"/>
      <c r="TCI4" s="53"/>
      <c r="TCJ4" s="53"/>
      <c r="TCK4" s="53"/>
      <c r="TCL4" s="53"/>
      <c r="TCM4" s="53"/>
      <c r="TCN4" s="53"/>
      <c r="TCO4" s="53"/>
      <c r="TCP4" s="53"/>
      <c r="TCQ4" s="53"/>
      <c r="TCR4" s="53"/>
      <c r="TCS4" s="53"/>
      <c r="TCT4" s="53"/>
      <c r="TCU4" s="53"/>
      <c r="TCV4" s="53"/>
      <c r="TCW4" s="53"/>
      <c r="TCX4" s="53"/>
      <c r="TCY4" s="53"/>
      <c r="TCZ4" s="53"/>
      <c r="TDA4" s="53"/>
      <c r="TDB4" s="53"/>
      <c r="TDC4" s="53"/>
      <c r="TDD4" s="53"/>
      <c r="TDE4" s="53"/>
      <c r="TDF4" s="53"/>
      <c r="TDG4" s="53"/>
      <c r="TDH4" s="53"/>
      <c r="TDI4" s="53"/>
      <c r="TDJ4" s="53"/>
      <c r="TDK4" s="53"/>
      <c r="TDL4" s="53"/>
      <c r="TDM4" s="53"/>
      <c r="TDN4" s="53"/>
      <c r="TDO4" s="53"/>
      <c r="TDP4" s="53"/>
      <c r="TDQ4" s="53"/>
      <c r="TDR4" s="53"/>
      <c r="TDS4" s="53"/>
      <c r="TDT4" s="53"/>
      <c r="TDU4" s="53"/>
      <c r="TDV4" s="53"/>
      <c r="TDW4" s="53"/>
      <c r="TDX4" s="53"/>
      <c r="TDY4" s="53"/>
      <c r="TDZ4" s="53"/>
      <c r="TEA4" s="53"/>
      <c r="TEB4" s="53"/>
      <c r="TEC4" s="53"/>
      <c r="TED4" s="53"/>
      <c r="TEE4" s="53"/>
      <c r="TEF4" s="53"/>
      <c r="TEG4" s="53"/>
      <c r="TEH4" s="53"/>
      <c r="TEI4" s="53"/>
      <c r="TEJ4" s="53"/>
      <c r="TEK4" s="53"/>
      <c r="TEL4" s="53"/>
      <c r="TEM4" s="53"/>
      <c r="TEN4" s="53"/>
      <c r="TEO4" s="53"/>
      <c r="TEP4" s="53"/>
      <c r="TEQ4" s="53"/>
      <c r="TER4" s="53"/>
      <c r="TES4" s="53"/>
      <c r="TET4" s="53"/>
      <c r="TEU4" s="53"/>
      <c r="TEV4" s="53"/>
      <c r="TEW4" s="53"/>
      <c r="TEX4" s="53"/>
      <c r="TEY4" s="53"/>
      <c r="TEZ4" s="53"/>
      <c r="TFA4" s="53"/>
      <c r="TFB4" s="53"/>
      <c r="TFC4" s="53"/>
      <c r="TFD4" s="53"/>
      <c r="TFE4" s="53"/>
      <c r="TFF4" s="53"/>
      <c r="TFG4" s="53"/>
      <c r="TFH4" s="53"/>
      <c r="TFI4" s="53"/>
      <c r="TFJ4" s="53"/>
      <c r="TFK4" s="53"/>
      <c r="TFL4" s="53"/>
      <c r="TFM4" s="53"/>
      <c r="TFN4" s="53"/>
      <c r="TFO4" s="53"/>
      <c r="TFP4" s="53"/>
      <c r="TFQ4" s="53"/>
      <c r="TFR4" s="53"/>
      <c r="TFS4" s="53"/>
      <c r="TFT4" s="53"/>
      <c r="TFU4" s="53"/>
      <c r="TFV4" s="53"/>
      <c r="TFW4" s="53"/>
      <c r="TFX4" s="53"/>
      <c r="TFY4" s="53"/>
      <c r="TFZ4" s="53"/>
      <c r="TGA4" s="53"/>
      <c r="TGB4" s="53"/>
      <c r="TGC4" s="53"/>
      <c r="TGD4" s="53"/>
      <c r="TGE4" s="53"/>
      <c r="TGF4" s="53"/>
      <c r="TGG4" s="53"/>
      <c r="TGH4" s="53"/>
      <c r="TGI4" s="53"/>
      <c r="TGJ4" s="53"/>
      <c r="TGK4" s="53"/>
      <c r="TGL4" s="53"/>
      <c r="TGM4" s="53"/>
      <c r="TGN4" s="53"/>
      <c r="TGO4" s="53"/>
      <c r="TGP4" s="53"/>
      <c r="TGQ4" s="53"/>
      <c r="TGR4" s="53"/>
      <c r="TGS4" s="53"/>
      <c r="TGT4" s="53"/>
      <c r="TGU4" s="53"/>
      <c r="TGV4" s="53"/>
      <c r="TGW4" s="53"/>
      <c r="TGX4" s="53"/>
      <c r="TGY4" s="53"/>
      <c r="TGZ4" s="53"/>
      <c r="THA4" s="53"/>
      <c r="THB4" s="53"/>
      <c r="THC4" s="53"/>
      <c r="THD4" s="53"/>
      <c r="THE4" s="53"/>
      <c r="THF4" s="53"/>
      <c r="THG4" s="53"/>
      <c r="THH4" s="53"/>
      <c r="THI4" s="53"/>
      <c r="THJ4" s="53"/>
      <c r="THK4" s="53"/>
      <c r="THL4" s="53"/>
      <c r="THM4" s="53"/>
      <c r="THN4" s="53"/>
      <c r="THO4" s="53"/>
      <c r="THP4" s="53"/>
      <c r="THQ4" s="53"/>
      <c r="THR4" s="53"/>
      <c r="THS4" s="53"/>
      <c r="THT4" s="53"/>
      <c r="THU4" s="53"/>
      <c r="THV4" s="53"/>
      <c r="THW4" s="53"/>
      <c r="THX4" s="53"/>
      <c r="THY4" s="53"/>
      <c r="THZ4" s="53"/>
      <c r="TIA4" s="53"/>
      <c r="TIB4" s="53"/>
      <c r="TIC4" s="53"/>
      <c r="TID4" s="53"/>
      <c r="TIE4" s="53"/>
      <c r="TIF4" s="53"/>
      <c r="TIG4" s="53"/>
      <c r="TIH4" s="53"/>
      <c r="TII4" s="53"/>
      <c r="TIJ4" s="53"/>
      <c r="TIK4" s="53"/>
      <c r="TIL4" s="53"/>
      <c r="TIM4" s="53"/>
      <c r="TIN4" s="53"/>
      <c r="TIO4" s="53"/>
      <c r="TIP4" s="53"/>
      <c r="TIQ4" s="53"/>
      <c r="TIR4" s="53"/>
      <c r="TIS4" s="53"/>
      <c r="TIT4" s="53"/>
      <c r="TIU4" s="53"/>
      <c r="TIV4" s="53"/>
      <c r="TIW4" s="53"/>
      <c r="TIX4" s="53"/>
      <c r="TIY4" s="53"/>
      <c r="TIZ4" s="53"/>
      <c r="TJA4" s="53"/>
      <c r="TJB4" s="53"/>
      <c r="TJC4" s="53"/>
      <c r="TJD4" s="53"/>
      <c r="TJE4" s="53"/>
      <c r="TJF4" s="53"/>
      <c r="TJG4" s="53"/>
      <c r="TJH4" s="53"/>
      <c r="TJI4" s="53"/>
      <c r="TJJ4" s="53"/>
      <c r="TJK4" s="53"/>
      <c r="TJL4" s="53"/>
      <c r="TJM4" s="53"/>
      <c r="TJN4" s="53"/>
      <c r="TJO4" s="53"/>
      <c r="TJP4" s="53"/>
      <c r="TJQ4" s="53"/>
      <c r="TJR4" s="53"/>
      <c r="TJS4" s="53"/>
      <c r="TJT4" s="53"/>
      <c r="TJU4" s="53"/>
      <c r="TJV4" s="53"/>
      <c r="TJW4" s="53"/>
      <c r="TJX4" s="53"/>
      <c r="TJY4" s="53"/>
      <c r="TJZ4" s="53"/>
      <c r="TKA4" s="53"/>
      <c r="TKB4" s="53"/>
      <c r="TKC4" s="53"/>
      <c r="TKD4" s="53"/>
      <c r="TKE4" s="53"/>
      <c r="TKF4" s="53"/>
      <c r="TKG4" s="53"/>
      <c r="TKH4" s="53"/>
      <c r="TKI4" s="53"/>
      <c r="TKJ4" s="53"/>
      <c r="TKK4" s="53"/>
      <c r="TKL4" s="53"/>
      <c r="TKM4" s="53"/>
      <c r="TKN4" s="53"/>
      <c r="TKO4" s="53"/>
      <c r="TKP4" s="53"/>
      <c r="TKQ4" s="53"/>
      <c r="TKR4" s="53"/>
      <c r="TKS4" s="53"/>
      <c r="TKT4" s="53"/>
      <c r="TKU4" s="53"/>
      <c r="TKV4" s="53"/>
      <c r="TKW4" s="53"/>
      <c r="TKX4" s="53"/>
      <c r="TKY4" s="53"/>
      <c r="TKZ4" s="53"/>
      <c r="TLA4" s="53"/>
      <c r="TLB4" s="53"/>
      <c r="TLC4" s="53"/>
      <c r="TLD4" s="53"/>
      <c r="TLE4" s="53"/>
      <c r="TLF4" s="53"/>
      <c r="TLG4" s="53"/>
      <c r="TLH4" s="53"/>
      <c r="TLI4" s="53"/>
      <c r="TLJ4" s="53"/>
      <c r="TLK4" s="53"/>
      <c r="TLL4" s="53"/>
      <c r="TLM4" s="53"/>
      <c r="TLN4" s="53"/>
      <c r="TLO4" s="53"/>
      <c r="TLP4" s="53"/>
      <c r="TLQ4" s="53"/>
      <c r="TLR4" s="53"/>
      <c r="TLS4" s="53"/>
      <c r="TLT4" s="53"/>
      <c r="TLU4" s="53"/>
      <c r="TLV4" s="53"/>
      <c r="TLW4" s="53"/>
      <c r="TLX4" s="53"/>
      <c r="TLY4" s="53"/>
      <c r="TLZ4" s="53"/>
      <c r="TMA4" s="53"/>
      <c r="TMB4" s="53"/>
      <c r="TMC4" s="53"/>
      <c r="TMD4" s="53"/>
      <c r="TME4" s="53"/>
      <c r="TMF4" s="53"/>
      <c r="TMG4" s="53"/>
      <c r="TMH4" s="53"/>
      <c r="TMI4" s="53"/>
      <c r="TMJ4" s="53"/>
      <c r="TMK4" s="53"/>
      <c r="TML4" s="53"/>
      <c r="TMM4" s="53"/>
      <c r="TMN4" s="53"/>
      <c r="TMO4" s="53"/>
      <c r="TMP4" s="53"/>
      <c r="TMQ4" s="53"/>
      <c r="TMR4" s="53"/>
      <c r="TMS4" s="53"/>
      <c r="TMT4" s="53"/>
      <c r="TMU4" s="53"/>
      <c r="TMV4" s="53"/>
      <c r="TMW4" s="53"/>
      <c r="TMX4" s="53"/>
      <c r="TMY4" s="53"/>
      <c r="TMZ4" s="53"/>
      <c r="TNA4" s="53"/>
      <c r="TNB4" s="53"/>
      <c r="TNC4" s="53"/>
      <c r="TND4" s="53"/>
      <c r="TNE4" s="53"/>
      <c r="TNF4" s="53"/>
      <c r="TNG4" s="53"/>
      <c r="TNH4" s="53"/>
      <c r="TNI4" s="53"/>
      <c r="TNJ4" s="53"/>
      <c r="TNK4" s="53"/>
      <c r="TNL4" s="53"/>
      <c r="TNM4" s="53"/>
      <c r="TNN4" s="53"/>
      <c r="TNO4" s="53"/>
      <c r="TNP4" s="53"/>
      <c r="TNQ4" s="53"/>
      <c r="TNR4" s="53"/>
      <c r="TNS4" s="53"/>
      <c r="TNT4" s="53"/>
      <c r="TNU4" s="53"/>
      <c r="TNV4" s="53"/>
      <c r="TNW4" s="53"/>
      <c r="TNX4" s="53"/>
      <c r="TNY4" s="53"/>
      <c r="TNZ4" s="53"/>
      <c r="TOA4" s="53"/>
      <c r="TOB4" s="53"/>
      <c r="TOC4" s="53"/>
      <c r="TOD4" s="53"/>
      <c r="TOE4" s="53"/>
      <c r="TOF4" s="53"/>
      <c r="TOG4" s="53"/>
      <c r="TOH4" s="53"/>
      <c r="TOI4" s="53"/>
      <c r="TOJ4" s="53"/>
      <c r="TOK4" s="53"/>
      <c r="TOL4" s="53"/>
      <c r="TOM4" s="53"/>
      <c r="TON4" s="53"/>
      <c r="TOO4" s="53"/>
      <c r="TOP4" s="53"/>
      <c r="TOQ4" s="53"/>
      <c r="TOR4" s="53"/>
      <c r="TOS4" s="53"/>
      <c r="TOT4" s="53"/>
      <c r="TOU4" s="53"/>
      <c r="TOV4" s="53"/>
      <c r="TOW4" s="53"/>
      <c r="TOX4" s="53"/>
      <c r="TOY4" s="53"/>
      <c r="TOZ4" s="53"/>
      <c r="TPA4" s="53"/>
      <c r="TPB4" s="53"/>
      <c r="TPC4" s="53"/>
      <c r="TPD4" s="53"/>
      <c r="TPE4" s="53"/>
      <c r="TPF4" s="53"/>
      <c r="TPG4" s="53"/>
      <c r="TPH4" s="53"/>
      <c r="TPI4" s="53"/>
      <c r="TPJ4" s="53"/>
      <c r="TPK4" s="53"/>
      <c r="TPL4" s="53"/>
      <c r="TPM4" s="53"/>
      <c r="TPN4" s="53"/>
      <c r="TPO4" s="53"/>
      <c r="TPP4" s="53"/>
      <c r="TPQ4" s="53"/>
      <c r="TPR4" s="53"/>
      <c r="TPS4" s="53"/>
      <c r="TPT4" s="53"/>
      <c r="TPU4" s="53"/>
      <c r="TPV4" s="53"/>
      <c r="TPW4" s="53"/>
      <c r="TPX4" s="53"/>
      <c r="TPY4" s="53"/>
      <c r="TPZ4" s="53"/>
      <c r="TQA4" s="53"/>
      <c r="TQB4" s="53"/>
      <c r="TQC4" s="53"/>
      <c r="TQD4" s="53"/>
      <c r="TQE4" s="53"/>
      <c r="TQF4" s="53"/>
      <c r="TQG4" s="53"/>
      <c r="TQH4" s="53"/>
      <c r="TQI4" s="53"/>
      <c r="TQJ4" s="53"/>
      <c r="TQK4" s="53"/>
      <c r="TQL4" s="53"/>
      <c r="TQM4" s="53"/>
      <c r="TQN4" s="53"/>
      <c r="TQO4" s="53"/>
      <c r="TQP4" s="53"/>
      <c r="TQQ4" s="53"/>
      <c r="TQR4" s="53"/>
      <c r="TQS4" s="53"/>
      <c r="TQT4" s="53"/>
      <c r="TQU4" s="53"/>
      <c r="TQV4" s="53"/>
      <c r="TQW4" s="53"/>
      <c r="TQX4" s="53"/>
      <c r="TQY4" s="53"/>
      <c r="TQZ4" s="53"/>
      <c r="TRA4" s="53"/>
      <c r="TRB4" s="53"/>
      <c r="TRC4" s="53"/>
      <c r="TRD4" s="53"/>
      <c r="TRE4" s="53"/>
      <c r="TRF4" s="53"/>
      <c r="TRG4" s="53"/>
      <c r="TRH4" s="53"/>
      <c r="TRI4" s="53"/>
      <c r="TRJ4" s="53"/>
      <c r="TRK4" s="53"/>
      <c r="TRL4" s="53"/>
      <c r="TRM4" s="53"/>
      <c r="TRN4" s="53"/>
      <c r="TRO4" s="53"/>
      <c r="TRP4" s="53"/>
      <c r="TRQ4" s="53"/>
      <c r="TRR4" s="53"/>
      <c r="TRS4" s="53"/>
      <c r="TRT4" s="53"/>
      <c r="TRU4" s="53"/>
      <c r="TRV4" s="53"/>
      <c r="TRW4" s="53"/>
      <c r="TRX4" s="53"/>
      <c r="TRY4" s="53"/>
      <c r="TRZ4" s="53"/>
      <c r="TSA4" s="53"/>
      <c r="TSB4" s="53"/>
      <c r="TSC4" s="53"/>
      <c r="TSD4" s="53"/>
      <c r="TSE4" s="53"/>
      <c r="TSF4" s="53"/>
      <c r="TSG4" s="53"/>
      <c r="TSH4" s="53"/>
      <c r="TSI4" s="53"/>
      <c r="TSJ4" s="53"/>
      <c r="TSK4" s="53"/>
      <c r="TSL4" s="53"/>
      <c r="TSM4" s="53"/>
      <c r="TSN4" s="53"/>
      <c r="TSO4" s="53"/>
      <c r="TSP4" s="53"/>
      <c r="TSQ4" s="53"/>
      <c r="TSR4" s="53"/>
      <c r="TSS4" s="53"/>
      <c r="TST4" s="53"/>
      <c r="TSU4" s="53"/>
      <c r="TSV4" s="53"/>
      <c r="TSW4" s="53"/>
      <c r="TSX4" s="53"/>
      <c r="TSY4" s="53"/>
      <c r="TSZ4" s="53"/>
      <c r="TTA4" s="53"/>
      <c r="TTB4" s="53"/>
      <c r="TTC4" s="53"/>
      <c r="TTD4" s="53"/>
      <c r="TTE4" s="53"/>
      <c r="TTF4" s="53"/>
      <c r="TTG4" s="53"/>
      <c r="TTH4" s="53"/>
      <c r="TTI4" s="53"/>
      <c r="TTJ4" s="53"/>
      <c r="TTK4" s="53"/>
      <c r="TTL4" s="53"/>
      <c r="TTM4" s="53"/>
      <c r="TTN4" s="53"/>
      <c r="TTO4" s="53"/>
      <c r="TTP4" s="53"/>
      <c r="TTQ4" s="53"/>
      <c r="TTR4" s="53"/>
      <c r="TTS4" s="53"/>
      <c r="TTT4" s="53"/>
      <c r="TTU4" s="53"/>
      <c r="TTV4" s="53"/>
      <c r="TTW4" s="53"/>
      <c r="TTX4" s="53"/>
      <c r="TTY4" s="53"/>
      <c r="TTZ4" s="53"/>
      <c r="TUA4" s="53"/>
      <c r="TUB4" s="53"/>
      <c r="TUC4" s="53"/>
      <c r="TUD4" s="53"/>
      <c r="TUE4" s="53"/>
      <c r="TUF4" s="53"/>
      <c r="TUG4" s="53"/>
      <c r="TUH4" s="53"/>
      <c r="TUI4" s="53"/>
      <c r="TUJ4" s="53"/>
      <c r="TUK4" s="53"/>
      <c r="TUL4" s="53"/>
      <c r="TUM4" s="53"/>
      <c r="TUN4" s="53"/>
      <c r="TUO4" s="53"/>
      <c r="TUP4" s="53"/>
      <c r="TUQ4" s="53"/>
      <c r="TUR4" s="53"/>
      <c r="TUS4" s="53"/>
      <c r="TUT4" s="53"/>
      <c r="TUU4" s="53"/>
      <c r="TUV4" s="53"/>
      <c r="TUW4" s="53"/>
      <c r="TUX4" s="53"/>
      <c r="TUY4" s="53"/>
      <c r="TUZ4" s="53"/>
      <c r="TVA4" s="53"/>
      <c r="TVB4" s="53"/>
      <c r="TVC4" s="53"/>
      <c r="TVD4" s="53"/>
      <c r="TVE4" s="53"/>
      <c r="TVF4" s="53"/>
      <c r="TVG4" s="53"/>
      <c r="TVH4" s="53"/>
      <c r="TVI4" s="53"/>
      <c r="TVJ4" s="53"/>
      <c r="TVK4" s="53"/>
      <c r="TVL4" s="53"/>
      <c r="TVM4" s="53"/>
      <c r="TVN4" s="53"/>
      <c r="TVO4" s="53"/>
      <c r="TVP4" s="53"/>
      <c r="TVQ4" s="53"/>
      <c r="TVR4" s="53"/>
      <c r="TVS4" s="53"/>
      <c r="TVT4" s="53"/>
      <c r="TVU4" s="53"/>
      <c r="TVV4" s="53"/>
      <c r="TVW4" s="53"/>
      <c r="TVX4" s="53"/>
      <c r="TVY4" s="53"/>
      <c r="TVZ4" s="53"/>
      <c r="TWA4" s="53"/>
      <c r="TWB4" s="53"/>
      <c r="TWC4" s="53"/>
      <c r="TWD4" s="53"/>
      <c r="TWE4" s="53"/>
      <c r="TWF4" s="53"/>
      <c r="TWG4" s="53"/>
      <c r="TWH4" s="53"/>
      <c r="TWI4" s="53"/>
      <c r="TWJ4" s="53"/>
      <c r="TWK4" s="53"/>
      <c r="TWL4" s="53"/>
      <c r="TWM4" s="53"/>
      <c r="TWN4" s="53"/>
      <c r="TWO4" s="53"/>
      <c r="TWP4" s="53"/>
      <c r="TWQ4" s="53"/>
      <c r="TWR4" s="53"/>
      <c r="TWS4" s="53"/>
      <c r="TWT4" s="53"/>
      <c r="TWU4" s="53"/>
      <c r="TWV4" s="53"/>
      <c r="TWW4" s="53"/>
      <c r="TWX4" s="53"/>
      <c r="TWY4" s="53"/>
      <c r="TWZ4" s="53"/>
      <c r="TXA4" s="53"/>
      <c r="TXB4" s="53"/>
      <c r="TXC4" s="53"/>
      <c r="TXD4" s="53"/>
      <c r="TXE4" s="53"/>
      <c r="TXF4" s="53"/>
      <c r="TXG4" s="53"/>
      <c r="TXH4" s="53"/>
      <c r="TXI4" s="53"/>
      <c r="TXJ4" s="53"/>
      <c r="TXK4" s="53"/>
      <c r="TXL4" s="53"/>
      <c r="TXM4" s="53"/>
      <c r="TXN4" s="53"/>
      <c r="TXO4" s="53"/>
      <c r="TXP4" s="53"/>
      <c r="TXQ4" s="53"/>
      <c r="TXR4" s="53"/>
      <c r="TXS4" s="53"/>
      <c r="TXT4" s="53"/>
      <c r="TXU4" s="53"/>
      <c r="TXV4" s="53"/>
      <c r="TXW4" s="53"/>
      <c r="TXX4" s="53"/>
      <c r="TXY4" s="53"/>
      <c r="TXZ4" s="53"/>
      <c r="TYA4" s="53"/>
      <c r="TYB4" s="53"/>
      <c r="TYC4" s="53"/>
      <c r="TYD4" s="53"/>
      <c r="TYE4" s="53"/>
      <c r="TYF4" s="53"/>
      <c r="TYG4" s="53"/>
      <c r="TYH4" s="53"/>
      <c r="TYI4" s="53"/>
      <c r="TYJ4" s="53"/>
      <c r="TYK4" s="53"/>
      <c r="TYL4" s="53"/>
      <c r="TYM4" s="53"/>
      <c r="TYN4" s="53"/>
      <c r="TYO4" s="53"/>
      <c r="TYP4" s="53"/>
      <c r="TYQ4" s="53"/>
      <c r="TYR4" s="53"/>
      <c r="TYS4" s="53"/>
      <c r="TYT4" s="53"/>
      <c r="TYU4" s="53"/>
      <c r="TYV4" s="53"/>
      <c r="TYW4" s="53"/>
      <c r="TYX4" s="53"/>
      <c r="TYY4" s="53"/>
      <c r="TYZ4" s="53"/>
      <c r="TZA4" s="53"/>
      <c r="TZB4" s="53"/>
      <c r="TZC4" s="53"/>
      <c r="TZD4" s="53"/>
      <c r="TZE4" s="53"/>
      <c r="TZF4" s="53"/>
      <c r="TZG4" s="53"/>
      <c r="TZH4" s="53"/>
      <c r="TZI4" s="53"/>
      <c r="TZJ4" s="53"/>
      <c r="TZK4" s="53"/>
      <c r="TZL4" s="53"/>
      <c r="TZM4" s="53"/>
      <c r="TZN4" s="53"/>
      <c r="TZO4" s="53"/>
      <c r="TZP4" s="53"/>
      <c r="TZQ4" s="53"/>
      <c r="TZR4" s="53"/>
      <c r="TZS4" s="53"/>
      <c r="TZT4" s="53"/>
      <c r="TZU4" s="53"/>
      <c r="TZV4" s="53"/>
      <c r="TZW4" s="53"/>
      <c r="TZX4" s="53"/>
      <c r="TZY4" s="53"/>
      <c r="TZZ4" s="53"/>
      <c r="UAA4" s="53"/>
      <c r="UAB4" s="53"/>
      <c r="UAC4" s="53"/>
      <c r="UAD4" s="53"/>
      <c r="UAE4" s="53"/>
      <c r="UAF4" s="53"/>
      <c r="UAG4" s="53"/>
      <c r="UAH4" s="53"/>
      <c r="UAI4" s="53"/>
      <c r="UAJ4" s="53"/>
      <c r="UAK4" s="53"/>
      <c r="UAL4" s="53"/>
      <c r="UAM4" s="53"/>
      <c r="UAN4" s="53"/>
      <c r="UAO4" s="53"/>
      <c r="UAP4" s="53"/>
      <c r="UAQ4" s="53"/>
      <c r="UAR4" s="53"/>
      <c r="UAS4" s="53"/>
      <c r="UAT4" s="53"/>
      <c r="UAU4" s="53"/>
      <c r="UAV4" s="53"/>
      <c r="UAW4" s="53"/>
      <c r="UAX4" s="53"/>
      <c r="UAY4" s="53"/>
      <c r="UAZ4" s="53"/>
      <c r="UBA4" s="53"/>
      <c r="UBB4" s="53"/>
      <c r="UBC4" s="53"/>
      <c r="UBD4" s="53"/>
      <c r="UBE4" s="53"/>
      <c r="UBF4" s="53"/>
      <c r="UBG4" s="53"/>
      <c r="UBH4" s="53"/>
      <c r="UBI4" s="53"/>
      <c r="UBJ4" s="53"/>
      <c r="UBK4" s="53"/>
      <c r="UBL4" s="53"/>
      <c r="UBM4" s="53"/>
      <c r="UBN4" s="53"/>
      <c r="UBO4" s="53"/>
      <c r="UBP4" s="53"/>
      <c r="UBQ4" s="53"/>
      <c r="UBR4" s="53"/>
      <c r="UBS4" s="53"/>
      <c r="UBT4" s="53"/>
      <c r="UBU4" s="53"/>
      <c r="UBV4" s="53"/>
      <c r="UBW4" s="53"/>
      <c r="UBX4" s="53"/>
      <c r="UBY4" s="53"/>
      <c r="UBZ4" s="53"/>
      <c r="UCA4" s="53"/>
      <c r="UCB4" s="53"/>
      <c r="UCC4" s="53"/>
      <c r="UCD4" s="53"/>
      <c r="UCE4" s="53"/>
      <c r="UCF4" s="53"/>
      <c r="UCG4" s="53"/>
      <c r="UCH4" s="53"/>
      <c r="UCI4" s="53"/>
      <c r="UCJ4" s="53"/>
      <c r="UCK4" s="53"/>
      <c r="UCL4" s="53"/>
      <c r="UCM4" s="53"/>
      <c r="UCN4" s="53"/>
      <c r="UCO4" s="53"/>
      <c r="UCP4" s="53"/>
      <c r="UCQ4" s="53"/>
      <c r="UCR4" s="53"/>
      <c r="UCS4" s="53"/>
      <c r="UCT4" s="53"/>
      <c r="UCU4" s="53"/>
      <c r="UCV4" s="53"/>
      <c r="UCW4" s="53"/>
      <c r="UCX4" s="53"/>
      <c r="UCY4" s="53"/>
      <c r="UCZ4" s="53"/>
      <c r="UDA4" s="53"/>
      <c r="UDB4" s="53"/>
      <c r="UDC4" s="53"/>
      <c r="UDD4" s="53"/>
      <c r="UDE4" s="53"/>
      <c r="UDF4" s="53"/>
      <c r="UDG4" s="53"/>
      <c r="UDH4" s="53"/>
      <c r="UDI4" s="53"/>
      <c r="UDJ4" s="53"/>
      <c r="UDK4" s="53"/>
      <c r="UDL4" s="53"/>
      <c r="UDM4" s="53"/>
      <c r="UDN4" s="53"/>
      <c r="UDO4" s="53"/>
      <c r="UDP4" s="53"/>
      <c r="UDQ4" s="53"/>
      <c r="UDR4" s="53"/>
      <c r="UDS4" s="53"/>
      <c r="UDT4" s="53"/>
      <c r="UDU4" s="53"/>
      <c r="UDV4" s="53"/>
      <c r="UDW4" s="53"/>
      <c r="UDX4" s="53"/>
      <c r="UDY4" s="53"/>
      <c r="UDZ4" s="53"/>
      <c r="UEA4" s="53"/>
      <c r="UEB4" s="53"/>
      <c r="UEC4" s="53"/>
      <c r="UED4" s="53"/>
      <c r="UEE4" s="53"/>
      <c r="UEF4" s="53"/>
      <c r="UEG4" s="53"/>
      <c r="UEH4" s="53"/>
      <c r="UEI4" s="53"/>
      <c r="UEJ4" s="53"/>
      <c r="UEK4" s="53"/>
      <c r="UEL4" s="53"/>
      <c r="UEM4" s="53"/>
      <c r="UEN4" s="53"/>
      <c r="UEO4" s="53"/>
      <c r="UEP4" s="53"/>
      <c r="UEQ4" s="53"/>
      <c r="UER4" s="53"/>
      <c r="UES4" s="53"/>
      <c r="UET4" s="53"/>
      <c r="UEU4" s="53"/>
      <c r="UEV4" s="53"/>
      <c r="UEW4" s="53"/>
      <c r="UEX4" s="53"/>
      <c r="UEY4" s="53"/>
      <c r="UEZ4" s="53"/>
      <c r="UFA4" s="53"/>
      <c r="UFB4" s="53"/>
      <c r="UFC4" s="53"/>
      <c r="UFD4" s="53"/>
      <c r="UFE4" s="53"/>
      <c r="UFF4" s="53"/>
      <c r="UFG4" s="53"/>
      <c r="UFH4" s="53"/>
      <c r="UFI4" s="53"/>
      <c r="UFJ4" s="53"/>
      <c r="UFK4" s="53"/>
      <c r="UFL4" s="53"/>
      <c r="UFM4" s="53"/>
      <c r="UFN4" s="53"/>
      <c r="UFO4" s="53"/>
      <c r="UFP4" s="53"/>
      <c r="UFQ4" s="53"/>
      <c r="UFR4" s="53"/>
      <c r="UFS4" s="53"/>
      <c r="UFT4" s="53"/>
      <c r="UFU4" s="53"/>
      <c r="UFV4" s="53"/>
      <c r="UFW4" s="53"/>
      <c r="UFX4" s="53"/>
      <c r="UFY4" s="53"/>
      <c r="UFZ4" s="53"/>
      <c r="UGA4" s="53"/>
      <c r="UGB4" s="53"/>
      <c r="UGC4" s="53"/>
      <c r="UGD4" s="53"/>
      <c r="UGE4" s="53"/>
      <c r="UGF4" s="53"/>
      <c r="UGG4" s="53"/>
      <c r="UGH4" s="53"/>
      <c r="UGI4" s="53"/>
      <c r="UGJ4" s="53"/>
      <c r="UGK4" s="53"/>
      <c r="UGL4" s="53"/>
      <c r="UGM4" s="53"/>
      <c r="UGN4" s="53"/>
      <c r="UGO4" s="53"/>
      <c r="UGP4" s="53"/>
      <c r="UGQ4" s="53"/>
      <c r="UGR4" s="53"/>
      <c r="UGS4" s="53"/>
      <c r="UGT4" s="53"/>
      <c r="UGU4" s="53"/>
      <c r="UGV4" s="53"/>
      <c r="UGW4" s="53"/>
      <c r="UGX4" s="53"/>
      <c r="UGY4" s="53"/>
      <c r="UGZ4" s="53"/>
      <c r="UHA4" s="53"/>
      <c r="UHB4" s="53"/>
      <c r="UHC4" s="53"/>
      <c r="UHD4" s="53"/>
      <c r="UHE4" s="53"/>
      <c r="UHF4" s="53"/>
      <c r="UHG4" s="53"/>
      <c r="UHH4" s="53"/>
      <c r="UHI4" s="53"/>
      <c r="UHJ4" s="53"/>
      <c r="UHK4" s="53"/>
      <c r="UHL4" s="53"/>
      <c r="UHM4" s="53"/>
      <c r="UHN4" s="53"/>
      <c r="UHO4" s="53"/>
      <c r="UHP4" s="53"/>
      <c r="UHQ4" s="53"/>
      <c r="UHR4" s="53"/>
      <c r="UHS4" s="53"/>
      <c r="UHT4" s="53"/>
      <c r="UHU4" s="53"/>
      <c r="UHV4" s="53"/>
      <c r="UHW4" s="53"/>
      <c r="UHX4" s="53"/>
      <c r="UHY4" s="53"/>
      <c r="UHZ4" s="53"/>
      <c r="UIA4" s="53"/>
      <c r="UIB4" s="53"/>
      <c r="UIC4" s="53"/>
      <c r="UID4" s="53"/>
      <c r="UIE4" s="53"/>
      <c r="UIF4" s="53"/>
      <c r="UIG4" s="53"/>
      <c r="UIH4" s="53"/>
      <c r="UII4" s="53"/>
      <c r="UIJ4" s="53"/>
      <c r="UIK4" s="53"/>
      <c r="UIL4" s="53"/>
      <c r="UIM4" s="53"/>
      <c r="UIN4" s="53"/>
      <c r="UIO4" s="53"/>
      <c r="UIP4" s="53"/>
      <c r="UIQ4" s="53"/>
      <c r="UIR4" s="53"/>
      <c r="UIS4" s="53"/>
      <c r="UIT4" s="53"/>
      <c r="UIU4" s="53"/>
      <c r="UIV4" s="53"/>
      <c r="UIW4" s="53"/>
      <c r="UIX4" s="53"/>
      <c r="UIY4" s="53"/>
      <c r="UIZ4" s="53"/>
      <c r="UJA4" s="53"/>
      <c r="UJB4" s="53"/>
      <c r="UJC4" s="53"/>
      <c r="UJD4" s="53"/>
      <c r="UJE4" s="53"/>
      <c r="UJF4" s="53"/>
      <c r="UJG4" s="53"/>
      <c r="UJH4" s="53"/>
      <c r="UJI4" s="53"/>
      <c r="UJJ4" s="53"/>
      <c r="UJK4" s="53"/>
      <c r="UJL4" s="53"/>
      <c r="UJM4" s="53"/>
      <c r="UJN4" s="53"/>
      <c r="UJO4" s="53"/>
      <c r="UJP4" s="53"/>
      <c r="UJQ4" s="53"/>
      <c r="UJR4" s="53"/>
      <c r="UJS4" s="53"/>
      <c r="UJT4" s="53"/>
      <c r="UJU4" s="53"/>
      <c r="UJV4" s="53"/>
      <c r="UJW4" s="53"/>
      <c r="UJX4" s="53"/>
      <c r="UJY4" s="53"/>
      <c r="UJZ4" s="53"/>
      <c r="UKA4" s="53"/>
      <c r="UKB4" s="53"/>
      <c r="UKC4" s="53"/>
      <c r="UKD4" s="53"/>
      <c r="UKE4" s="53"/>
      <c r="UKF4" s="53"/>
      <c r="UKG4" s="53"/>
      <c r="UKH4" s="53"/>
      <c r="UKI4" s="53"/>
      <c r="UKJ4" s="53"/>
      <c r="UKK4" s="53"/>
      <c r="UKL4" s="53"/>
      <c r="UKM4" s="53"/>
      <c r="UKN4" s="53"/>
      <c r="UKO4" s="53"/>
      <c r="UKP4" s="53"/>
      <c r="UKQ4" s="53"/>
      <c r="UKR4" s="53"/>
      <c r="UKS4" s="53"/>
      <c r="UKT4" s="53"/>
      <c r="UKU4" s="53"/>
      <c r="UKV4" s="53"/>
      <c r="UKW4" s="53"/>
      <c r="UKX4" s="53"/>
      <c r="UKY4" s="53"/>
      <c r="UKZ4" s="53"/>
      <c r="ULA4" s="53"/>
      <c r="ULB4" s="53"/>
      <c r="ULC4" s="53"/>
      <c r="ULD4" s="53"/>
      <c r="ULE4" s="53"/>
      <c r="ULF4" s="53"/>
      <c r="ULG4" s="53"/>
      <c r="ULH4" s="53"/>
      <c r="ULI4" s="53"/>
      <c r="ULJ4" s="53"/>
      <c r="ULK4" s="53"/>
      <c r="ULL4" s="53"/>
      <c r="ULM4" s="53"/>
      <c r="ULN4" s="53"/>
      <c r="ULO4" s="53"/>
      <c r="ULP4" s="53"/>
      <c r="ULQ4" s="53"/>
      <c r="ULR4" s="53"/>
      <c r="ULS4" s="53"/>
      <c r="ULT4" s="53"/>
      <c r="ULU4" s="53"/>
      <c r="ULV4" s="53"/>
      <c r="ULW4" s="53"/>
      <c r="ULX4" s="53"/>
      <c r="ULY4" s="53"/>
      <c r="ULZ4" s="53"/>
      <c r="UMA4" s="53"/>
      <c r="UMB4" s="53"/>
      <c r="UMC4" s="53"/>
      <c r="UMD4" s="53"/>
      <c r="UME4" s="53"/>
      <c r="UMF4" s="53"/>
      <c r="UMG4" s="53"/>
      <c r="UMH4" s="53"/>
      <c r="UMI4" s="53"/>
      <c r="UMJ4" s="53"/>
      <c r="UMK4" s="53"/>
      <c r="UML4" s="53"/>
      <c r="UMM4" s="53"/>
      <c r="UMN4" s="53"/>
      <c r="UMO4" s="53"/>
      <c r="UMP4" s="53"/>
      <c r="UMQ4" s="53"/>
      <c r="UMR4" s="53"/>
      <c r="UMS4" s="53"/>
      <c r="UMT4" s="53"/>
      <c r="UMU4" s="53"/>
      <c r="UMV4" s="53"/>
      <c r="UMW4" s="53"/>
      <c r="UMX4" s="53"/>
      <c r="UMY4" s="53"/>
      <c r="UMZ4" s="53"/>
      <c r="UNA4" s="53"/>
      <c r="UNB4" s="53"/>
      <c r="UNC4" s="53"/>
      <c r="UND4" s="53"/>
      <c r="UNE4" s="53"/>
      <c r="UNF4" s="53"/>
      <c r="UNG4" s="53"/>
      <c r="UNH4" s="53"/>
      <c r="UNI4" s="53"/>
      <c r="UNJ4" s="53"/>
      <c r="UNK4" s="53"/>
      <c r="UNL4" s="53"/>
      <c r="UNM4" s="53"/>
      <c r="UNN4" s="53"/>
      <c r="UNO4" s="53"/>
      <c r="UNP4" s="53"/>
      <c r="UNQ4" s="53"/>
      <c r="UNR4" s="53"/>
      <c r="UNS4" s="53"/>
      <c r="UNT4" s="53"/>
      <c r="UNU4" s="53"/>
      <c r="UNV4" s="53"/>
      <c r="UNW4" s="53"/>
      <c r="UNX4" s="53"/>
      <c r="UNY4" s="53"/>
      <c r="UNZ4" s="53"/>
      <c r="UOA4" s="53"/>
      <c r="UOB4" s="53"/>
      <c r="UOC4" s="53"/>
      <c r="UOD4" s="53"/>
      <c r="UOE4" s="53"/>
      <c r="UOF4" s="53"/>
      <c r="UOG4" s="53"/>
      <c r="UOH4" s="53"/>
      <c r="UOI4" s="53"/>
      <c r="UOJ4" s="53"/>
      <c r="UOK4" s="53"/>
      <c r="UOL4" s="53"/>
      <c r="UOM4" s="53"/>
      <c r="UON4" s="53"/>
      <c r="UOO4" s="53"/>
      <c r="UOP4" s="53"/>
      <c r="UOQ4" s="53"/>
      <c r="UOR4" s="53"/>
      <c r="UOS4" s="53"/>
      <c r="UOT4" s="53"/>
      <c r="UOU4" s="53"/>
      <c r="UOV4" s="53"/>
      <c r="UOW4" s="53"/>
      <c r="UOX4" s="53"/>
      <c r="UOY4" s="53"/>
      <c r="UOZ4" s="53"/>
      <c r="UPA4" s="53"/>
      <c r="UPB4" s="53"/>
      <c r="UPC4" s="53"/>
      <c r="UPD4" s="53"/>
      <c r="UPE4" s="53"/>
      <c r="UPF4" s="53"/>
      <c r="UPG4" s="53"/>
      <c r="UPH4" s="53"/>
      <c r="UPI4" s="53"/>
      <c r="UPJ4" s="53"/>
      <c r="UPK4" s="53"/>
      <c r="UPL4" s="53"/>
      <c r="UPM4" s="53"/>
      <c r="UPN4" s="53"/>
      <c r="UPO4" s="53"/>
      <c r="UPP4" s="53"/>
      <c r="UPQ4" s="53"/>
      <c r="UPR4" s="53"/>
      <c r="UPS4" s="53"/>
      <c r="UPT4" s="53"/>
      <c r="UPU4" s="53"/>
      <c r="UPV4" s="53"/>
      <c r="UPW4" s="53"/>
      <c r="UPX4" s="53"/>
      <c r="UPY4" s="53"/>
      <c r="UPZ4" s="53"/>
      <c r="UQA4" s="53"/>
      <c r="UQB4" s="53"/>
      <c r="UQC4" s="53"/>
      <c r="UQD4" s="53"/>
      <c r="UQE4" s="53"/>
      <c r="UQF4" s="53"/>
      <c r="UQG4" s="53"/>
      <c r="UQH4" s="53"/>
      <c r="UQI4" s="53"/>
      <c r="UQJ4" s="53"/>
      <c r="UQK4" s="53"/>
      <c r="UQL4" s="53"/>
      <c r="UQM4" s="53"/>
      <c r="UQN4" s="53"/>
      <c r="UQO4" s="53"/>
      <c r="UQP4" s="53"/>
      <c r="UQQ4" s="53"/>
      <c r="UQR4" s="53"/>
      <c r="UQS4" s="53"/>
      <c r="UQT4" s="53"/>
      <c r="UQU4" s="53"/>
      <c r="UQV4" s="53"/>
      <c r="UQW4" s="53"/>
      <c r="UQX4" s="53"/>
      <c r="UQY4" s="53"/>
      <c r="UQZ4" s="53"/>
      <c r="URA4" s="53"/>
      <c r="URB4" s="53"/>
      <c r="URC4" s="53"/>
      <c r="URD4" s="53"/>
      <c r="URE4" s="53"/>
      <c r="URF4" s="53"/>
      <c r="URG4" s="53"/>
      <c r="URH4" s="53"/>
      <c r="URI4" s="53"/>
      <c r="URJ4" s="53"/>
      <c r="URK4" s="53"/>
      <c r="URL4" s="53"/>
      <c r="URM4" s="53"/>
      <c r="URN4" s="53"/>
      <c r="URO4" s="53"/>
      <c r="URP4" s="53"/>
      <c r="URQ4" s="53"/>
      <c r="URR4" s="53"/>
      <c r="URS4" s="53"/>
      <c r="URT4" s="53"/>
      <c r="URU4" s="53"/>
      <c r="URV4" s="53"/>
      <c r="URW4" s="53"/>
      <c r="URX4" s="53"/>
      <c r="URY4" s="53"/>
      <c r="URZ4" s="53"/>
      <c r="USA4" s="53"/>
      <c r="USB4" s="53"/>
      <c r="USC4" s="53"/>
      <c r="USD4" s="53"/>
      <c r="USE4" s="53"/>
      <c r="USF4" s="53"/>
      <c r="USG4" s="53"/>
      <c r="USH4" s="53"/>
      <c r="USI4" s="53"/>
      <c r="USJ4" s="53"/>
      <c r="USK4" s="53"/>
      <c r="USL4" s="53"/>
      <c r="USM4" s="53"/>
      <c r="USN4" s="53"/>
      <c r="USO4" s="53"/>
      <c r="USP4" s="53"/>
      <c r="USQ4" s="53"/>
      <c r="USR4" s="53"/>
      <c r="USS4" s="53"/>
      <c r="UST4" s="53"/>
      <c r="USU4" s="53"/>
      <c r="USV4" s="53"/>
      <c r="USW4" s="53"/>
      <c r="USX4" s="53"/>
      <c r="USY4" s="53"/>
      <c r="USZ4" s="53"/>
      <c r="UTA4" s="53"/>
      <c r="UTB4" s="53"/>
      <c r="UTC4" s="53"/>
      <c r="UTD4" s="53"/>
      <c r="UTE4" s="53"/>
      <c r="UTF4" s="53"/>
      <c r="UTG4" s="53"/>
      <c r="UTH4" s="53"/>
      <c r="UTI4" s="53"/>
      <c r="UTJ4" s="53"/>
      <c r="UTK4" s="53"/>
      <c r="UTL4" s="53"/>
      <c r="UTM4" s="53"/>
      <c r="UTN4" s="53"/>
      <c r="UTO4" s="53"/>
      <c r="UTP4" s="53"/>
      <c r="UTQ4" s="53"/>
      <c r="UTR4" s="53"/>
      <c r="UTS4" s="53"/>
      <c r="UTT4" s="53"/>
      <c r="UTU4" s="53"/>
      <c r="UTV4" s="53"/>
      <c r="UTW4" s="53"/>
      <c r="UTX4" s="53"/>
      <c r="UTY4" s="53"/>
      <c r="UTZ4" s="53"/>
      <c r="UUA4" s="53"/>
      <c r="UUB4" s="53"/>
      <c r="UUC4" s="53"/>
      <c r="UUD4" s="53"/>
      <c r="UUE4" s="53"/>
      <c r="UUF4" s="53"/>
      <c r="UUG4" s="53"/>
      <c r="UUH4" s="53"/>
      <c r="UUI4" s="53"/>
      <c r="UUJ4" s="53"/>
      <c r="UUK4" s="53"/>
      <c r="UUL4" s="53"/>
      <c r="UUM4" s="53"/>
      <c r="UUN4" s="53"/>
      <c r="UUO4" s="53"/>
      <c r="UUP4" s="53"/>
      <c r="UUQ4" s="53"/>
      <c r="UUR4" s="53"/>
      <c r="UUS4" s="53"/>
      <c r="UUT4" s="53"/>
      <c r="UUU4" s="53"/>
      <c r="UUV4" s="53"/>
      <c r="UUW4" s="53"/>
      <c r="UUX4" s="53"/>
      <c r="UUY4" s="53"/>
      <c r="UUZ4" s="53"/>
      <c r="UVA4" s="53"/>
      <c r="UVB4" s="53"/>
      <c r="UVC4" s="53"/>
      <c r="UVD4" s="53"/>
      <c r="UVE4" s="53"/>
      <c r="UVF4" s="53"/>
      <c r="UVG4" s="53"/>
      <c r="UVH4" s="53"/>
      <c r="UVI4" s="53"/>
      <c r="UVJ4" s="53"/>
      <c r="UVK4" s="53"/>
      <c r="UVL4" s="53"/>
      <c r="UVM4" s="53"/>
      <c r="UVN4" s="53"/>
      <c r="UVO4" s="53"/>
      <c r="UVP4" s="53"/>
      <c r="UVQ4" s="53"/>
      <c r="UVR4" s="53"/>
      <c r="UVS4" s="53"/>
      <c r="UVT4" s="53"/>
      <c r="UVU4" s="53"/>
      <c r="UVV4" s="53"/>
      <c r="UVW4" s="53"/>
      <c r="UVX4" s="53"/>
      <c r="UVY4" s="53"/>
      <c r="UVZ4" s="53"/>
      <c r="UWA4" s="53"/>
      <c r="UWB4" s="53"/>
      <c r="UWC4" s="53"/>
      <c r="UWD4" s="53"/>
      <c r="UWE4" s="53"/>
      <c r="UWF4" s="53"/>
      <c r="UWG4" s="53"/>
      <c r="UWH4" s="53"/>
      <c r="UWI4" s="53"/>
      <c r="UWJ4" s="53"/>
      <c r="UWK4" s="53"/>
      <c r="UWL4" s="53"/>
      <c r="UWM4" s="53"/>
      <c r="UWN4" s="53"/>
      <c r="UWO4" s="53"/>
      <c r="UWP4" s="53"/>
      <c r="UWQ4" s="53"/>
      <c r="UWR4" s="53"/>
      <c r="UWS4" s="53"/>
      <c r="UWT4" s="53"/>
      <c r="UWU4" s="53"/>
      <c r="UWV4" s="53"/>
      <c r="UWW4" s="53"/>
      <c r="UWX4" s="53"/>
      <c r="UWY4" s="53"/>
      <c r="UWZ4" s="53"/>
      <c r="UXA4" s="53"/>
      <c r="UXB4" s="53"/>
      <c r="UXC4" s="53"/>
      <c r="UXD4" s="53"/>
      <c r="UXE4" s="53"/>
      <c r="UXF4" s="53"/>
      <c r="UXG4" s="53"/>
      <c r="UXH4" s="53"/>
      <c r="UXI4" s="53"/>
      <c r="UXJ4" s="53"/>
      <c r="UXK4" s="53"/>
      <c r="UXL4" s="53"/>
      <c r="UXM4" s="53"/>
      <c r="UXN4" s="53"/>
      <c r="UXO4" s="53"/>
      <c r="UXP4" s="53"/>
      <c r="UXQ4" s="53"/>
      <c r="UXR4" s="53"/>
      <c r="UXS4" s="53"/>
      <c r="UXT4" s="53"/>
      <c r="UXU4" s="53"/>
      <c r="UXV4" s="53"/>
      <c r="UXW4" s="53"/>
      <c r="UXX4" s="53"/>
      <c r="UXY4" s="53"/>
      <c r="UXZ4" s="53"/>
      <c r="UYA4" s="53"/>
      <c r="UYB4" s="53"/>
      <c r="UYC4" s="53"/>
      <c r="UYD4" s="53"/>
      <c r="UYE4" s="53"/>
      <c r="UYF4" s="53"/>
      <c r="UYG4" s="53"/>
      <c r="UYH4" s="53"/>
      <c r="UYI4" s="53"/>
      <c r="UYJ4" s="53"/>
      <c r="UYK4" s="53"/>
      <c r="UYL4" s="53"/>
      <c r="UYM4" s="53"/>
      <c r="UYN4" s="53"/>
      <c r="UYO4" s="53"/>
      <c r="UYP4" s="53"/>
      <c r="UYQ4" s="53"/>
      <c r="UYR4" s="53"/>
      <c r="UYS4" s="53"/>
      <c r="UYT4" s="53"/>
      <c r="UYU4" s="53"/>
      <c r="UYV4" s="53"/>
      <c r="UYW4" s="53"/>
      <c r="UYX4" s="53"/>
      <c r="UYY4" s="53"/>
      <c r="UYZ4" s="53"/>
      <c r="UZA4" s="53"/>
      <c r="UZB4" s="53"/>
      <c r="UZC4" s="53"/>
      <c r="UZD4" s="53"/>
      <c r="UZE4" s="53"/>
      <c r="UZF4" s="53"/>
      <c r="UZG4" s="53"/>
      <c r="UZH4" s="53"/>
      <c r="UZI4" s="53"/>
      <c r="UZJ4" s="53"/>
      <c r="UZK4" s="53"/>
      <c r="UZL4" s="53"/>
      <c r="UZM4" s="53"/>
      <c r="UZN4" s="53"/>
      <c r="UZO4" s="53"/>
      <c r="UZP4" s="53"/>
      <c r="UZQ4" s="53"/>
      <c r="UZR4" s="53"/>
      <c r="UZS4" s="53"/>
      <c r="UZT4" s="53"/>
      <c r="UZU4" s="53"/>
      <c r="UZV4" s="53"/>
      <c r="UZW4" s="53"/>
      <c r="UZX4" s="53"/>
      <c r="UZY4" s="53"/>
      <c r="UZZ4" s="53"/>
      <c r="VAA4" s="53"/>
      <c r="VAB4" s="53"/>
      <c r="VAC4" s="53"/>
      <c r="VAD4" s="53"/>
      <c r="VAE4" s="53"/>
      <c r="VAF4" s="53"/>
      <c r="VAG4" s="53"/>
      <c r="VAH4" s="53"/>
      <c r="VAI4" s="53"/>
      <c r="VAJ4" s="53"/>
      <c r="VAK4" s="53"/>
      <c r="VAL4" s="53"/>
      <c r="VAM4" s="53"/>
      <c r="VAN4" s="53"/>
      <c r="VAO4" s="53"/>
      <c r="VAP4" s="53"/>
      <c r="VAQ4" s="53"/>
      <c r="VAR4" s="53"/>
      <c r="VAS4" s="53"/>
      <c r="VAT4" s="53"/>
      <c r="VAU4" s="53"/>
      <c r="VAV4" s="53"/>
      <c r="VAW4" s="53"/>
      <c r="VAX4" s="53"/>
      <c r="VAY4" s="53"/>
      <c r="VAZ4" s="53"/>
      <c r="VBA4" s="53"/>
      <c r="VBB4" s="53"/>
      <c r="VBC4" s="53"/>
      <c r="VBD4" s="53"/>
      <c r="VBE4" s="53"/>
      <c r="VBF4" s="53"/>
      <c r="VBG4" s="53"/>
      <c r="VBH4" s="53"/>
      <c r="VBI4" s="53"/>
      <c r="VBJ4" s="53"/>
      <c r="VBK4" s="53"/>
      <c r="VBL4" s="53"/>
      <c r="VBM4" s="53"/>
      <c r="VBN4" s="53"/>
      <c r="VBO4" s="53"/>
      <c r="VBP4" s="53"/>
      <c r="VBQ4" s="53"/>
      <c r="VBR4" s="53"/>
      <c r="VBS4" s="53"/>
      <c r="VBT4" s="53"/>
      <c r="VBU4" s="53"/>
      <c r="VBV4" s="53"/>
      <c r="VBW4" s="53"/>
      <c r="VBX4" s="53"/>
      <c r="VBY4" s="53"/>
      <c r="VBZ4" s="53"/>
      <c r="VCA4" s="53"/>
      <c r="VCB4" s="53"/>
      <c r="VCC4" s="53"/>
      <c r="VCD4" s="53"/>
      <c r="VCE4" s="53"/>
      <c r="VCF4" s="53"/>
      <c r="VCG4" s="53"/>
      <c r="VCH4" s="53"/>
      <c r="VCI4" s="53"/>
      <c r="VCJ4" s="53"/>
      <c r="VCK4" s="53"/>
      <c r="VCL4" s="53"/>
      <c r="VCM4" s="53"/>
      <c r="VCN4" s="53"/>
      <c r="VCO4" s="53"/>
      <c r="VCP4" s="53"/>
      <c r="VCQ4" s="53"/>
      <c r="VCR4" s="53"/>
      <c r="VCS4" s="53"/>
      <c r="VCT4" s="53"/>
      <c r="VCU4" s="53"/>
      <c r="VCV4" s="53"/>
      <c r="VCW4" s="53"/>
      <c r="VCX4" s="53"/>
      <c r="VCY4" s="53"/>
      <c r="VCZ4" s="53"/>
      <c r="VDA4" s="53"/>
      <c r="VDB4" s="53"/>
      <c r="VDC4" s="53"/>
      <c r="VDD4" s="53"/>
      <c r="VDE4" s="53"/>
      <c r="VDF4" s="53"/>
      <c r="VDG4" s="53"/>
      <c r="VDH4" s="53"/>
      <c r="VDI4" s="53"/>
      <c r="VDJ4" s="53"/>
      <c r="VDK4" s="53"/>
      <c r="VDL4" s="53"/>
      <c r="VDM4" s="53"/>
      <c r="VDN4" s="53"/>
      <c r="VDO4" s="53"/>
      <c r="VDP4" s="53"/>
      <c r="VDQ4" s="53"/>
      <c r="VDR4" s="53"/>
      <c r="VDS4" s="53"/>
      <c r="VDT4" s="53"/>
      <c r="VDU4" s="53"/>
      <c r="VDV4" s="53"/>
      <c r="VDW4" s="53"/>
      <c r="VDX4" s="53"/>
      <c r="VDY4" s="53"/>
      <c r="VDZ4" s="53"/>
      <c r="VEA4" s="53"/>
      <c r="VEB4" s="53"/>
      <c r="VEC4" s="53"/>
      <c r="VED4" s="53"/>
      <c r="VEE4" s="53"/>
      <c r="VEF4" s="53"/>
      <c r="VEG4" s="53"/>
      <c r="VEH4" s="53"/>
      <c r="VEI4" s="53"/>
      <c r="VEJ4" s="53"/>
      <c r="VEK4" s="53"/>
      <c r="VEL4" s="53"/>
      <c r="VEM4" s="53"/>
      <c r="VEN4" s="53"/>
      <c r="VEO4" s="53"/>
      <c r="VEP4" s="53"/>
      <c r="VEQ4" s="53"/>
      <c r="VER4" s="53"/>
      <c r="VES4" s="53"/>
      <c r="VET4" s="53"/>
      <c r="VEU4" s="53"/>
      <c r="VEV4" s="53"/>
      <c r="VEW4" s="53"/>
      <c r="VEX4" s="53"/>
      <c r="VEY4" s="53"/>
      <c r="VEZ4" s="53"/>
      <c r="VFA4" s="53"/>
      <c r="VFB4" s="53"/>
      <c r="VFC4" s="53"/>
      <c r="VFD4" s="53"/>
      <c r="VFE4" s="53"/>
      <c r="VFF4" s="53"/>
      <c r="VFG4" s="53"/>
      <c r="VFH4" s="53"/>
      <c r="VFI4" s="53"/>
      <c r="VFJ4" s="53"/>
      <c r="VFK4" s="53"/>
      <c r="VFL4" s="53"/>
      <c r="VFM4" s="53"/>
      <c r="VFN4" s="53"/>
      <c r="VFO4" s="53"/>
      <c r="VFP4" s="53"/>
      <c r="VFQ4" s="53"/>
      <c r="VFR4" s="53"/>
      <c r="VFS4" s="53"/>
      <c r="VFT4" s="53"/>
      <c r="VFU4" s="53"/>
      <c r="VFV4" s="53"/>
      <c r="VFW4" s="53"/>
      <c r="VFX4" s="53"/>
      <c r="VFY4" s="53"/>
      <c r="VFZ4" s="53"/>
      <c r="VGA4" s="53"/>
      <c r="VGB4" s="53"/>
      <c r="VGC4" s="53"/>
      <c r="VGD4" s="53"/>
      <c r="VGE4" s="53"/>
      <c r="VGF4" s="53"/>
      <c r="VGG4" s="53"/>
      <c r="VGH4" s="53"/>
      <c r="VGI4" s="53"/>
      <c r="VGJ4" s="53"/>
      <c r="VGK4" s="53"/>
      <c r="VGL4" s="53"/>
      <c r="VGM4" s="53"/>
      <c r="VGN4" s="53"/>
      <c r="VGO4" s="53"/>
      <c r="VGP4" s="53"/>
      <c r="VGQ4" s="53"/>
      <c r="VGR4" s="53"/>
      <c r="VGS4" s="53"/>
      <c r="VGT4" s="53"/>
      <c r="VGU4" s="53"/>
      <c r="VGV4" s="53"/>
      <c r="VGW4" s="53"/>
      <c r="VGX4" s="53"/>
      <c r="VGY4" s="53"/>
      <c r="VGZ4" s="53"/>
      <c r="VHA4" s="53"/>
      <c r="VHB4" s="53"/>
      <c r="VHC4" s="53"/>
      <c r="VHD4" s="53"/>
      <c r="VHE4" s="53"/>
      <c r="VHF4" s="53"/>
      <c r="VHG4" s="53"/>
      <c r="VHH4" s="53"/>
      <c r="VHI4" s="53"/>
      <c r="VHJ4" s="53"/>
      <c r="VHK4" s="53"/>
      <c r="VHL4" s="53"/>
      <c r="VHM4" s="53"/>
      <c r="VHN4" s="53"/>
      <c r="VHO4" s="53"/>
      <c r="VHP4" s="53"/>
      <c r="VHQ4" s="53"/>
      <c r="VHR4" s="53"/>
      <c r="VHS4" s="53"/>
      <c r="VHT4" s="53"/>
      <c r="VHU4" s="53"/>
      <c r="VHV4" s="53"/>
      <c r="VHW4" s="53"/>
      <c r="VHX4" s="53"/>
      <c r="VHY4" s="53"/>
      <c r="VHZ4" s="53"/>
      <c r="VIA4" s="53"/>
      <c r="VIB4" s="53"/>
      <c r="VIC4" s="53"/>
      <c r="VID4" s="53"/>
      <c r="VIE4" s="53"/>
      <c r="VIF4" s="53"/>
      <c r="VIG4" s="53"/>
      <c r="VIH4" s="53"/>
      <c r="VII4" s="53"/>
      <c r="VIJ4" s="53"/>
      <c r="VIK4" s="53"/>
      <c r="VIL4" s="53"/>
      <c r="VIM4" s="53"/>
      <c r="VIN4" s="53"/>
      <c r="VIO4" s="53"/>
      <c r="VIP4" s="53"/>
      <c r="VIQ4" s="53"/>
      <c r="VIR4" s="53"/>
      <c r="VIS4" s="53"/>
      <c r="VIT4" s="53"/>
      <c r="VIU4" s="53"/>
      <c r="VIV4" s="53"/>
      <c r="VIW4" s="53"/>
      <c r="VIX4" s="53"/>
      <c r="VIY4" s="53"/>
      <c r="VIZ4" s="53"/>
      <c r="VJA4" s="53"/>
      <c r="VJB4" s="53"/>
      <c r="VJC4" s="53"/>
      <c r="VJD4" s="53"/>
      <c r="VJE4" s="53"/>
      <c r="VJF4" s="53"/>
      <c r="VJG4" s="53"/>
      <c r="VJH4" s="53"/>
      <c r="VJI4" s="53"/>
      <c r="VJJ4" s="53"/>
      <c r="VJK4" s="53"/>
      <c r="VJL4" s="53"/>
      <c r="VJM4" s="53"/>
      <c r="VJN4" s="53"/>
      <c r="VJO4" s="53"/>
      <c r="VJP4" s="53"/>
      <c r="VJQ4" s="53"/>
      <c r="VJR4" s="53"/>
      <c r="VJS4" s="53"/>
      <c r="VJT4" s="53"/>
      <c r="VJU4" s="53"/>
      <c r="VJV4" s="53"/>
      <c r="VJW4" s="53"/>
      <c r="VJX4" s="53"/>
      <c r="VJY4" s="53"/>
      <c r="VJZ4" s="53"/>
      <c r="VKA4" s="53"/>
      <c r="VKB4" s="53"/>
      <c r="VKC4" s="53"/>
      <c r="VKD4" s="53"/>
      <c r="VKE4" s="53"/>
      <c r="VKF4" s="53"/>
      <c r="VKG4" s="53"/>
      <c r="VKH4" s="53"/>
      <c r="VKI4" s="53"/>
      <c r="VKJ4" s="53"/>
      <c r="VKK4" s="53"/>
      <c r="VKL4" s="53"/>
      <c r="VKM4" s="53"/>
      <c r="VKN4" s="53"/>
      <c r="VKO4" s="53"/>
      <c r="VKP4" s="53"/>
      <c r="VKQ4" s="53"/>
      <c r="VKR4" s="53"/>
      <c r="VKS4" s="53"/>
      <c r="VKT4" s="53"/>
      <c r="VKU4" s="53"/>
      <c r="VKV4" s="53"/>
      <c r="VKW4" s="53"/>
      <c r="VKX4" s="53"/>
      <c r="VKY4" s="53"/>
      <c r="VKZ4" s="53"/>
      <c r="VLA4" s="53"/>
      <c r="VLB4" s="53"/>
      <c r="VLC4" s="53"/>
      <c r="VLD4" s="53"/>
      <c r="VLE4" s="53"/>
      <c r="VLF4" s="53"/>
      <c r="VLG4" s="53"/>
      <c r="VLH4" s="53"/>
      <c r="VLI4" s="53"/>
      <c r="VLJ4" s="53"/>
      <c r="VLK4" s="53"/>
      <c r="VLL4" s="53"/>
      <c r="VLM4" s="53"/>
      <c r="VLN4" s="53"/>
      <c r="VLO4" s="53"/>
      <c r="VLP4" s="53"/>
      <c r="VLQ4" s="53"/>
      <c r="VLR4" s="53"/>
      <c r="VLS4" s="53"/>
      <c r="VLT4" s="53"/>
      <c r="VLU4" s="53"/>
      <c r="VLV4" s="53"/>
      <c r="VLW4" s="53"/>
      <c r="VLX4" s="53"/>
      <c r="VLY4" s="53"/>
      <c r="VLZ4" s="53"/>
      <c r="VMA4" s="53"/>
      <c r="VMB4" s="53"/>
      <c r="VMC4" s="53"/>
      <c r="VMD4" s="53"/>
      <c r="VME4" s="53"/>
      <c r="VMF4" s="53"/>
      <c r="VMG4" s="53"/>
      <c r="VMH4" s="53"/>
      <c r="VMI4" s="53"/>
      <c r="VMJ4" s="53"/>
      <c r="VMK4" s="53"/>
      <c r="VML4" s="53"/>
      <c r="VMM4" s="53"/>
      <c r="VMN4" s="53"/>
      <c r="VMO4" s="53"/>
      <c r="VMP4" s="53"/>
      <c r="VMQ4" s="53"/>
      <c r="VMR4" s="53"/>
      <c r="VMS4" s="53"/>
      <c r="VMT4" s="53"/>
      <c r="VMU4" s="53"/>
      <c r="VMV4" s="53"/>
      <c r="VMW4" s="53"/>
      <c r="VMX4" s="53"/>
      <c r="VMY4" s="53"/>
      <c r="VMZ4" s="53"/>
      <c r="VNA4" s="53"/>
      <c r="VNB4" s="53"/>
      <c r="VNC4" s="53"/>
      <c r="VND4" s="53"/>
      <c r="VNE4" s="53"/>
      <c r="VNF4" s="53"/>
      <c r="VNG4" s="53"/>
      <c r="VNH4" s="53"/>
      <c r="VNI4" s="53"/>
      <c r="VNJ4" s="53"/>
      <c r="VNK4" s="53"/>
      <c r="VNL4" s="53"/>
      <c r="VNM4" s="53"/>
      <c r="VNN4" s="53"/>
      <c r="VNO4" s="53"/>
      <c r="VNP4" s="53"/>
      <c r="VNQ4" s="53"/>
      <c r="VNR4" s="53"/>
      <c r="VNS4" s="53"/>
      <c r="VNT4" s="53"/>
      <c r="VNU4" s="53"/>
      <c r="VNV4" s="53"/>
      <c r="VNW4" s="53"/>
      <c r="VNX4" s="53"/>
      <c r="VNY4" s="53"/>
      <c r="VNZ4" s="53"/>
      <c r="VOA4" s="53"/>
      <c r="VOB4" s="53"/>
      <c r="VOC4" s="53"/>
      <c r="VOD4" s="53"/>
      <c r="VOE4" s="53"/>
      <c r="VOF4" s="53"/>
      <c r="VOG4" s="53"/>
      <c r="VOH4" s="53"/>
      <c r="VOI4" s="53"/>
      <c r="VOJ4" s="53"/>
      <c r="VOK4" s="53"/>
      <c r="VOL4" s="53"/>
      <c r="VOM4" s="53"/>
      <c r="VON4" s="53"/>
      <c r="VOO4" s="53"/>
      <c r="VOP4" s="53"/>
      <c r="VOQ4" s="53"/>
      <c r="VOR4" s="53"/>
      <c r="VOS4" s="53"/>
      <c r="VOT4" s="53"/>
      <c r="VOU4" s="53"/>
      <c r="VOV4" s="53"/>
      <c r="VOW4" s="53"/>
      <c r="VOX4" s="53"/>
      <c r="VOY4" s="53"/>
      <c r="VOZ4" s="53"/>
      <c r="VPA4" s="53"/>
      <c r="VPB4" s="53"/>
      <c r="VPC4" s="53"/>
      <c r="VPD4" s="53"/>
      <c r="VPE4" s="53"/>
      <c r="VPF4" s="53"/>
      <c r="VPG4" s="53"/>
      <c r="VPH4" s="53"/>
      <c r="VPI4" s="53"/>
      <c r="VPJ4" s="53"/>
      <c r="VPK4" s="53"/>
      <c r="VPL4" s="53"/>
      <c r="VPM4" s="53"/>
      <c r="VPN4" s="53"/>
      <c r="VPO4" s="53"/>
      <c r="VPP4" s="53"/>
      <c r="VPQ4" s="53"/>
      <c r="VPR4" s="53"/>
      <c r="VPS4" s="53"/>
      <c r="VPT4" s="53"/>
      <c r="VPU4" s="53"/>
      <c r="VPV4" s="53"/>
      <c r="VPW4" s="53"/>
      <c r="VPX4" s="53"/>
      <c r="VPY4" s="53"/>
      <c r="VPZ4" s="53"/>
      <c r="VQA4" s="53"/>
      <c r="VQB4" s="53"/>
      <c r="VQC4" s="53"/>
      <c r="VQD4" s="53"/>
      <c r="VQE4" s="53"/>
      <c r="VQF4" s="53"/>
      <c r="VQG4" s="53"/>
      <c r="VQH4" s="53"/>
      <c r="VQI4" s="53"/>
      <c r="VQJ4" s="53"/>
      <c r="VQK4" s="53"/>
      <c r="VQL4" s="53"/>
      <c r="VQM4" s="53"/>
      <c r="VQN4" s="53"/>
      <c r="VQO4" s="53"/>
      <c r="VQP4" s="53"/>
      <c r="VQQ4" s="53"/>
      <c r="VQR4" s="53"/>
      <c r="VQS4" s="53"/>
      <c r="VQT4" s="53"/>
      <c r="VQU4" s="53"/>
      <c r="VQV4" s="53"/>
      <c r="VQW4" s="53"/>
      <c r="VQX4" s="53"/>
      <c r="VQY4" s="53"/>
      <c r="VQZ4" s="53"/>
      <c r="VRA4" s="53"/>
      <c r="VRB4" s="53"/>
      <c r="VRC4" s="53"/>
      <c r="VRD4" s="53"/>
      <c r="VRE4" s="53"/>
      <c r="VRF4" s="53"/>
      <c r="VRG4" s="53"/>
      <c r="VRH4" s="53"/>
      <c r="VRI4" s="53"/>
      <c r="VRJ4" s="53"/>
      <c r="VRK4" s="53"/>
      <c r="VRL4" s="53"/>
      <c r="VRM4" s="53"/>
      <c r="VRN4" s="53"/>
      <c r="VRO4" s="53"/>
      <c r="VRP4" s="53"/>
      <c r="VRQ4" s="53"/>
      <c r="VRR4" s="53"/>
      <c r="VRS4" s="53"/>
      <c r="VRT4" s="53"/>
      <c r="VRU4" s="53"/>
      <c r="VRV4" s="53"/>
      <c r="VRW4" s="53"/>
      <c r="VRX4" s="53"/>
      <c r="VRY4" s="53"/>
      <c r="VRZ4" s="53"/>
      <c r="VSA4" s="53"/>
      <c r="VSB4" s="53"/>
      <c r="VSC4" s="53"/>
      <c r="VSD4" s="53"/>
      <c r="VSE4" s="53"/>
      <c r="VSF4" s="53"/>
      <c r="VSG4" s="53"/>
      <c r="VSH4" s="53"/>
      <c r="VSI4" s="53"/>
      <c r="VSJ4" s="53"/>
      <c r="VSK4" s="53"/>
      <c r="VSL4" s="53"/>
      <c r="VSM4" s="53"/>
      <c r="VSN4" s="53"/>
      <c r="VSO4" s="53"/>
      <c r="VSP4" s="53"/>
      <c r="VSQ4" s="53"/>
      <c r="VSR4" s="53"/>
      <c r="VSS4" s="53"/>
      <c r="VST4" s="53"/>
      <c r="VSU4" s="53"/>
      <c r="VSV4" s="53"/>
      <c r="VSW4" s="53"/>
      <c r="VSX4" s="53"/>
      <c r="VSY4" s="53"/>
      <c r="VSZ4" s="53"/>
      <c r="VTA4" s="53"/>
      <c r="VTB4" s="53"/>
      <c r="VTC4" s="53"/>
      <c r="VTD4" s="53"/>
      <c r="VTE4" s="53"/>
      <c r="VTF4" s="53"/>
      <c r="VTG4" s="53"/>
      <c r="VTH4" s="53"/>
      <c r="VTI4" s="53"/>
      <c r="VTJ4" s="53"/>
      <c r="VTK4" s="53"/>
      <c r="VTL4" s="53"/>
      <c r="VTM4" s="53"/>
      <c r="VTN4" s="53"/>
      <c r="VTO4" s="53"/>
      <c r="VTP4" s="53"/>
      <c r="VTQ4" s="53"/>
      <c r="VTR4" s="53"/>
      <c r="VTS4" s="53"/>
      <c r="VTT4" s="53"/>
      <c r="VTU4" s="53"/>
      <c r="VTV4" s="53"/>
      <c r="VTW4" s="53"/>
      <c r="VTX4" s="53"/>
      <c r="VTY4" s="53"/>
      <c r="VTZ4" s="53"/>
      <c r="VUA4" s="53"/>
      <c r="VUB4" s="53"/>
      <c r="VUC4" s="53"/>
      <c r="VUD4" s="53"/>
      <c r="VUE4" s="53"/>
      <c r="VUF4" s="53"/>
      <c r="VUG4" s="53"/>
      <c r="VUH4" s="53"/>
      <c r="VUI4" s="53"/>
      <c r="VUJ4" s="53"/>
      <c r="VUK4" s="53"/>
      <c r="VUL4" s="53"/>
      <c r="VUM4" s="53"/>
      <c r="VUN4" s="53"/>
      <c r="VUO4" s="53"/>
      <c r="VUP4" s="53"/>
      <c r="VUQ4" s="53"/>
      <c r="VUR4" s="53"/>
      <c r="VUS4" s="53"/>
      <c r="VUT4" s="53"/>
      <c r="VUU4" s="53"/>
      <c r="VUV4" s="53"/>
      <c r="VUW4" s="53"/>
      <c r="VUX4" s="53"/>
      <c r="VUY4" s="53"/>
      <c r="VUZ4" s="53"/>
      <c r="VVA4" s="53"/>
      <c r="VVB4" s="53"/>
      <c r="VVC4" s="53"/>
      <c r="VVD4" s="53"/>
      <c r="VVE4" s="53"/>
      <c r="VVF4" s="53"/>
      <c r="VVG4" s="53"/>
      <c r="VVH4" s="53"/>
      <c r="VVI4" s="53"/>
      <c r="VVJ4" s="53"/>
      <c r="VVK4" s="53"/>
      <c r="VVL4" s="53"/>
      <c r="VVM4" s="53"/>
      <c r="VVN4" s="53"/>
      <c r="VVO4" s="53"/>
      <c r="VVP4" s="53"/>
      <c r="VVQ4" s="53"/>
      <c r="VVR4" s="53"/>
      <c r="VVS4" s="53"/>
      <c r="VVT4" s="53"/>
      <c r="VVU4" s="53"/>
      <c r="VVV4" s="53"/>
      <c r="VVW4" s="53"/>
      <c r="VVX4" s="53"/>
      <c r="VVY4" s="53"/>
      <c r="VVZ4" s="53"/>
      <c r="VWA4" s="53"/>
      <c r="VWB4" s="53"/>
      <c r="VWC4" s="53"/>
      <c r="VWD4" s="53"/>
      <c r="VWE4" s="53"/>
      <c r="VWF4" s="53"/>
      <c r="VWG4" s="53"/>
      <c r="VWH4" s="53"/>
      <c r="VWI4" s="53"/>
      <c r="VWJ4" s="53"/>
      <c r="VWK4" s="53"/>
      <c r="VWL4" s="53"/>
      <c r="VWM4" s="53"/>
      <c r="VWN4" s="53"/>
      <c r="VWO4" s="53"/>
      <c r="VWP4" s="53"/>
      <c r="VWQ4" s="53"/>
      <c r="VWR4" s="53"/>
      <c r="VWS4" s="53"/>
      <c r="VWT4" s="53"/>
      <c r="VWU4" s="53"/>
      <c r="VWV4" s="53"/>
      <c r="VWW4" s="53"/>
      <c r="VWX4" s="53"/>
      <c r="VWY4" s="53"/>
      <c r="VWZ4" s="53"/>
      <c r="VXA4" s="53"/>
      <c r="VXB4" s="53"/>
      <c r="VXC4" s="53"/>
      <c r="VXD4" s="53"/>
      <c r="VXE4" s="53"/>
      <c r="VXF4" s="53"/>
      <c r="VXG4" s="53"/>
      <c r="VXH4" s="53"/>
      <c r="VXI4" s="53"/>
      <c r="VXJ4" s="53"/>
      <c r="VXK4" s="53"/>
      <c r="VXL4" s="53"/>
      <c r="VXM4" s="53"/>
      <c r="VXN4" s="53"/>
      <c r="VXO4" s="53"/>
      <c r="VXP4" s="53"/>
      <c r="VXQ4" s="53"/>
      <c r="VXR4" s="53"/>
      <c r="VXS4" s="53"/>
      <c r="VXT4" s="53"/>
      <c r="VXU4" s="53"/>
      <c r="VXV4" s="53"/>
      <c r="VXW4" s="53"/>
      <c r="VXX4" s="53"/>
      <c r="VXY4" s="53"/>
      <c r="VXZ4" s="53"/>
      <c r="VYA4" s="53"/>
      <c r="VYB4" s="53"/>
      <c r="VYC4" s="53"/>
      <c r="VYD4" s="53"/>
      <c r="VYE4" s="53"/>
      <c r="VYF4" s="53"/>
      <c r="VYG4" s="53"/>
      <c r="VYH4" s="53"/>
      <c r="VYI4" s="53"/>
      <c r="VYJ4" s="53"/>
      <c r="VYK4" s="53"/>
      <c r="VYL4" s="53"/>
      <c r="VYM4" s="53"/>
      <c r="VYN4" s="53"/>
      <c r="VYO4" s="53"/>
      <c r="VYP4" s="53"/>
      <c r="VYQ4" s="53"/>
      <c r="VYR4" s="53"/>
      <c r="VYS4" s="53"/>
      <c r="VYT4" s="53"/>
      <c r="VYU4" s="53"/>
      <c r="VYV4" s="53"/>
      <c r="VYW4" s="53"/>
      <c r="VYX4" s="53"/>
      <c r="VYY4" s="53"/>
      <c r="VYZ4" s="53"/>
      <c r="VZA4" s="53"/>
      <c r="VZB4" s="53"/>
      <c r="VZC4" s="53"/>
      <c r="VZD4" s="53"/>
      <c r="VZE4" s="53"/>
      <c r="VZF4" s="53"/>
      <c r="VZG4" s="53"/>
      <c r="VZH4" s="53"/>
      <c r="VZI4" s="53"/>
      <c r="VZJ4" s="53"/>
      <c r="VZK4" s="53"/>
      <c r="VZL4" s="53"/>
      <c r="VZM4" s="53"/>
      <c r="VZN4" s="53"/>
      <c r="VZO4" s="53"/>
      <c r="VZP4" s="53"/>
      <c r="VZQ4" s="53"/>
      <c r="VZR4" s="53"/>
      <c r="VZS4" s="53"/>
      <c r="VZT4" s="53"/>
      <c r="VZU4" s="53"/>
      <c r="VZV4" s="53"/>
      <c r="VZW4" s="53"/>
      <c r="VZX4" s="53"/>
      <c r="VZY4" s="53"/>
      <c r="VZZ4" s="53"/>
      <c r="WAA4" s="53"/>
      <c r="WAB4" s="53"/>
      <c r="WAC4" s="53"/>
      <c r="WAD4" s="53"/>
      <c r="WAE4" s="53"/>
      <c r="WAF4" s="53"/>
      <c r="WAG4" s="53"/>
      <c r="WAH4" s="53"/>
      <c r="WAI4" s="53"/>
      <c r="WAJ4" s="53"/>
      <c r="WAK4" s="53"/>
      <c r="WAL4" s="53"/>
      <c r="WAM4" s="53"/>
      <c r="WAN4" s="53"/>
      <c r="WAO4" s="53"/>
      <c r="WAP4" s="53"/>
      <c r="WAQ4" s="53"/>
      <c r="WAR4" s="53"/>
      <c r="WAS4" s="53"/>
      <c r="WAT4" s="53"/>
      <c r="WAU4" s="53"/>
      <c r="WAV4" s="53"/>
      <c r="WAW4" s="53"/>
      <c r="WAX4" s="53"/>
      <c r="WAY4" s="53"/>
      <c r="WAZ4" s="53"/>
      <c r="WBA4" s="53"/>
      <c r="WBB4" s="53"/>
      <c r="WBC4" s="53"/>
      <c r="WBD4" s="53"/>
      <c r="WBE4" s="53"/>
      <c r="WBF4" s="53"/>
      <c r="WBG4" s="53"/>
      <c r="WBH4" s="53"/>
      <c r="WBI4" s="53"/>
      <c r="WBJ4" s="53"/>
      <c r="WBK4" s="53"/>
      <c r="WBL4" s="53"/>
      <c r="WBM4" s="53"/>
      <c r="WBN4" s="53"/>
      <c r="WBO4" s="53"/>
      <c r="WBP4" s="53"/>
      <c r="WBQ4" s="53"/>
      <c r="WBR4" s="53"/>
      <c r="WBS4" s="53"/>
      <c r="WBT4" s="53"/>
      <c r="WBU4" s="53"/>
      <c r="WBV4" s="53"/>
      <c r="WBW4" s="53"/>
      <c r="WBX4" s="53"/>
      <c r="WBY4" s="53"/>
      <c r="WBZ4" s="53"/>
      <c r="WCA4" s="53"/>
      <c r="WCB4" s="53"/>
      <c r="WCC4" s="53"/>
      <c r="WCD4" s="53"/>
      <c r="WCE4" s="53"/>
      <c r="WCF4" s="53"/>
      <c r="WCG4" s="53"/>
      <c r="WCH4" s="53"/>
      <c r="WCI4" s="53"/>
      <c r="WCJ4" s="53"/>
      <c r="WCK4" s="53"/>
      <c r="WCL4" s="53"/>
      <c r="WCM4" s="53"/>
      <c r="WCN4" s="53"/>
      <c r="WCO4" s="53"/>
      <c r="WCP4" s="53"/>
      <c r="WCQ4" s="53"/>
      <c r="WCR4" s="53"/>
      <c r="WCS4" s="53"/>
      <c r="WCT4" s="53"/>
      <c r="WCU4" s="53"/>
      <c r="WCV4" s="53"/>
      <c r="WCW4" s="53"/>
      <c r="WCX4" s="53"/>
      <c r="WCY4" s="53"/>
      <c r="WCZ4" s="53"/>
      <c r="WDA4" s="53"/>
      <c r="WDB4" s="53"/>
      <c r="WDC4" s="53"/>
      <c r="WDD4" s="53"/>
      <c r="WDE4" s="53"/>
      <c r="WDF4" s="53"/>
      <c r="WDG4" s="53"/>
      <c r="WDH4" s="53"/>
      <c r="WDI4" s="53"/>
      <c r="WDJ4" s="53"/>
      <c r="WDK4" s="53"/>
      <c r="WDL4" s="53"/>
      <c r="WDM4" s="53"/>
      <c r="WDN4" s="53"/>
      <c r="WDO4" s="53"/>
      <c r="WDP4" s="53"/>
      <c r="WDQ4" s="53"/>
      <c r="WDR4" s="53"/>
      <c r="WDS4" s="53"/>
      <c r="WDT4" s="53"/>
      <c r="WDU4" s="53"/>
      <c r="WDV4" s="53"/>
      <c r="WDW4" s="53"/>
      <c r="WDX4" s="53"/>
      <c r="WDY4" s="53"/>
      <c r="WDZ4" s="53"/>
      <c r="WEA4" s="53"/>
      <c r="WEB4" s="53"/>
      <c r="WEC4" s="53"/>
      <c r="WED4" s="53"/>
      <c r="WEE4" s="53"/>
      <c r="WEF4" s="53"/>
      <c r="WEG4" s="53"/>
      <c r="WEH4" s="53"/>
      <c r="WEI4" s="53"/>
      <c r="WEJ4" s="53"/>
      <c r="WEK4" s="53"/>
      <c r="WEL4" s="53"/>
      <c r="WEM4" s="53"/>
      <c r="WEN4" s="53"/>
      <c r="WEO4" s="53"/>
      <c r="WEP4" s="53"/>
      <c r="WEQ4" s="53"/>
      <c r="WER4" s="53"/>
      <c r="WES4" s="53"/>
      <c r="WET4" s="53"/>
      <c r="WEU4" s="53"/>
      <c r="WEV4" s="53"/>
      <c r="WEW4" s="53"/>
      <c r="WEX4" s="53"/>
      <c r="WEY4" s="53"/>
      <c r="WEZ4" s="53"/>
      <c r="WFA4" s="53"/>
      <c r="WFB4" s="53"/>
      <c r="WFC4" s="53"/>
      <c r="WFD4" s="53"/>
      <c r="WFE4" s="53"/>
      <c r="WFF4" s="53"/>
      <c r="WFG4" s="53"/>
      <c r="WFH4" s="53"/>
      <c r="WFI4" s="53"/>
      <c r="WFJ4" s="53"/>
      <c r="WFK4" s="53"/>
      <c r="WFL4" s="53"/>
      <c r="WFM4" s="53"/>
      <c r="WFN4" s="53"/>
      <c r="WFO4" s="53"/>
      <c r="WFP4" s="53"/>
      <c r="WFQ4" s="53"/>
      <c r="WFR4" s="53"/>
      <c r="WFS4" s="53"/>
      <c r="WFT4" s="53"/>
      <c r="WFU4" s="53"/>
      <c r="WFV4" s="53"/>
      <c r="WFW4" s="53"/>
      <c r="WFX4" s="53"/>
      <c r="WFY4" s="53"/>
      <c r="WFZ4" s="53"/>
      <c r="WGA4" s="53"/>
      <c r="WGB4" s="53"/>
      <c r="WGC4" s="53"/>
      <c r="WGD4" s="53"/>
      <c r="WGE4" s="53"/>
      <c r="WGF4" s="53"/>
      <c r="WGG4" s="53"/>
      <c r="WGH4" s="53"/>
      <c r="WGI4" s="53"/>
      <c r="WGJ4" s="53"/>
      <c r="WGK4" s="53"/>
      <c r="WGL4" s="53"/>
      <c r="WGM4" s="53"/>
      <c r="WGN4" s="53"/>
      <c r="WGO4" s="53"/>
      <c r="WGP4" s="53"/>
      <c r="WGQ4" s="53"/>
      <c r="WGR4" s="53"/>
      <c r="WGS4" s="53"/>
      <c r="WGT4" s="53"/>
      <c r="WGU4" s="53"/>
      <c r="WGV4" s="53"/>
      <c r="WGW4" s="53"/>
      <c r="WGX4" s="53"/>
      <c r="WGY4" s="53"/>
      <c r="WGZ4" s="53"/>
      <c r="WHA4" s="53"/>
      <c r="WHB4" s="53"/>
      <c r="WHC4" s="53"/>
      <c r="WHD4" s="53"/>
      <c r="WHE4" s="53"/>
      <c r="WHF4" s="53"/>
      <c r="WHG4" s="53"/>
      <c r="WHH4" s="53"/>
      <c r="WHI4" s="53"/>
      <c r="WHJ4" s="53"/>
      <c r="WHK4" s="53"/>
      <c r="WHL4" s="53"/>
      <c r="WHM4" s="53"/>
      <c r="WHN4" s="53"/>
      <c r="WHO4" s="53"/>
      <c r="WHP4" s="53"/>
      <c r="WHQ4" s="53"/>
      <c r="WHR4" s="53"/>
      <c r="WHS4" s="53"/>
      <c r="WHT4" s="53"/>
      <c r="WHU4" s="53"/>
      <c r="WHV4" s="53"/>
      <c r="WHW4" s="53"/>
      <c r="WHX4" s="53"/>
      <c r="WHY4" s="53"/>
      <c r="WHZ4" s="53"/>
      <c r="WIA4" s="53"/>
      <c r="WIB4" s="53"/>
      <c r="WIC4" s="53"/>
      <c r="WID4" s="53"/>
      <c r="WIE4" s="53"/>
      <c r="WIF4" s="53"/>
      <c r="WIG4" s="53"/>
      <c r="WIH4" s="53"/>
      <c r="WII4" s="53"/>
      <c r="WIJ4" s="53"/>
      <c r="WIK4" s="53"/>
      <c r="WIL4" s="53"/>
      <c r="WIM4" s="53"/>
      <c r="WIN4" s="53"/>
      <c r="WIO4" s="53"/>
      <c r="WIP4" s="53"/>
      <c r="WIQ4" s="53"/>
      <c r="WIR4" s="53"/>
      <c r="WIS4" s="53"/>
      <c r="WIT4" s="53"/>
      <c r="WIU4" s="53"/>
      <c r="WIV4" s="53"/>
      <c r="WIW4" s="53"/>
      <c r="WIX4" s="53"/>
      <c r="WIY4" s="53"/>
      <c r="WIZ4" s="53"/>
      <c r="WJA4" s="53"/>
      <c r="WJB4" s="53"/>
      <c r="WJC4" s="53"/>
      <c r="WJD4" s="53"/>
      <c r="WJE4" s="53"/>
      <c r="WJF4" s="53"/>
      <c r="WJG4" s="53"/>
      <c r="WJH4" s="53"/>
      <c r="WJI4" s="53"/>
      <c r="WJJ4" s="53"/>
      <c r="WJK4" s="53"/>
      <c r="WJL4" s="53"/>
      <c r="WJM4" s="53"/>
      <c r="WJN4" s="53"/>
      <c r="WJO4" s="53"/>
      <c r="WJP4" s="53"/>
      <c r="WJQ4" s="53"/>
      <c r="WJR4" s="53"/>
      <c r="WJS4" s="53"/>
      <c r="WJT4" s="53"/>
      <c r="WJU4" s="53"/>
      <c r="WJV4" s="53"/>
      <c r="WJW4" s="53"/>
      <c r="WJX4" s="53"/>
      <c r="WJY4" s="53"/>
      <c r="WJZ4" s="53"/>
      <c r="WKA4" s="53"/>
      <c r="WKB4" s="53"/>
      <c r="WKC4" s="53"/>
      <c r="WKD4" s="53"/>
      <c r="WKE4" s="53"/>
      <c r="WKF4" s="53"/>
      <c r="WKG4" s="53"/>
      <c r="WKH4" s="53"/>
      <c r="WKI4" s="53"/>
      <c r="WKJ4" s="53"/>
      <c r="WKK4" s="53"/>
      <c r="WKL4" s="53"/>
      <c r="WKM4" s="53"/>
      <c r="WKN4" s="53"/>
      <c r="WKO4" s="53"/>
      <c r="WKP4" s="53"/>
      <c r="WKQ4" s="53"/>
      <c r="WKR4" s="53"/>
      <c r="WKS4" s="53"/>
      <c r="WKT4" s="53"/>
      <c r="WKU4" s="53"/>
      <c r="WKV4" s="53"/>
      <c r="WKW4" s="53"/>
      <c r="WKX4" s="53"/>
      <c r="WKY4" s="53"/>
      <c r="WKZ4" s="53"/>
      <c r="WLA4" s="53"/>
      <c r="WLB4" s="53"/>
      <c r="WLC4" s="53"/>
      <c r="WLD4" s="53"/>
      <c r="WLE4" s="53"/>
      <c r="WLF4" s="53"/>
      <c r="WLG4" s="53"/>
      <c r="WLH4" s="53"/>
      <c r="WLI4" s="53"/>
      <c r="WLJ4" s="53"/>
      <c r="WLK4" s="53"/>
      <c r="WLL4" s="53"/>
      <c r="WLM4" s="53"/>
      <c r="WLN4" s="53"/>
      <c r="WLO4" s="53"/>
      <c r="WLP4" s="53"/>
      <c r="WLQ4" s="53"/>
      <c r="WLR4" s="53"/>
      <c r="WLS4" s="53"/>
      <c r="WLT4" s="53"/>
      <c r="WLU4" s="53"/>
      <c r="WLV4" s="53"/>
      <c r="WLW4" s="53"/>
      <c r="WLX4" s="53"/>
      <c r="WLY4" s="53"/>
      <c r="WLZ4" s="53"/>
      <c r="WMA4" s="53"/>
      <c r="WMB4" s="53"/>
      <c r="WMC4" s="53"/>
      <c r="WMD4" s="53"/>
      <c r="WME4" s="53"/>
      <c r="WMF4" s="53"/>
      <c r="WMG4" s="53"/>
      <c r="WMH4" s="53"/>
      <c r="WMI4" s="53"/>
      <c r="WMJ4" s="53"/>
      <c r="WMK4" s="53"/>
      <c r="WML4" s="53"/>
      <c r="WMM4" s="53"/>
      <c r="WMN4" s="53"/>
      <c r="WMO4" s="53"/>
      <c r="WMP4" s="53"/>
      <c r="WMQ4" s="53"/>
      <c r="WMR4" s="53"/>
      <c r="WMS4" s="53"/>
      <c r="WMT4" s="53"/>
      <c r="WMU4" s="53"/>
      <c r="WMV4" s="53"/>
      <c r="WMW4" s="53"/>
      <c r="WMX4" s="53"/>
      <c r="WMY4" s="53"/>
      <c r="WMZ4" s="53"/>
      <c r="WNA4" s="53"/>
      <c r="WNB4" s="53"/>
      <c r="WNC4" s="53"/>
      <c r="WND4" s="53"/>
      <c r="WNE4" s="53"/>
      <c r="WNF4" s="53"/>
      <c r="WNG4" s="53"/>
      <c r="WNH4" s="53"/>
      <c r="WNI4" s="53"/>
      <c r="WNJ4" s="53"/>
      <c r="WNK4" s="53"/>
      <c r="WNL4" s="53"/>
      <c r="WNM4" s="53"/>
      <c r="WNN4" s="53"/>
      <c r="WNO4" s="53"/>
      <c r="WNP4" s="53"/>
      <c r="WNQ4" s="53"/>
      <c r="WNR4" s="53"/>
      <c r="WNS4" s="53"/>
      <c r="WNT4" s="53"/>
      <c r="WNU4" s="53"/>
      <c r="WNV4" s="53"/>
      <c r="WNW4" s="53"/>
      <c r="WNX4" s="53"/>
      <c r="WNY4" s="53"/>
      <c r="WNZ4" s="53"/>
      <c r="WOA4" s="53"/>
      <c r="WOB4" s="53"/>
      <c r="WOC4" s="53"/>
      <c r="WOD4" s="53"/>
      <c r="WOE4" s="53"/>
      <c r="WOF4" s="53"/>
      <c r="WOG4" s="53"/>
      <c r="WOH4" s="53"/>
      <c r="WOI4" s="53"/>
      <c r="WOJ4" s="53"/>
      <c r="WOK4" s="53"/>
      <c r="WOL4" s="53"/>
      <c r="WOM4" s="53"/>
      <c r="WON4" s="53"/>
      <c r="WOO4" s="53"/>
      <c r="WOP4" s="53"/>
      <c r="WOQ4" s="53"/>
      <c r="WOR4" s="53"/>
      <c r="WOS4" s="53"/>
      <c r="WOT4" s="53"/>
      <c r="WOU4" s="53"/>
      <c r="WOV4" s="53"/>
      <c r="WOW4" s="53"/>
      <c r="WOX4" s="53"/>
      <c r="WOY4" s="53"/>
      <c r="WOZ4" s="53"/>
      <c r="WPA4" s="53"/>
      <c r="WPB4" s="53"/>
      <c r="WPC4" s="53"/>
      <c r="WPD4" s="53"/>
      <c r="WPE4" s="53"/>
      <c r="WPF4" s="53"/>
      <c r="WPG4" s="53"/>
      <c r="WPH4" s="53"/>
      <c r="WPI4" s="53"/>
      <c r="WPJ4" s="53"/>
      <c r="WPK4" s="53"/>
      <c r="WPL4" s="53"/>
      <c r="WPM4" s="53"/>
      <c r="WPN4" s="53"/>
      <c r="WPO4" s="53"/>
      <c r="WPP4" s="53"/>
      <c r="WPQ4" s="53"/>
      <c r="WPR4" s="53"/>
      <c r="WPS4" s="53"/>
      <c r="WPT4" s="53"/>
      <c r="WPU4" s="53"/>
      <c r="WPV4" s="53"/>
      <c r="WPW4" s="53"/>
      <c r="WPX4" s="53"/>
      <c r="WPY4" s="53"/>
      <c r="WPZ4" s="53"/>
      <c r="WQA4" s="53"/>
      <c r="WQB4" s="53"/>
      <c r="WQC4" s="53"/>
      <c r="WQD4" s="53"/>
      <c r="WQE4" s="53"/>
      <c r="WQF4" s="53"/>
      <c r="WQG4" s="53"/>
      <c r="WQH4" s="53"/>
      <c r="WQI4" s="53"/>
      <c r="WQJ4" s="53"/>
      <c r="WQK4" s="53"/>
      <c r="WQL4" s="53"/>
      <c r="WQM4" s="53"/>
      <c r="WQN4" s="53"/>
      <c r="WQO4" s="53"/>
      <c r="WQP4" s="53"/>
      <c r="WQQ4" s="53"/>
      <c r="WQR4" s="53"/>
      <c r="WQS4" s="53"/>
      <c r="WQT4" s="53"/>
      <c r="WQU4" s="53"/>
      <c r="WQV4" s="53"/>
      <c r="WQW4" s="53"/>
      <c r="WQX4" s="53"/>
      <c r="WQY4" s="53"/>
      <c r="WQZ4" s="53"/>
      <c r="WRA4" s="53"/>
      <c r="WRB4" s="53"/>
      <c r="WRC4" s="53"/>
      <c r="WRD4" s="53"/>
      <c r="WRE4" s="53"/>
      <c r="WRF4" s="53"/>
      <c r="WRG4" s="53"/>
      <c r="WRH4" s="53"/>
      <c r="WRI4" s="53"/>
      <c r="WRJ4" s="53"/>
      <c r="WRK4" s="53"/>
      <c r="WRL4" s="53"/>
      <c r="WRM4" s="53"/>
      <c r="WRN4" s="53"/>
      <c r="WRO4" s="53"/>
      <c r="WRP4" s="53"/>
      <c r="WRQ4" s="53"/>
      <c r="WRR4" s="53"/>
      <c r="WRS4" s="53"/>
      <c r="WRT4" s="53"/>
      <c r="WRU4" s="53"/>
      <c r="WRV4" s="53"/>
      <c r="WRW4" s="53"/>
      <c r="WRX4" s="53"/>
      <c r="WRY4" s="53"/>
      <c r="WRZ4" s="53"/>
      <c r="WSA4" s="53"/>
      <c r="WSB4" s="53"/>
      <c r="WSC4" s="53"/>
      <c r="WSD4" s="53"/>
      <c r="WSE4" s="53"/>
      <c r="WSF4" s="53"/>
      <c r="WSG4" s="53"/>
      <c r="WSH4" s="53"/>
      <c r="WSI4" s="53"/>
      <c r="WSJ4" s="53"/>
      <c r="WSK4" s="53"/>
      <c r="WSL4" s="53"/>
      <c r="WSM4" s="53"/>
      <c r="WSN4" s="53"/>
      <c r="WSO4" s="53"/>
      <c r="WSP4" s="53"/>
      <c r="WSQ4" s="53"/>
      <c r="WSR4" s="53"/>
      <c r="WSS4" s="53"/>
      <c r="WST4" s="53"/>
      <c r="WSU4" s="53"/>
      <c r="WSV4" s="53"/>
      <c r="WSW4" s="53"/>
      <c r="WSX4" s="53"/>
      <c r="WSY4" s="53"/>
      <c r="WSZ4" s="53"/>
      <c r="WTA4" s="53"/>
      <c r="WTB4" s="53"/>
      <c r="WTC4" s="53"/>
      <c r="WTD4" s="53"/>
      <c r="WTE4" s="53"/>
      <c r="WTF4" s="53"/>
      <c r="WTG4" s="53"/>
      <c r="WTH4" s="53"/>
      <c r="WTI4" s="53"/>
      <c r="WTJ4" s="53"/>
      <c r="WTK4" s="53"/>
      <c r="WTL4" s="53"/>
      <c r="WTM4" s="53"/>
      <c r="WTN4" s="53"/>
      <c r="WTO4" s="53"/>
      <c r="WTP4" s="53"/>
      <c r="WTQ4" s="53"/>
      <c r="WTR4" s="53"/>
      <c r="WTS4" s="53"/>
      <c r="WTT4" s="53"/>
      <c r="WTU4" s="53"/>
      <c r="WTV4" s="53"/>
      <c r="WTW4" s="53"/>
      <c r="WTX4" s="53"/>
      <c r="WTY4" s="53"/>
      <c r="WTZ4" s="53"/>
      <c r="WUA4" s="53"/>
      <c r="WUB4" s="53"/>
      <c r="WUC4" s="53"/>
      <c r="WUD4" s="53"/>
      <c r="WUE4" s="53"/>
      <c r="WUF4" s="53"/>
      <c r="WUG4" s="53"/>
      <c r="WUH4" s="53"/>
      <c r="WUI4" s="53"/>
      <c r="WUJ4" s="53"/>
      <c r="WUK4" s="53"/>
      <c r="WUL4" s="53"/>
      <c r="WUM4" s="53"/>
      <c r="WUN4" s="53"/>
      <c r="WUO4" s="53"/>
      <c r="WUP4" s="53"/>
      <c r="WUQ4" s="53"/>
      <c r="WUR4" s="53"/>
      <c r="WUS4" s="53"/>
      <c r="WUT4" s="53"/>
      <c r="WUU4" s="53"/>
      <c r="WUV4" s="53"/>
      <c r="WUW4" s="53"/>
      <c r="WUX4" s="53"/>
      <c r="WUY4" s="53"/>
      <c r="WUZ4" s="53"/>
      <c r="WVA4" s="53"/>
      <c r="WVB4" s="53"/>
      <c r="WVC4" s="53"/>
      <c r="WVD4" s="53"/>
      <c r="WVE4" s="53"/>
      <c r="WVF4" s="53"/>
      <c r="WVG4" s="53"/>
      <c r="WVH4" s="53"/>
      <c r="WVI4" s="53"/>
      <c r="WVJ4" s="53"/>
      <c r="WVK4" s="53"/>
      <c r="WVL4" s="53"/>
      <c r="WVM4" s="53"/>
      <c r="WVN4" s="53"/>
      <c r="WVO4" s="53"/>
      <c r="WVP4" s="53"/>
      <c r="WVQ4" s="53"/>
      <c r="WVR4" s="53"/>
      <c r="WVS4" s="53"/>
      <c r="WVT4" s="53"/>
      <c r="WVU4" s="53"/>
      <c r="WVV4" s="53"/>
      <c r="WVW4" s="53"/>
      <c r="WVX4" s="53"/>
      <c r="WVY4" s="53"/>
      <c r="WVZ4" s="53"/>
      <c r="WWA4" s="53"/>
      <c r="WWB4" s="53"/>
      <c r="WWC4" s="53"/>
      <c r="WWD4" s="53"/>
      <c r="WWE4" s="53"/>
      <c r="WWF4" s="53"/>
      <c r="WWG4" s="53"/>
      <c r="WWH4" s="53"/>
      <c r="WWI4" s="53"/>
      <c r="WWJ4" s="53"/>
      <c r="WWK4" s="53"/>
      <c r="WWL4" s="53"/>
      <c r="WWM4" s="53"/>
      <c r="WWN4" s="53"/>
      <c r="WWO4" s="53"/>
      <c r="WWP4" s="53"/>
      <c r="WWQ4" s="53"/>
      <c r="WWR4" s="53"/>
      <c r="WWS4" s="53"/>
      <c r="WWT4" s="53"/>
      <c r="WWU4" s="53"/>
      <c r="WWV4" s="53"/>
      <c r="WWW4" s="53"/>
      <c r="WWX4" s="53"/>
      <c r="WWY4" s="53"/>
      <c r="WWZ4" s="53"/>
      <c r="WXA4" s="53"/>
      <c r="WXB4" s="53"/>
      <c r="WXC4" s="53"/>
      <c r="WXD4" s="53"/>
      <c r="WXE4" s="53"/>
      <c r="WXF4" s="53"/>
      <c r="WXG4" s="53"/>
      <c r="WXH4" s="53"/>
      <c r="WXI4" s="53"/>
      <c r="WXJ4" s="53"/>
      <c r="WXK4" s="53"/>
      <c r="WXL4" s="53"/>
      <c r="WXM4" s="53"/>
      <c r="WXN4" s="53"/>
      <c r="WXO4" s="53"/>
      <c r="WXP4" s="53"/>
      <c r="WXQ4" s="53"/>
      <c r="WXR4" s="53"/>
      <c r="WXS4" s="53"/>
      <c r="WXT4" s="53"/>
      <c r="WXU4" s="53"/>
      <c r="WXV4" s="53"/>
      <c r="WXW4" s="53"/>
      <c r="WXX4" s="53"/>
      <c r="WXY4" s="53"/>
      <c r="WXZ4" s="53"/>
      <c r="WYA4" s="53"/>
      <c r="WYB4" s="53"/>
      <c r="WYC4" s="53"/>
      <c r="WYD4" s="53"/>
      <c r="WYE4" s="53"/>
      <c r="WYF4" s="53"/>
      <c r="WYG4" s="53"/>
      <c r="WYH4" s="53"/>
      <c r="WYI4" s="53"/>
      <c r="WYJ4" s="53"/>
      <c r="WYK4" s="53"/>
      <c r="WYL4" s="53"/>
      <c r="WYM4" s="53"/>
      <c r="WYN4" s="53"/>
      <c r="WYO4" s="53"/>
      <c r="WYP4" s="53"/>
      <c r="WYQ4" s="53"/>
      <c r="WYR4" s="53"/>
      <c r="WYS4" s="53"/>
      <c r="WYT4" s="53"/>
      <c r="WYU4" s="53"/>
      <c r="WYV4" s="53"/>
      <c r="WYW4" s="53"/>
      <c r="WYX4" s="53"/>
      <c r="WYY4" s="53"/>
      <c r="WYZ4" s="53"/>
      <c r="WZA4" s="53"/>
      <c r="WZB4" s="53"/>
      <c r="WZC4" s="53"/>
      <c r="WZD4" s="53"/>
      <c r="WZE4" s="53"/>
      <c r="WZF4" s="53"/>
      <c r="WZG4" s="53"/>
      <c r="WZH4" s="53"/>
      <c r="WZI4" s="53"/>
      <c r="WZJ4" s="53"/>
      <c r="WZK4" s="53"/>
      <c r="WZL4" s="53"/>
      <c r="WZM4" s="53"/>
      <c r="WZN4" s="53"/>
      <c r="WZO4" s="53"/>
      <c r="WZP4" s="53"/>
      <c r="WZQ4" s="53"/>
      <c r="WZR4" s="53"/>
      <c r="WZS4" s="53"/>
      <c r="WZT4" s="53"/>
      <c r="WZU4" s="53"/>
      <c r="WZV4" s="53"/>
      <c r="WZW4" s="53"/>
      <c r="WZX4" s="53"/>
      <c r="WZY4" s="53"/>
      <c r="WZZ4" s="53"/>
      <c r="XAA4" s="53"/>
      <c r="XAB4" s="53"/>
      <c r="XAC4" s="53"/>
      <c r="XAD4" s="53"/>
      <c r="XAE4" s="53"/>
      <c r="XAF4" s="53"/>
      <c r="XAG4" s="53"/>
      <c r="XAH4" s="53"/>
      <c r="XAI4" s="53"/>
      <c r="XAJ4" s="53"/>
      <c r="XAK4" s="53"/>
      <c r="XAL4" s="53"/>
      <c r="XAM4" s="53"/>
      <c r="XAN4" s="53"/>
      <c r="XAO4" s="53"/>
      <c r="XAP4" s="53"/>
      <c r="XAQ4" s="53"/>
      <c r="XAR4" s="53"/>
      <c r="XAS4" s="53"/>
      <c r="XAT4" s="53"/>
      <c r="XAU4" s="53"/>
      <c r="XAV4" s="53"/>
      <c r="XAW4" s="53"/>
      <c r="XAX4" s="53"/>
      <c r="XAY4" s="53"/>
      <c r="XAZ4" s="53"/>
      <c r="XBA4" s="53"/>
      <c r="XBB4" s="53"/>
      <c r="XBC4" s="53"/>
      <c r="XBD4" s="53"/>
      <c r="XBE4" s="53"/>
      <c r="XBF4" s="53"/>
      <c r="XBG4" s="53"/>
      <c r="XBH4" s="53"/>
      <c r="XBI4" s="53"/>
      <c r="XBJ4" s="53"/>
      <c r="XBK4" s="53"/>
      <c r="XBL4" s="53"/>
      <c r="XBM4" s="53"/>
      <c r="XBN4" s="53"/>
      <c r="XBO4" s="53"/>
      <c r="XBP4" s="53"/>
      <c r="XBQ4" s="53"/>
      <c r="XBR4" s="53"/>
      <c r="XBS4" s="53"/>
      <c r="XBT4" s="53"/>
      <c r="XBU4" s="53"/>
      <c r="XBV4" s="53"/>
      <c r="XBW4" s="53"/>
      <c r="XBX4" s="53"/>
      <c r="XBY4" s="53"/>
      <c r="XBZ4" s="53"/>
      <c r="XCA4" s="53"/>
      <c r="XCB4" s="53"/>
      <c r="XCC4" s="53"/>
      <c r="XCD4" s="53"/>
      <c r="XCE4" s="53"/>
      <c r="XCF4" s="53"/>
      <c r="XCG4" s="53"/>
      <c r="XCH4" s="53"/>
      <c r="XCI4" s="53"/>
      <c r="XCJ4" s="53"/>
      <c r="XCK4" s="53"/>
      <c r="XCL4" s="53"/>
      <c r="XCM4" s="53"/>
      <c r="XCN4" s="53"/>
      <c r="XCO4" s="53"/>
      <c r="XCP4" s="53"/>
      <c r="XCQ4" s="53"/>
      <c r="XCR4" s="53"/>
      <c r="XCS4" s="53"/>
      <c r="XCT4" s="53"/>
      <c r="XCU4" s="53"/>
      <c r="XCV4" s="53"/>
      <c r="XCW4" s="53"/>
      <c r="XCX4" s="53"/>
      <c r="XCY4" s="53"/>
      <c r="XCZ4" s="53"/>
      <c r="XDA4" s="53"/>
      <c r="XDB4" s="53"/>
      <c r="XDC4" s="53"/>
      <c r="XDD4" s="53"/>
      <c r="XDE4" s="53"/>
      <c r="XDF4" s="53"/>
      <c r="XDG4" s="53"/>
      <c r="XDH4" s="53"/>
      <c r="XDI4" s="53"/>
      <c r="XDJ4" s="53"/>
      <c r="XDK4" s="53"/>
      <c r="XDL4" s="53"/>
      <c r="XDM4" s="53"/>
      <c r="XDN4" s="53"/>
      <c r="XDO4" s="53"/>
      <c r="XDP4" s="53"/>
      <c r="XDQ4" s="53"/>
      <c r="XDR4" s="53"/>
      <c r="XDS4" s="53"/>
      <c r="XDT4" s="53"/>
      <c r="XDU4" s="53"/>
      <c r="XDV4" s="53"/>
      <c r="XDW4" s="53"/>
      <c r="XDX4" s="53"/>
      <c r="XDY4" s="53"/>
      <c r="XDZ4" s="53"/>
      <c r="XEA4" s="53"/>
      <c r="XEB4" s="53"/>
      <c r="XEC4" s="68"/>
      <c r="XED4" s="68"/>
      <c r="XEE4" s="68"/>
      <c r="XEF4" s="68"/>
      <c r="XEG4" s="68"/>
      <c r="XEH4" s="68"/>
      <c r="XEI4" s="68"/>
      <c r="XEJ4" s="68"/>
      <c r="XEK4" s="68"/>
      <c r="XEL4" s="68"/>
      <c r="XEM4" s="68"/>
      <c r="XEN4" s="68"/>
      <c r="XEO4" s="68"/>
      <c r="XEP4" s="68"/>
      <c r="XEQ4" s="68"/>
      <c r="XER4" s="68"/>
      <c r="XES4" s="68"/>
      <c r="XET4" s="68"/>
      <c r="XEU4" s="68"/>
      <c r="XEV4" s="68"/>
      <c r="XEW4" s="68"/>
      <c r="XEX4" s="68"/>
      <c r="XEY4" s="68"/>
      <c r="XEZ4" s="68"/>
      <c r="XFA4" s="68"/>
      <c r="XFB4" s="68"/>
      <c r="XFC4" s="68"/>
      <c r="XFD4" s="68"/>
    </row>
    <row r="5" s="37" customFormat="1" ht="45" customHeight="1" spans="1:16384">
      <c r="A5" s="54"/>
      <c r="B5" s="55" t="s">
        <v>254</v>
      </c>
      <c r="C5" s="56"/>
      <c r="D5" s="56"/>
      <c r="E5" s="57">
        <f>E6+E61</f>
        <v>400000</v>
      </c>
      <c r="F5" s="58"/>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72"/>
      <c r="XED5" s="72"/>
      <c r="XEE5" s="72"/>
      <c r="XEF5" s="72"/>
      <c r="XEG5" s="72"/>
      <c r="XEH5" s="72"/>
      <c r="XEI5" s="72"/>
      <c r="XEJ5" s="72"/>
      <c r="XEK5" s="72"/>
      <c r="XEL5" s="72"/>
      <c r="XEM5" s="72"/>
      <c r="XEN5" s="72"/>
      <c r="XEO5" s="72"/>
      <c r="XEP5" s="72"/>
      <c r="XEQ5" s="72"/>
      <c r="XER5" s="72"/>
      <c r="XES5" s="72"/>
      <c r="XET5" s="72"/>
      <c r="XEU5" s="72"/>
      <c r="XEV5" s="72"/>
      <c r="XEW5" s="72"/>
      <c r="XEX5" s="72"/>
      <c r="XEY5" s="72"/>
      <c r="XEZ5" s="72"/>
      <c r="XFA5" s="72"/>
      <c r="XFB5" s="72"/>
      <c r="XFC5" s="72"/>
      <c r="XFD5" s="72"/>
    </row>
    <row r="6" s="38" customFormat="1" ht="39.95" customHeight="1" spans="1:16384">
      <c r="A6" s="59"/>
      <c r="B6" s="56" t="s">
        <v>255</v>
      </c>
      <c r="C6" s="56"/>
      <c r="D6" s="56"/>
      <c r="E6" s="60">
        <f>SUM(E7:E60)</f>
        <v>189900</v>
      </c>
      <c r="F6" s="61"/>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53"/>
      <c r="KV6" s="53"/>
      <c r="KW6" s="53"/>
      <c r="KX6" s="53"/>
      <c r="KY6" s="53"/>
      <c r="KZ6" s="53"/>
      <c r="LA6" s="53"/>
      <c r="LB6" s="53"/>
      <c r="LC6" s="53"/>
      <c r="LD6" s="53"/>
      <c r="LE6" s="53"/>
      <c r="LF6" s="53"/>
      <c r="LG6" s="53"/>
      <c r="LH6" s="53"/>
      <c r="LI6" s="53"/>
      <c r="LJ6" s="53"/>
      <c r="LK6" s="53"/>
      <c r="LL6" s="53"/>
      <c r="LM6" s="53"/>
      <c r="LN6" s="53"/>
      <c r="LO6" s="53"/>
      <c r="LP6" s="53"/>
      <c r="LQ6" s="53"/>
      <c r="LR6" s="53"/>
      <c r="LS6" s="53"/>
      <c r="LT6" s="53"/>
      <c r="LU6" s="53"/>
      <c r="LV6" s="53"/>
      <c r="LW6" s="53"/>
      <c r="LX6" s="53"/>
      <c r="LY6" s="53"/>
      <c r="LZ6" s="53"/>
      <c r="MA6" s="53"/>
      <c r="MB6" s="53"/>
      <c r="MC6" s="53"/>
      <c r="MD6" s="53"/>
      <c r="ME6" s="53"/>
      <c r="MF6" s="53"/>
      <c r="MG6" s="53"/>
      <c r="MH6" s="53"/>
      <c r="MI6" s="53"/>
      <c r="MJ6" s="53"/>
      <c r="MK6" s="53"/>
      <c r="ML6" s="53"/>
      <c r="MM6" s="53"/>
      <c r="MN6" s="53"/>
      <c r="MO6" s="53"/>
      <c r="MP6" s="53"/>
      <c r="MQ6" s="53"/>
      <c r="MR6" s="53"/>
      <c r="MS6" s="53"/>
      <c r="MT6" s="53"/>
      <c r="MU6" s="53"/>
      <c r="MV6" s="53"/>
      <c r="MW6" s="53"/>
      <c r="MX6" s="53"/>
      <c r="MY6" s="53"/>
      <c r="MZ6" s="53"/>
      <c r="NA6" s="53"/>
      <c r="NB6" s="53"/>
      <c r="NC6" s="53"/>
      <c r="ND6" s="53"/>
      <c r="NE6" s="53"/>
      <c r="NF6" s="53"/>
      <c r="NG6" s="53"/>
      <c r="NH6" s="53"/>
      <c r="NI6" s="53"/>
      <c r="NJ6" s="53"/>
      <c r="NK6" s="53"/>
      <c r="NL6" s="53"/>
      <c r="NM6" s="53"/>
      <c r="NN6" s="53"/>
      <c r="NO6" s="53"/>
      <c r="NP6" s="53"/>
      <c r="NQ6" s="53"/>
      <c r="NR6" s="53"/>
      <c r="NS6" s="53"/>
      <c r="NT6" s="53"/>
      <c r="NU6" s="53"/>
      <c r="NV6" s="53"/>
      <c r="NW6" s="53"/>
      <c r="NX6" s="53"/>
      <c r="NY6" s="53"/>
      <c r="NZ6" s="53"/>
      <c r="OA6" s="53"/>
      <c r="OB6" s="53"/>
      <c r="OC6" s="53"/>
      <c r="OD6" s="53"/>
      <c r="OE6" s="53"/>
      <c r="OF6" s="53"/>
      <c r="OG6" s="53"/>
      <c r="OH6" s="53"/>
      <c r="OI6" s="53"/>
      <c r="OJ6" s="53"/>
      <c r="OK6" s="53"/>
      <c r="OL6" s="53"/>
      <c r="OM6" s="53"/>
      <c r="ON6" s="53"/>
      <c r="OO6" s="53"/>
      <c r="OP6" s="53"/>
      <c r="OQ6" s="53"/>
      <c r="OR6" s="53"/>
      <c r="OS6" s="53"/>
      <c r="OT6" s="53"/>
      <c r="OU6" s="53"/>
      <c r="OV6" s="53"/>
      <c r="OW6" s="53"/>
      <c r="OX6" s="53"/>
      <c r="OY6" s="53"/>
      <c r="OZ6" s="53"/>
      <c r="PA6" s="53"/>
      <c r="PB6" s="53"/>
      <c r="PC6" s="53"/>
      <c r="PD6" s="53"/>
      <c r="PE6" s="53"/>
      <c r="PF6" s="53"/>
      <c r="PG6" s="53"/>
      <c r="PH6" s="53"/>
      <c r="PI6" s="53"/>
      <c r="PJ6" s="53"/>
      <c r="PK6" s="53"/>
      <c r="PL6" s="53"/>
      <c r="PM6" s="53"/>
      <c r="PN6" s="53"/>
      <c r="PO6" s="53"/>
      <c r="PP6" s="53"/>
      <c r="PQ6" s="53"/>
      <c r="PR6" s="53"/>
      <c r="PS6" s="53"/>
      <c r="PT6" s="53"/>
      <c r="PU6" s="53"/>
      <c r="PV6" s="53"/>
      <c r="PW6" s="53"/>
      <c r="PX6" s="53"/>
      <c r="PY6" s="53"/>
      <c r="PZ6" s="53"/>
      <c r="QA6" s="53"/>
      <c r="QB6" s="53"/>
      <c r="QC6" s="53"/>
      <c r="QD6" s="53"/>
      <c r="QE6" s="53"/>
      <c r="QF6" s="53"/>
      <c r="QG6" s="53"/>
      <c r="QH6" s="53"/>
      <c r="QI6" s="53"/>
      <c r="QJ6" s="53"/>
      <c r="QK6" s="53"/>
      <c r="QL6" s="53"/>
      <c r="QM6" s="53"/>
      <c r="QN6" s="53"/>
      <c r="QO6" s="53"/>
      <c r="QP6" s="53"/>
      <c r="QQ6" s="53"/>
      <c r="QR6" s="53"/>
      <c r="QS6" s="53"/>
      <c r="QT6" s="53"/>
      <c r="QU6" s="53"/>
      <c r="QV6" s="53"/>
      <c r="QW6" s="53"/>
      <c r="QX6" s="53"/>
      <c r="QY6" s="53"/>
      <c r="QZ6" s="53"/>
      <c r="RA6" s="53"/>
      <c r="RB6" s="53"/>
      <c r="RC6" s="53"/>
      <c r="RD6" s="53"/>
      <c r="RE6" s="53"/>
      <c r="RF6" s="53"/>
      <c r="RG6" s="53"/>
      <c r="RH6" s="53"/>
      <c r="RI6" s="53"/>
      <c r="RJ6" s="53"/>
      <c r="RK6" s="53"/>
      <c r="RL6" s="53"/>
      <c r="RM6" s="53"/>
      <c r="RN6" s="53"/>
      <c r="RO6" s="53"/>
      <c r="RP6" s="53"/>
      <c r="RQ6" s="53"/>
      <c r="RR6" s="53"/>
      <c r="RS6" s="53"/>
      <c r="RT6" s="53"/>
      <c r="RU6" s="53"/>
      <c r="RV6" s="53"/>
      <c r="RW6" s="53"/>
      <c r="RX6" s="53"/>
      <c r="RY6" s="53"/>
      <c r="RZ6" s="53"/>
      <c r="SA6" s="53"/>
      <c r="SB6" s="53"/>
      <c r="SC6" s="53"/>
      <c r="SD6" s="53"/>
      <c r="SE6" s="53"/>
      <c r="SF6" s="53"/>
      <c r="SG6" s="53"/>
      <c r="SH6" s="53"/>
      <c r="SI6" s="53"/>
      <c r="SJ6" s="53"/>
      <c r="SK6" s="53"/>
      <c r="SL6" s="53"/>
      <c r="SM6" s="53"/>
      <c r="SN6" s="53"/>
      <c r="SO6" s="53"/>
      <c r="SP6" s="53"/>
      <c r="SQ6" s="53"/>
      <c r="SR6" s="53"/>
      <c r="SS6" s="53"/>
      <c r="ST6" s="53"/>
      <c r="SU6" s="53"/>
      <c r="SV6" s="53"/>
      <c r="SW6" s="53"/>
      <c r="SX6" s="53"/>
      <c r="SY6" s="53"/>
      <c r="SZ6" s="53"/>
      <c r="TA6" s="53"/>
      <c r="TB6" s="53"/>
      <c r="TC6" s="53"/>
      <c r="TD6" s="53"/>
      <c r="TE6" s="53"/>
      <c r="TF6" s="53"/>
      <c r="TG6" s="53"/>
      <c r="TH6" s="53"/>
      <c r="TI6" s="53"/>
      <c r="TJ6" s="53"/>
      <c r="TK6" s="53"/>
      <c r="TL6" s="53"/>
      <c r="TM6" s="53"/>
      <c r="TN6" s="53"/>
      <c r="TO6" s="53"/>
      <c r="TP6" s="53"/>
      <c r="TQ6" s="53"/>
      <c r="TR6" s="53"/>
      <c r="TS6" s="53"/>
      <c r="TT6" s="53"/>
      <c r="TU6" s="53"/>
      <c r="TV6" s="53"/>
      <c r="TW6" s="53"/>
      <c r="TX6" s="53"/>
      <c r="TY6" s="53"/>
      <c r="TZ6" s="53"/>
      <c r="UA6" s="53"/>
      <c r="UB6" s="53"/>
      <c r="UC6" s="53"/>
      <c r="UD6" s="53"/>
      <c r="UE6" s="53"/>
      <c r="UF6" s="53"/>
      <c r="UG6" s="53"/>
      <c r="UH6" s="53"/>
      <c r="UI6" s="53"/>
      <c r="UJ6" s="53"/>
      <c r="UK6" s="53"/>
      <c r="UL6" s="53"/>
      <c r="UM6" s="53"/>
      <c r="UN6" s="53"/>
      <c r="UO6" s="53"/>
      <c r="UP6" s="53"/>
      <c r="UQ6" s="53"/>
      <c r="UR6" s="53"/>
      <c r="US6" s="53"/>
      <c r="UT6" s="53"/>
      <c r="UU6" s="53"/>
      <c r="UV6" s="53"/>
      <c r="UW6" s="53"/>
      <c r="UX6" s="53"/>
      <c r="UY6" s="53"/>
      <c r="UZ6" s="53"/>
      <c r="VA6" s="53"/>
      <c r="VB6" s="53"/>
      <c r="VC6" s="53"/>
      <c r="VD6" s="53"/>
      <c r="VE6" s="53"/>
      <c r="VF6" s="53"/>
      <c r="VG6" s="53"/>
      <c r="VH6" s="53"/>
      <c r="VI6" s="53"/>
      <c r="VJ6" s="53"/>
      <c r="VK6" s="53"/>
      <c r="VL6" s="53"/>
      <c r="VM6" s="53"/>
      <c r="VN6" s="53"/>
      <c r="VO6" s="53"/>
      <c r="VP6" s="53"/>
      <c r="VQ6" s="53"/>
      <c r="VR6" s="53"/>
      <c r="VS6" s="53"/>
      <c r="VT6" s="53"/>
      <c r="VU6" s="53"/>
      <c r="VV6" s="53"/>
      <c r="VW6" s="53"/>
      <c r="VX6" s="53"/>
      <c r="VY6" s="53"/>
      <c r="VZ6" s="53"/>
      <c r="WA6" s="53"/>
      <c r="WB6" s="53"/>
      <c r="WC6" s="53"/>
      <c r="WD6" s="53"/>
      <c r="WE6" s="53"/>
      <c r="WF6" s="53"/>
      <c r="WG6" s="53"/>
      <c r="WH6" s="53"/>
      <c r="WI6" s="53"/>
      <c r="WJ6" s="53"/>
      <c r="WK6" s="53"/>
      <c r="WL6" s="53"/>
      <c r="WM6" s="53"/>
      <c r="WN6" s="53"/>
      <c r="WO6" s="53"/>
      <c r="WP6" s="53"/>
      <c r="WQ6" s="53"/>
      <c r="WR6" s="53"/>
      <c r="WS6" s="53"/>
      <c r="WT6" s="53"/>
      <c r="WU6" s="53"/>
      <c r="WV6" s="53"/>
      <c r="WW6" s="53"/>
      <c r="WX6" s="53"/>
      <c r="WY6" s="53"/>
      <c r="WZ6" s="53"/>
      <c r="XA6" s="53"/>
      <c r="XB6" s="53"/>
      <c r="XC6" s="53"/>
      <c r="XD6" s="53"/>
      <c r="XE6" s="53"/>
      <c r="XF6" s="53"/>
      <c r="XG6" s="53"/>
      <c r="XH6" s="53"/>
      <c r="XI6" s="53"/>
      <c r="XJ6" s="53"/>
      <c r="XK6" s="53"/>
      <c r="XL6" s="53"/>
      <c r="XM6" s="53"/>
      <c r="XN6" s="53"/>
      <c r="XO6" s="53"/>
      <c r="XP6" s="53"/>
      <c r="XQ6" s="53"/>
      <c r="XR6" s="53"/>
      <c r="XS6" s="53"/>
      <c r="XT6" s="53"/>
      <c r="XU6" s="53"/>
      <c r="XV6" s="53"/>
      <c r="XW6" s="53"/>
      <c r="XX6" s="53"/>
      <c r="XY6" s="53"/>
      <c r="XZ6" s="53"/>
      <c r="YA6" s="53"/>
      <c r="YB6" s="53"/>
      <c r="YC6" s="53"/>
      <c r="YD6" s="53"/>
      <c r="YE6" s="53"/>
      <c r="YF6" s="53"/>
      <c r="YG6" s="53"/>
      <c r="YH6" s="53"/>
      <c r="YI6" s="53"/>
      <c r="YJ6" s="53"/>
      <c r="YK6" s="53"/>
      <c r="YL6" s="53"/>
      <c r="YM6" s="53"/>
      <c r="YN6" s="53"/>
      <c r="YO6" s="53"/>
      <c r="YP6" s="53"/>
      <c r="YQ6" s="53"/>
      <c r="YR6" s="53"/>
      <c r="YS6" s="53"/>
      <c r="YT6" s="53"/>
      <c r="YU6" s="53"/>
      <c r="YV6" s="53"/>
      <c r="YW6" s="53"/>
      <c r="YX6" s="53"/>
      <c r="YY6" s="53"/>
      <c r="YZ6" s="53"/>
      <c r="ZA6" s="53"/>
      <c r="ZB6" s="53"/>
      <c r="ZC6" s="53"/>
      <c r="ZD6" s="53"/>
      <c r="ZE6" s="53"/>
      <c r="ZF6" s="53"/>
      <c r="ZG6" s="53"/>
      <c r="ZH6" s="53"/>
      <c r="ZI6" s="53"/>
      <c r="ZJ6" s="53"/>
      <c r="ZK6" s="53"/>
      <c r="ZL6" s="53"/>
      <c r="ZM6" s="53"/>
      <c r="ZN6" s="53"/>
      <c r="ZO6" s="53"/>
      <c r="ZP6" s="53"/>
      <c r="ZQ6" s="53"/>
      <c r="ZR6" s="53"/>
      <c r="ZS6" s="53"/>
      <c r="ZT6" s="53"/>
      <c r="ZU6" s="53"/>
      <c r="ZV6" s="53"/>
      <c r="ZW6" s="53"/>
      <c r="ZX6" s="53"/>
      <c r="ZY6" s="53"/>
      <c r="ZZ6" s="53"/>
      <c r="AAA6" s="53"/>
      <c r="AAB6" s="53"/>
      <c r="AAC6" s="53"/>
      <c r="AAD6" s="53"/>
      <c r="AAE6" s="53"/>
      <c r="AAF6" s="53"/>
      <c r="AAG6" s="53"/>
      <c r="AAH6" s="53"/>
      <c r="AAI6" s="53"/>
      <c r="AAJ6" s="53"/>
      <c r="AAK6" s="53"/>
      <c r="AAL6" s="53"/>
      <c r="AAM6" s="53"/>
      <c r="AAN6" s="53"/>
      <c r="AAO6" s="53"/>
      <c r="AAP6" s="53"/>
      <c r="AAQ6" s="53"/>
      <c r="AAR6" s="53"/>
      <c r="AAS6" s="53"/>
      <c r="AAT6" s="53"/>
      <c r="AAU6" s="53"/>
      <c r="AAV6" s="53"/>
      <c r="AAW6" s="53"/>
      <c r="AAX6" s="53"/>
      <c r="AAY6" s="53"/>
      <c r="AAZ6" s="53"/>
      <c r="ABA6" s="53"/>
      <c r="ABB6" s="53"/>
      <c r="ABC6" s="53"/>
      <c r="ABD6" s="53"/>
      <c r="ABE6" s="53"/>
      <c r="ABF6" s="53"/>
      <c r="ABG6" s="53"/>
      <c r="ABH6" s="53"/>
      <c r="ABI6" s="53"/>
      <c r="ABJ6" s="53"/>
      <c r="ABK6" s="53"/>
      <c r="ABL6" s="53"/>
      <c r="ABM6" s="53"/>
      <c r="ABN6" s="53"/>
      <c r="ABO6" s="53"/>
      <c r="ABP6" s="53"/>
      <c r="ABQ6" s="53"/>
      <c r="ABR6" s="53"/>
      <c r="ABS6" s="53"/>
      <c r="ABT6" s="53"/>
      <c r="ABU6" s="53"/>
      <c r="ABV6" s="53"/>
      <c r="ABW6" s="53"/>
      <c r="ABX6" s="53"/>
      <c r="ABY6" s="53"/>
      <c r="ABZ6" s="53"/>
      <c r="ACA6" s="53"/>
      <c r="ACB6" s="53"/>
      <c r="ACC6" s="53"/>
      <c r="ACD6" s="53"/>
      <c r="ACE6" s="53"/>
      <c r="ACF6" s="53"/>
      <c r="ACG6" s="53"/>
      <c r="ACH6" s="53"/>
      <c r="ACI6" s="53"/>
      <c r="ACJ6" s="53"/>
      <c r="ACK6" s="53"/>
      <c r="ACL6" s="53"/>
      <c r="ACM6" s="53"/>
      <c r="ACN6" s="53"/>
      <c r="ACO6" s="53"/>
      <c r="ACP6" s="53"/>
      <c r="ACQ6" s="53"/>
      <c r="ACR6" s="53"/>
      <c r="ACS6" s="53"/>
      <c r="ACT6" s="53"/>
      <c r="ACU6" s="53"/>
      <c r="ACV6" s="53"/>
      <c r="ACW6" s="53"/>
      <c r="ACX6" s="53"/>
      <c r="ACY6" s="53"/>
      <c r="ACZ6" s="53"/>
      <c r="ADA6" s="53"/>
      <c r="ADB6" s="53"/>
      <c r="ADC6" s="53"/>
      <c r="ADD6" s="53"/>
      <c r="ADE6" s="53"/>
      <c r="ADF6" s="53"/>
      <c r="ADG6" s="53"/>
      <c r="ADH6" s="53"/>
      <c r="ADI6" s="53"/>
      <c r="ADJ6" s="53"/>
      <c r="ADK6" s="53"/>
      <c r="ADL6" s="53"/>
      <c r="ADM6" s="53"/>
      <c r="ADN6" s="53"/>
      <c r="ADO6" s="53"/>
      <c r="ADP6" s="53"/>
      <c r="ADQ6" s="53"/>
      <c r="ADR6" s="53"/>
      <c r="ADS6" s="53"/>
      <c r="ADT6" s="53"/>
      <c r="ADU6" s="53"/>
      <c r="ADV6" s="53"/>
      <c r="ADW6" s="53"/>
      <c r="ADX6" s="53"/>
      <c r="ADY6" s="53"/>
      <c r="ADZ6" s="53"/>
      <c r="AEA6" s="53"/>
      <c r="AEB6" s="53"/>
      <c r="AEC6" s="53"/>
      <c r="AED6" s="53"/>
      <c r="AEE6" s="53"/>
      <c r="AEF6" s="53"/>
      <c r="AEG6" s="53"/>
      <c r="AEH6" s="53"/>
      <c r="AEI6" s="53"/>
      <c r="AEJ6" s="53"/>
      <c r="AEK6" s="53"/>
      <c r="AEL6" s="53"/>
      <c r="AEM6" s="53"/>
      <c r="AEN6" s="53"/>
      <c r="AEO6" s="53"/>
      <c r="AEP6" s="53"/>
      <c r="AEQ6" s="53"/>
      <c r="AER6" s="53"/>
      <c r="AES6" s="53"/>
      <c r="AET6" s="53"/>
      <c r="AEU6" s="53"/>
      <c r="AEV6" s="53"/>
      <c r="AEW6" s="53"/>
      <c r="AEX6" s="53"/>
      <c r="AEY6" s="53"/>
      <c r="AEZ6" s="53"/>
      <c r="AFA6" s="53"/>
      <c r="AFB6" s="53"/>
      <c r="AFC6" s="53"/>
      <c r="AFD6" s="53"/>
      <c r="AFE6" s="53"/>
      <c r="AFF6" s="53"/>
      <c r="AFG6" s="53"/>
      <c r="AFH6" s="53"/>
      <c r="AFI6" s="53"/>
      <c r="AFJ6" s="53"/>
      <c r="AFK6" s="53"/>
      <c r="AFL6" s="53"/>
      <c r="AFM6" s="53"/>
      <c r="AFN6" s="53"/>
      <c r="AFO6" s="53"/>
      <c r="AFP6" s="53"/>
      <c r="AFQ6" s="53"/>
      <c r="AFR6" s="53"/>
      <c r="AFS6" s="53"/>
      <c r="AFT6" s="53"/>
      <c r="AFU6" s="53"/>
      <c r="AFV6" s="53"/>
      <c r="AFW6" s="53"/>
      <c r="AFX6" s="53"/>
      <c r="AFY6" s="53"/>
      <c r="AFZ6" s="53"/>
      <c r="AGA6" s="53"/>
      <c r="AGB6" s="53"/>
      <c r="AGC6" s="53"/>
      <c r="AGD6" s="53"/>
      <c r="AGE6" s="53"/>
      <c r="AGF6" s="53"/>
      <c r="AGG6" s="53"/>
      <c r="AGH6" s="53"/>
      <c r="AGI6" s="53"/>
      <c r="AGJ6" s="53"/>
      <c r="AGK6" s="53"/>
      <c r="AGL6" s="53"/>
      <c r="AGM6" s="53"/>
      <c r="AGN6" s="53"/>
      <c r="AGO6" s="53"/>
      <c r="AGP6" s="53"/>
      <c r="AGQ6" s="53"/>
      <c r="AGR6" s="53"/>
      <c r="AGS6" s="53"/>
      <c r="AGT6" s="53"/>
      <c r="AGU6" s="53"/>
      <c r="AGV6" s="53"/>
      <c r="AGW6" s="53"/>
      <c r="AGX6" s="53"/>
      <c r="AGY6" s="53"/>
      <c r="AGZ6" s="53"/>
      <c r="AHA6" s="53"/>
      <c r="AHB6" s="53"/>
      <c r="AHC6" s="53"/>
      <c r="AHD6" s="53"/>
      <c r="AHE6" s="53"/>
      <c r="AHF6" s="53"/>
      <c r="AHG6" s="53"/>
      <c r="AHH6" s="53"/>
      <c r="AHI6" s="53"/>
      <c r="AHJ6" s="53"/>
      <c r="AHK6" s="53"/>
      <c r="AHL6" s="53"/>
      <c r="AHM6" s="53"/>
      <c r="AHN6" s="53"/>
      <c r="AHO6" s="53"/>
      <c r="AHP6" s="53"/>
      <c r="AHQ6" s="53"/>
      <c r="AHR6" s="53"/>
      <c r="AHS6" s="53"/>
      <c r="AHT6" s="53"/>
      <c r="AHU6" s="53"/>
      <c r="AHV6" s="53"/>
      <c r="AHW6" s="53"/>
      <c r="AHX6" s="53"/>
      <c r="AHY6" s="53"/>
      <c r="AHZ6" s="53"/>
      <c r="AIA6" s="53"/>
      <c r="AIB6" s="53"/>
      <c r="AIC6" s="53"/>
      <c r="AID6" s="53"/>
      <c r="AIE6" s="53"/>
      <c r="AIF6" s="53"/>
      <c r="AIG6" s="53"/>
      <c r="AIH6" s="53"/>
      <c r="AII6" s="53"/>
      <c r="AIJ6" s="53"/>
      <c r="AIK6" s="53"/>
      <c r="AIL6" s="53"/>
      <c r="AIM6" s="53"/>
      <c r="AIN6" s="53"/>
      <c r="AIO6" s="53"/>
      <c r="AIP6" s="53"/>
      <c r="AIQ6" s="53"/>
      <c r="AIR6" s="53"/>
      <c r="AIS6" s="53"/>
      <c r="AIT6" s="53"/>
      <c r="AIU6" s="53"/>
      <c r="AIV6" s="53"/>
      <c r="AIW6" s="53"/>
      <c r="AIX6" s="53"/>
      <c r="AIY6" s="53"/>
      <c r="AIZ6" s="53"/>
      <c r="AJA6" s="53"/>
      <c r="AJB6" s="53"/>
      <c r="AJC6" s="53"/>
      <c r="AJD6" s="53"/>
      <c r="AJE6" s="53"/>
      <c r="AJF6" s="53"/>
      <c r="AJG6" s="53"/>
      <c r="AJH6" s="53"/>
      <c r="AJI6" s="53"/>
      <c r="AJJ6" s="53"/>
      <c r="AJK6" s="53"/>
      <c r="AJL6" s="53"/>
      <c r="AJM6" s="53"/>
      <c r="AJN6" s="53"/>
      <c r="AJO6" s="53"/>
      <c r="AJP6" s="53"/>
      <c r="AJQ6" s="53"/>
      <c r="AJR6" s="53"/>
      <c r="AJS6" s="53"/>
      <c r="AJT6" s="53"/>
      <c r="AJU6" s="53"/>
      <c r="AJV6" s="53"/>
      <c r="AJW6" s="53"/>
      <c r="AJX6" s="53"/>
      <c r="AJY6" s="53"/>
      <c r="AJZ6" s="53"/>
      <c r="AKA6" s="53"/>
      <c r="AKB6" s="53"/>
      <c r="AKC6" s="53"/>
      <c r="AKD6" s="53"/>
      <c r="AKE6" s="53"/>
      <c r="AKF6" s="53"/>
      <c r="AKG6" s="53"/>
      <c r="AKH6" s="53"/>
      <c r="AKI6" s="53"/>
      <c r="AKJ6" s="53"/>
      <c r="AKK6" s="53"/>
      <c r="AKL6" s="53"/>
      <c r="AKM6" s="53"/>
      <c r="AKN6" s="53"/>
      <c r="AKO6" s="53"/>
      <c r="AKP6" s="53"/>
      <c r="AKQ6" s="53"/>
      <c r="AKR6" s="53"/>
      <c r="AKS6" s="53"/>
      <c r="AKT6" s="53"/>
      <c r="AKU6" s="53"/>
      <c r="AKV6" s="53"/>
      <c r="AKW6" s="53"/>
      <c r="AKX6" s="53"/>
      <c r="AKY6" s="53"/>
      <c r="AKZ6" s="53"/>
      <c r="ALA6" s="53"/>
      <c r="ALB6" s="53"/>
      <c r="ALC6" s="53"/>
      <c r="ALD6" s="53"/>
      <c r="ALE6" s="53"/>
      <c r="ALF6" s="53"/>
      <c r="ALG6" s="53"/>
      <c r="ALH6" s="53"/>
      <c r="ALI6" s="53"/>
      <c r="ALJ6" s="53"/>
      <c r="ALK6" s="53"/>
      <c r="ALL6" s="53"/>
      <c r="ALM6" s="53"/>
      <c r="ALN6" s="53"/>
      <c r="ALO6" s="53"/>
      <c r="ALP6" s="53"/>
      <c r="ALQ6" s="53"/>
      <c r="ALR6" s="53"/>
      <c r="ALS6" s="53"/>
      <c r="ALT6" s="53"/>
      <c r="ALU6" s="53"/>
      <c r="ALV6" s="53"/>
      <c r="ALW6" s="53"/>
      <c r="ALX6" s="53"/>
      <c r="ALY6" s="53"/>
      <c r="ALZ6" s="53"/>
      <c r="AMA6" s="53"/>
      <c r="AMB6" s="53"/>
      <c r="AMC6" s="53"/>
      <c r="AMD6" s="53"/>
      <c r="AME6" s="53"/>
      <c r="AMF6" s="53"/>
      <c r="AMG6" s="53"/>
      <c r="AMH6" s="53"/>
      <c r="AMI6" s="53"/>
      <c r="AMJ6" s="53"/>
      <c r="AMK6" s="53"/>
      <c r="AML6" s="53"/>
      <c r="AMM6" s="53"/>
      <c r="AMN6" s="53"/>
      <c r="AMO6" s="53"/>
      <c r="AMP6" s="53"/>
      <c r="AMQ6" s="53"/>
      <c r="AMR6" s="53"/>
      <c r="AMS6" s="53"/>
      <c r="AMT6" s="53"/>
      <c r="AMU6" s="53"/>
      <c r="AMV6" s="53"/>
      <c r="AMW6" s="53"/>
      <c r="AMX6" s="53"/>
      <c r="AMY6" s="53"/>
      <c r="AMZ6" s="53"/>
      <c r="ANA6" s="53"/>
      <c r="ANB6" s="53"/>
      <c r="ANC6" s="53"/>
      <c r="AND6" s="53"/>
      <c r="ANE6" s="53"/>
      <c r="ANF6" s="53"/>
      <c r="ANG6" s="53"/>
      <c r="ANH6" s="53"/>
      <c r="ANI6" s="53"/>
      <c r="ANJ6" s="53"/>
      <c r="ANK6" s="53"/>
      <c r="ANL6" s="53"/>
      <c r="ANM6" s="53"/>
      <c r="ANN6" s="53"/>
      <c r="ANO6" s="53"/>
      <c r="ANP6" s="53"/>
      <c r="ANQ6" s="53"/>
      <c r="ANR6" s="53"/>
      <c r="ANS6" s="53"/>
      <c r="ANT6" s="53"/>
      <c r="ANU6" s="53"/>
      <c r="ANV6" s="53"/>
      <c r="ANW6" s="53"/>
      <c r="ANX6" s="53"/>
      <c r="ANY6" s="53"/>
      <c r="ANZ6" s="53"/>
      <c r="AOA6" s="53"/>
      <c r="AOB6" s="53"/>
      <c r="AOC6" s="53"/>
      <c r="AOD6" s="53"/>
      <c r="AOE6" s="53"/>
      <c r="AOF6" s="53"/>
      <c r="AOG6" s="53"/>
      <c r="AOH6" s="53"/>
      <c r="AOI6" s="53"/>
      <c r="AOJ6" s="53"/>
      <c r="AOK6" s="53"/>
      <c r="AOL6" s="53"/>
      <c r="AOM6" s="53"/>
      <c r="AON6" s="53"/>
      <c r="AOO6" s="53"/>
      <c r="AOP6" s="53"/>
      <c r="AOQ6" s="53"/>
      <c r="AOR6" s="53"/>
      <c r="AOS6" s="53"/>
      <c r="AOT6" s="53"/>
      <c r="AOU6" s="53"/>
      <c r="AOV6" s="53"/>
      <c r="AOW6" s="53"/>
      <c r="AOX6" s="53"/>
      <c r="AOY6" s="53"/>
      <c r="AOZ6" s="53"/>
      <c r="APA6" s="53"/>
      <c r="APB6" s="53"/>
      <c r="APC6" s="53"/>
      <c r="APD6" s="53"/>
      <c r="APE6" s="53"/>
      <c r="APF6" s="53"/>
      <c r="APG6" s="53"/>
      <c r="APH6" s="53"/>
      <c r="API6" s="53"/>
      <c r="APJ6" s="53"/>
      <c r="APK6" s="53"/>
      <c r="APL6" s="53"/>
      <c r="APM6" s="53"/>
      <c r="APN6" s="53"/>
      <c r="APO6" s="53"/>
      <c r="APP6" s="53"/>
      <c r="APQ6" s="53"/>
      <c r="APR6" s="53"/>
      <c r="APS6" s="53"/>
      <c r="APT6" s="53"/>
      <c r="APU6" s="53"/>
      <c r="APV6" s="53"/>
      <c r="APW6" s="53"/>
      <c r="APX6" s="53"/>
      <c r="APY6" s="53"/>
      <c r="APZ6" s="53"/>
      <c r="AQA6" s="53"/>
      <c r="AQB6" s="53"/>
      <c r="AQC6" s="53"/>
      <c r="AQD6" s="53"/>
      <c r="AQE6" s="53"/>
      <c r="AQF6" s="53"/>
      <c r="AQG6" s="53"/>
      <c r="AQH6" s="53"/>
      <c r="AQI6" s="53"/>
      <c r="AQJ6" s="53"/>
      <c r="AQK6" s="53"/>
      <c r="AQL6" s="53"/>
      <c r="AQM6" s="53"/>
      <c r="AQN6" s="53"/>
      <c r="AQO6" s="53"/>
      <c r="AQP6" s="53"/>
      <c r="AQQ6" s="53"/>
      <c r="AQR6" s="53"/>
      <c r="AQS6" s="53"/>
      <c r="AQT6" s="53"/>
      <c r="AQU6" s="53"/>
      <c r="AQV6" s="53"/>
      <c r="AQW6" s="53"/>
      <c r="AQX6" s="53"/>
      <c r="AQY6" s="53"/>
      <c r="AQZ6" s="53"/>
      <c r="ARA6" s="53"/>
      <c r="ARB6" s="53"/>
      <c r="ARC6" s="53"/>
      <c r="ARD6" s="53"/>
      <c r="ARE6" s="53"/>
      <c r="ARF6" s="53"/>
      <c r="ARG6" s="53"/>
      <c r="ARH6" s="53"/>
      <c r="ARI6" s="53"/>
      <c r="ARJ6" s="53"/>
      <c r="ARK6" s="53"/>
      <c r="ARL6" s="53"/>
      <c r="ARM6" s="53"/>
      <c r="ARN6" s="53"/>
      <c r="ARO6" s="53"/>
      <c r="ARP6" s="53"/>
      <c r="ARQ6" s="53"/>
      <c r="ARR6" s="53"/>
      <c r="ARS6" s="53"/>
      <c r="ART6" s="53"/>
      <c r="ARU6" s="53"/>
      <c r="ARV6" s="53"/>
      <c r="ARW6" s="53"/>
      <c r="ARX6" s="53"/>
      <c r="ARY6" s="53"/>
      <c r="ARZ6" s="53"/>
      <c r="ASA6" s="53"/>
      <c r="ASB6" s="53"/>
      <c r="ASC6" s="53"/>
      <c r="ASD6" s="53"/>
      <c r="ASE6" s="53"/>
      <c r="ASF6" s="53"/>
      <c r="ASG6" s="53"/>
      <c r="ASH6" s="53"/>
      <c r="ASI6" s="53"/>
      <c r="ASJ6" s="53"/>
      <c r="ASK6" s="53"/>
      <c r="ASL6" s="53"/>
      <c r="ASM6" s="53"/>
      <c r="ASN6" s="53"/>
      <c r="ASO6" s="53"/>
      <c r="ASP6" s="53"/>
      <c r="ASQ6" s="53"/>
      <c r="ASR6" s="53"/>
      <c r="ASS6" s="53"/>
      <c r="AST6" s="53"/>
      <c r="ASU6" s="53"/>
      <c r="ASV6" s="53"/>
      <c r="ASW6" s="53"/>
      <c r="ASX6" s="53"/>
      <c r="ASY6" s="53"/>
      <c r="ASZ6" s="53"/>
      <c r="ATA6" s="53"/>
      <c r="ATB6" s="53"/>
      <c r="ATC6" s="53"/>
      <c r="ATD6" s="53"/>
      <c r="ATE6" s="53"/>
      <c r="ATF6" s="53"/>
      <c r="ATG6" s="53"/>
      <c r="ATH6" s="53"/>
      <c r="ATI6" s="53"/>
      <c r="ATJ6" s="53"/>
      <c r="ATK6" s="53"/>
      <c r="ATL6" s="53"/>
      <c r="ATM6" s="53"/>
      <c r="ATN6" s="53"/>
      <c r="ATO6" s="53"/>
      <c r="ATP6" s="53"/>
      <c r="ATQ6" s="53"/>
      <c r="ATR6" s="53"/>
      <c r="ATS6" s="53"/>
      <c r="ATT6" s="53"/>
      <c r="ATU6" s="53"/>
      <c r="ATV6" s="53"/>
      <c r="ATW6" s="53"/>
      <c r="ATX6" s="53"/>
      <c r="ATY6" s="53"/>
      <c r="ATZ6" s="53"/>
      <c r="AUA6" s="53"/>
      <c r="AUB6" s="53"/>
      <c r="AUC6" s="53"/>
      <c r="AUD6" s="53"/>
      <c r="AUE6" s="53"/>
      <c r="AUF6" s="53"/>
      <c r="AUG6" s="53"/>
      <c r="AUH6" s="53"/>
      <c r="AUI6" s="53"/>
      <c r="AUJ6" s="53"/>
      <c r="AUK6" s="53"/>
      <c r="AUL6" s="53"/>
      <c r="AUM6" s="53"/>
      <c r="AUN6" s="53"/>
      <c r="AUO6" s="53"/>
      <c r="AUP6" s="53"/>
      <c r="AUQ6" s="53"/>
      <c r="AUR6" s="53"/>
      <c r="AUS6" s="53"/>
      <c r="AUT6" s="53"/>
      <c r="AUU6" s="53"/>
      <c r="AUV6" s="53"/>
      <c r="AUW6" s="53"/>
      <c r="AUX6" s="53"/>
      <c r="AUY6" s="53"/>
      <c r="AUZ6" s="53"/>
      <c r="AVA6" s="53"/>
      <c r="AVB6" s="53"/>
      <c r="AVC6" s="53"/>
      <c r="AVD6" s="53"/>
      <c r="AVE6" s="53"/>
      <c r="AVF6" s="53"/>
      <c r="AVG6" s="53"/>
      <c r="AVH6" s="53"/>
      <c r="AVI6" s="53"/>
      <c r="AVJ6" s="53"/>
      <c r="AVK6" s="53"/>
      <c r="AVL6" s="53"/>
      <c r="AVM6" s="53"/>
      <c r="AVN6" s="53"/>
      <c r="AVO6" s="53"/>
      <c r="AVP6" s="53"/>
      <c r="AVQ6" s="53"/>
      <c r="AVR6" s="53"/>
      <c r="AVS6" s="53"/>
      <c r="AVT6" s="53"/>
      <c r="AVU6" s="53"/>
      <c r="AVV6" s="53"/>
      <c r="AVW6" s="53"/>
      <c r="AVX6" s="53"/>
      <c r="AVY6" s="53"/>
      <c r="AVZ6" s="53"/>
      <c r="AWA6" s="53"/>
      <c r="AWB6" s="53"/>
      <c r="AWC6" s="53"/>
      <c r="AWD6" s="53"/>
      <c r="AWE6" s="53"/>
      <c r="AWF6" s="53"/>
      <c r="AWG6" s="53"/>
      <c r="AWH6" s="53"/>
      <c r="AWI6" s="53"/>
      <c r="AWJ6" s="53"/>
      <c r="AWK6" s="53"/>
      <c r="AWL6" s="53"/>
      <c r="AWM6" s="53"/>
      <c r="AWN6" s="53"/>
      <c r="AWO6" s="53"/>
      <c r="AWP6" s="53"/>
      <c r="AWQ6" s="53"/>
      <c r="AWR6" s="53"/>
      <c r="AWS6" s="53"/>
      <c r="AWT6" s="53"/>
      <c r="AWU6" s="53"/>
      <c r="AWV6" s="53"/>
      <c r="AWW6" s="53"/>
      <c r="AWX6" s="53"/>
      <c r="AWY6" s="53"/>
      <c r="AWZ6" s="53"/>
      <c r="AXA6" s="53"/>
      <c r="AXB6" s="53"/>
      <c r="AXC6" s="53"/>
      <c r="AXD6" s="53"/>
      <c r="AXE6" s="53"/>
      <c r="AXF6" s="53"/>
      <c r="AXG6" s="53"/>
      <c r="AXH6" s="53"/>
      <c r="AXI6" s="53"/>
      <c r="AXJ6" s="53"/>
      <c r="AXK6" s="53"/>
      <c r="AXL6" s="53"/>
      <c r="AXM6" s="53"/>
      <c r="AXN6" s="53"/>
      <c r="AXO6" s="53"/>
      <c r="AXP6" s="53"/>
      <c r="AXQ6" s="53"/>
      <c r="AXR6" s="53"/>
      <c r="AXS6" s="53"/>
      <c r="AXT6" s="53"/>
      <c r="AXU6" s="53"/>
      <c r="AXV6" s="53"/>
      <c r="AXW6" s="53"/>
      <c r="AXX6" s="53"/>
      <c r="AXY6" s="53"/>
      <c r="AXZ6" s="53"/>
      <c r="AYA6" s="53"/>
      <c r="AYB6" s="53"/>
      <c r="AYC6" s="53"/>
      <c r="AYD6" s="53"/>
      <c r="AYE6" s="53"/>
      <c r="AYF6" s="53"/>
      <c r="AYG6" s="53"/>
      <c r="AYH6" s="53"/>
      <c r="AYI6" s="53"/>
      <c r="AYJ6" s="53"/>
      <c r="AYK6" s="53"/>
      <c r="AYL6" s="53"/>
      <c r="AYM6" s="53"/>
      <c r="AYN6" s="53"/>
      <c r="AYO6" s="53"/>
      <c r="AYP6" s="53"/>
      <c r="AYQ6" s="53"/>
      <c r="AYR6" s="53"/>
      <c r="AYS6" s="53"/>
      <c r="AYT6" s="53"/>
      <c r="AYU6" s="53"/>
      <c r="AYV6" s="53"/>
      <c r="AYW6" s="53"/>
      <c r="AYX6" s="53"/>
      <c r="AYY6" s="53"/>
      <c r="AYZ6" s="53"/>
      <c r="AZA6" s="53"/>
      <c r="AZB6" s="53"/>
      <c r="AZC6" s="53"/>
      <c r="AZD6" s="53"/>
      <c r="AZE6" s="53"/>
      <c r="AZF6" s="53"/>
      <c r="AZG6" s="53"/>
      <c r="AZH6" s="53"/>
      <c r="AZI6" s="53"/>
      <c r="AZJ6" s="53"/>
      <c r="AZK6" s="53"/>
      <c r="AZL6" s="53"/>
      <c r="AZM6" s="53"/>
      <c r="AZN6" s="53"/>
      <c r="AZO6" s="53"/>
      <c r="AZP6" s="53"/>
      <c r="AZQ6" s="53"/>
      <c r="AZR6" s="53"/>
      <c r="AZS6" s="53"/>
      <c r="AZT6" s="53"/>
      <c r="AZU6" s="53"/>
      <c r="AZV6" s="53"/>
      <c r="AZW6" s="53"/>
      <c r="AZX6" s="53"/>
      <c r="AZY6" s="53"/>
      <c r="AZZ6" s="53"/>
      <c r="BAA6" s="53"/>
      <c r="BAB6" s="53"/>
      <c r="BAC6" s="53"/>
      <c r="BAD6" s="53"/>
      <c r="BAE6" s="53"/>
      <c r="BAF6" s="53"/>
      <c r="BAG6" s="53"/>
      <c r="BAH6" s="53"/>
      <c r="BAI6" s="53"/>
      <c r="BAJ6" s="53"/>
      <c r="BAK6" s="53"/>
      <c r="BAL6" s="53"/>
      <c r="BAM6" s="53"/>
      <c r="BAN6" s="53"/>
      <c r="BAO6" s="53"/>
      <c r="BAP6" s="53"/>
      <c r="BAQ6" s="53"/>
      <c r="BAR6" s="53"/>
      <c r="BAS6" s="53"/>
      <c r="BAT6" s="53"/>
      <c r="BAU6" s="53"/>
      <c r="BAV6" s="53"/>
      <c r="BAW6" s="53"/>
      <c r="BAX6" s="53"/>
      <c r="BAY6" s="53"/>
      <c r="BAZ6" s="53"/>
      <c r="BBA6" s="53"/>
      <c r="BBB6" s="53"/>
      <c r="BBC6" s="53"/>
      <c r="BBD6" s="53"/>
      <c r="BBE6" s="53"/>
      <c r="BBF6" s="53"/>
      <c r="BBG6" s="53"/>
      <c r="BBH6" s="53"/>
      <c r="BBI6" s="53"/>
      <c r="BBJ6" s="53"/>
      <c r="BBK6" s="53"/>
      <c r="BBL6" s="53"/>
      <c r="BBM6" s="53"/>
      <c r="BBN6" s="53"/>
      <c r="BBO6" s="53"/>
      <c r="BBP6" s="53"/>
      <c r="BBQ6" s="53"/>
      <c r="BBR6" s="53"/>
      <c r="BBS6" s="53"/>
      <c r="BBT6" s="53"/>
      <c r="BBU6" s="53"/>
      <c r="BBV6" s="53"/>
      <c r="BBW6" s="53"/>
      <c r="BBX6" s="53"/>
      <c r="BBY6" s="53"/>
      <c r="BBZ6" s="53"/>
      <c r="BCA6" s="53"/>
      <c r="BCB6" s="53"/>
      <c r="BCC6" s="53"/>
      <c r="BCD6" s="53"/>
      <c r="BCE6" s="53"/>
      <c r="BCF6" s="53"/>
      <c r="BCG6" s="53"/>
      <c r="BCH6" s="53"/>
      <c r="BCI6" s="53"/>
      <c r="BCJ6" s="53"/>
      <c r="BCK6" s="53"/>
      <c r="BCL6" s="53"/>
      <c r="BCM6" s="53"/>
      <c r="BCN6" s="53"/>
      <c r="BCO6" s="53"/>
      <c r="BCP6" s="53"/>
      <c r="BCQ6" s="53"/>
      <c r="BCR6" s="53"/>
      <c r="BCS6" s="53"/>
      <c r="BCT6" s="53"/>
      <c r="BCU6" s="53"/>
      <c r="BCV6" s="53"/>
      <c r="BCW6" s="53"/>
      <c r="BCX6" s="53"/>
      <c r="BCY6" s="53"/>
      <c r="BCZ6" s="53"/>
      <c r="BDA6" s="53"/>
      <c r="BDB6" s="53"/>
      <c r="BDC6" s="53"/>
      <c r="BDD6" s="53"/>
      <c r="BDE6" s="53"/>
      <c r="BDF6" s="53"/>
      <c r="BDG6" s="53"/>
      <c r="BDH6" s="53"/>
      <c r="BDI6" s="53"/>
      <c r="BDJ6" s="53"/>
      <c r="BDK6" s="53"/>
      <c r="BDL6" s="53"/>
      <c r="BDM6" s="53"/>
      <c r="BDN6" s="53"/>
      <c r="BDO6" s="53"/>
      <c r="BDP6" s="53"/>
      <c r="BDQ6" s="53"/>
      <c r="BDR6" s="53"/>
      <c r="BDS6" s="53"/>
      <c r="BDT6" s="53"/>
      <c r="BDU6" s="53"/>
      <c r="BDV6" s="53"/>
      <c r="BDW6" s="53"/>
      <c r="BDX6" s="53"/>
      <c r="BDY6" s="53"/>
      <c r="BDZ6" s="53"/>
      <c r="BEA6" s="53"/>
      <c r="BEB6" s="53"/>
      <c r="BEC6" s="53"/>
      <c r="BED6" s="53"/>
      <c r="BEE6" s="53"/>
      <c r="BEF6" s="53"/>
      <c r="BEG6" s="53"/>
      <c r="BEH6" s="53"/>
      <c r="BEI6" s="53"/>
      <c r="BEJ6" s="53"/>
      <c r="BEK6" s="53"/>
      <c r="BEL6" s="53"/>
      <c r="BEM6" s="53"/>
      <c r="BEN6" s="53"/>
      <c r="BEO6" s="53"/>
      <c r="BEP6" s="53"/>
      <c r="BEQ6" s="53"/>
      <c r="BER6" s="53"/>
      <c r="BES6" s="53"/>
      <c r="BET6" s="53"/>
      <c r="BEU6" s="53"/>
      <c r="BEV6" s="53"/>
      <c r="BEW6" s="53"/>
      <c r="BEX6" s="53"/>
      <c r="BEY6" s="53"/>
      <c r="BEZ6" s="53"/>
      <c r="BFA6" s="53"/>
      <c r="BFB6" s="53"/>
      <c r="BFC6" s="53"/>
      <c r="BFD6" s="53"/>
      <c r="BFE6" s="53"/>
      <c r="BFF6" s="53"/>
      <c r="BFG6" s="53"/>
      <c r="BFH6" s="53"/>
      <c r="BFI6" s="53"/>
      <c r="BFJ6" s="53"/>
      <c r="BFK6" s="53"/>
      <c r="BFL6" s="53"/>
      <c r="BFM6" s="53"/>
      <c r="BFN6" s="53"/>
      <c r="BFO6" s="53"/>
      <c r="BFP6" s="53"/>
      <c r="BFQ6" s="53"/>
      <c r="BFR6" s="53"/>
      <c r="BFS6" s="53"/>
      <c r="BFT6" s="53"/>
      <c r="BFU6" s="53"/>
      <c r="BFV6" s="53"/>
      <c r="BFW6" s="53"/>
      <c r="BFX6" s="53"/>
      <c r="BFY6" s="53"/>
      <c r="BFZ6" s="53"/>
      <c r="BGA6" s="53"/>
      <c r="BGB6" s="53"/>
      <c r="BGC6" s="53"/>
      <c r="BGD6" s="53"/>
      <c r="BGE6" s="53"/>
      <c r="BGF6" s="53"/>
      <c r="BGG6" s="53"/>
      <c r="BGH6" s="53"/>
      <c r="BGI6" s="53"/>
      <c r="BGJ6" s="53"/>
      <c r="BGK6" s="53"/>
      <c r="BGL6" s="53"/>
      <c r="BGM6" s="53"/>
      <c r="BGN6" s="53"/>
      <c r="BGO6" s="53"/>
      <c r="BGP6" s="53"/>
      <c r="BGQ6" s="53"/>
      <c r="BGR6" s="53"/>
      <c r="BGS6" s="53"/>
      <c r="BGT6" s="53"/>
      <c r="BGU6" s="53"/>
      <c r="BGV6" s="53"/>
      <c r="BGW6" s="53"/>
      <c r="BGX6" s="53"/>
      <c r="BGY6" s="53"/>
      <c r="BGZ6" s="53"/>
      <c r="BHA6" s="53"/>
      <c r="BHB6" s="53"/>
      <c r="BHC6" s="53"/>
      <c r="BHD6" s="53"/>
      <c r="BHE6" s="53"/>
      <c r="BHF6" s="53"/>
      <c r="BHG6" s="53"/>
      <c r="BHH6" s="53"/>
      <c r="BHI6" s="53"/>
      <c r="BHJ6" s="53"/>
      <c r="BHK6" s="53"/>
      <c r="BHL6" s="53"/>
      <c r="BHM6" s="53"/>
      <c r="BHN6" s="53"/>
      <c r="BHO6" s="53"/>
      <c r="BHP6" s="53"/>
      <c r="BHQ6" s="53"/>
      <c r="BHR6" s="53"/>
      <c r="BHS6" s="53"/>
      <c r="BHT6" s="53"/>
      <c r="BHU6" s="53"/>
      <c r="BHV6" s="53"/>
      <c r="BHW6" s="53"/>
      <c r="BHX6" s="53"/>
      <c r="BHY6" s="53"/>
      <c r="BHZ6" s="53"/>
      <c r="BIA6" s="53"/>
      <c r="BIB6" s="53"/>
      <c r="BIC6" s="53"/>
      <c r="BID6" s="53"/>
      <c r="BIE6" s="53"/>
      <c r="BIF6" s="53"/>
      <c r="BIG6" s="53"/>
      <c r="BIH6" s="53"/>
      <c r="BII6" s="53"/>
      <c r="BIJ6" s="53"/>
      <c r="BIK6" s="53"/>
      <c r="BIL6" s="53"/>
      <c r="BIM6" s="53"/>
      <c r="BIN6" s="53"/>
      <c r="BIO6" s="53"/>
      <c r="BIP6" s="53"/>
      <c r="BIQ6" s="53"/>
      <c r="BIR6" s="53"/>
      <c r="BIS6" s="53"/>
      <c r="BIT6" s="53"/>
      <c r="BIU6" s="53"/>
      <c r="BIV6" s="53"/>
      <c r="BIW6" s="53"/>
      <c r="BIX6" s="53"/>
      <c r="BIY6" s="53"/>
      <c r="BIZ6" s="53"/>
      <c r="BJA6" s="53"/>
      <c r="BJB6" s="53"/>
      <c r="BJC6" s="53"/>
      <c r="BJD6" s="53"/>
      <c r="BJE6" s="53"/>
      <c r="BJF6" s="53"/>
      <c r="BJG6" s="53"/>
      <c r="BJH6" s="53"/>
      <c r="BJI6" s="53"/>
      <c r="BJJ6" s="53"/>
      <c r="BJK6" s="53"/>
      <c r="BJL6" s="53"/>
      <c r="BJM6" s="53"/>
      <c r="BJN6" s="53"/>
      <c r="BJO6" s="53"/>
      <c r="BJP6" s="53"/>
      <c r="BJQ6" s="53"/>
      <c r="BJR6" s="53"/>
      <c r="BJS6" s="53"/>
      <c r="BJT6" s="53"/>
      <c r="BJU6" s="53"/>
      <c r="BJV6" s="53"/>
      <c r="BJW6" s="53"/>
      <c r="BJX6" s="53"/>
      <c r="BJY6" s="53"/>
      <c r="BJZ6" s="53"/>
      <c r="BKA6" s="53"/>
      <c r="BKB6" s="53"/>
      <c r="BKC6" s="53"/>
      <c r="BKD6" s="53"/>
      <c r="BKE6" s="53"/>
      <c r="BKF6" s="53"/>
      <c r="BKG6" s="53"/>
      <c r="BKH6" s="53"/>
      <c r="BKI6" s="53"/>
      <c r="BKJ6" s="53"/>
      <c r="BKK6" s="53"/>
      <c r="BKL6" s="53"/>
      <c r="BKM6" s="53"/>
      <c r="BKN6" s="53"/>
      <c r="BKO6" s="53"/>
      <c r="BKP6" s="53"/>
      <c r="BKQ6" s="53"/>
      <c r="BKR6" s="53"/>
      <c r="BKS6" s="53"/>
      <c r="BKT6" s="53"/>
      <c r="BKU6" s="53"/>
      <c r="BKV6" s="53"/>
      <c r="BKW6" s="53"/>
      <c r="BKX6" s="53"/>
      <c r="BKY6" s="53"/>
      <c r="BKZ6" s="53"/>
      <c r="BLA6" s="53"/>
      <c r="BLB6" s="53"/>
      <c r="BLC6" s="53"/>
      <c r="BLD6" s="53"/>
      <c r="BLE6" s="53"/>
      <c r="BLF6" s="53"/>
      <c r="BLG6" s="53"/>
      <c r="BLH6" s="53"/>
      <c r="BLI6" s="53"/>
      <c r="BLJ6" s="53"/>
      <c r="BLK6" s="53"/>
      <c r="BLL6" s="53"/>
      <c r="BLM6" s="53"/>
      <c r="BLN6" s="53"/>
      <c r="BLO6" s="53"/>
      <c r="BLP6" s="53"/>
      <c r="BLQ6" s="53"/>
      <c r="BLR6" s="53"/>
      <c r="BLS6" s="53"/>
      <c r="BLT6" s="53"/>
      <c r="BLU6" s="53"/>
      <c r="BLV6" s="53"/>
      <c r="BLW6" s="53"/>
      <c r="BLX6" s="53"/>
      <c r="BLY6" s="53"/>
      <c r="BLZ6" s="53"/>
      <c r="BMA6" s="53"/>
      <c r="BMB6" s="53"/>
      <c r="BMC6" s="53"/>
      <c r="BMD6" s="53"/>
      <c r="BME6" s="53"/>
      <c r="BMF6" s="53"/>
      <c r="BMG6" s="53"/>
      <c r="BMH6" s="53"/>
      <c r="BMI6" s="53"/>
      <c r="BMJ6" s="53"/>
      <c r="BMK6" s="53"/>
      <c r="BML6" s="53"/>
      <c r="BMM6" s="53"/>
      <c r="BMN6" s="53"/>
      <c r="BMO6" s="53"/>
      <c r="BMP6" s="53"/>
      <c r="BMQ6" s="53"/>
      <c r="BMR6" s="53"/>
      <c r="BMS6" s="53"/>
      <c r="BMT6" s="53"/>
      <c r="BMU6" s="53"/>
      <c r="BMV6" s="53"/>
      <c r="BMW6" s="53"/>
      <c r="BMX6" s="53"/>
      <c r="BMY6" s="53"/>
      <c r="BMZ6" s="53"/>
      <c r="BNA6" s="53"/>
      <c r="BNB6" s="53"/>
      <c r="BNC6" s="53"/>
      <c r="BND6" s="53"/>
      <c r="BNE6" s="53"/>
      <c r="BNF6" s="53"/>
      <c r="BNG6" s="53"/>
      <c r="BNH6" s="53"/>
      <c r="BNI6" s="53"/>
      <c r="BNJ6" s="53"/>
      <c r="BNK6" s="53"/>
      <c r="BNL6" s="53"/>
      <c r="BNM6" s="53"/>
      <c r="BNN6" s="53"/>
      <c r="BNO6" s="53"/>
      <c r="BNP6" s="53"/>
      <c r="BNQ6" s="53"/>
      <c r="BNR6" s="53"/>
      <c r="BNS6" s="53"/>
      <c r="BNT6" s="53"/>
      <c r="BNU6" s="53"/>
      <c r="BNV6" s="53"/>
      <c r="BNW6" s="53"/>
      <c r="BNX6" s="53"/>
      <c r="BNY6" s="53"/>
      <c r="BNZ6" s="53"/>
      <c r="BOA6" s="53"/>
      <c r="BOB6" s="53"/>
      <c r="BOC6" s="53"/>
      <c r="BOD6" s="53"/>
      <c r="BOE6" s="53"/>
      <c r="BOF6" s="53"/>
      <c r="BOG6" s="53"/>
      <c r="BOH6" s="53"/>
      <c r="BOI6" s="53"/>
      <c r="BOJ6" s="53"/>
      <c r="BOK6" s="53"/>
      <c r="BOL6" s="53"/>
      <c r="BOM6" s="53"/>
      <c r="BON6" s="53"/>
      <c r="BOO6" s="53"/>
      <c r="BOP6" s="53"/>
      <c r="BOQ6" s="53"/>
      <c r="BOR6" s="53"/>
      <c r="BOS6" s="53"/>
      <c r="BOT6" s="53"/>
      <c r="BOU6" s="53"/>
      <c r="BOV6" s="53"/>
      <c r="BOW6" s="53"/>
      <c r="BOX6" s="53"/>
      <c r="BOY6" s="53"/>
      <c r="BOZ6" s="53"/>
      <c r="BPA6" s="53"/>
      <c r="BPB6" s="53"/>
      <c r="BPC6" s="53"/>
      <c r="BPD6" s="53"/>
      <c r="BPE6" s="53"/>
      <c r="BPF6" s="53"/>
      <c r="BPG6" s="53"/>
      <c r="BPH6" s="53"/>
      <c r="BPI6" s="53"/>
      <c r="BPJ6" s="53"/>
      <c r="BPK6" s="53"/>
      <c r="BPL6" s="53"/>
      <c r="BPM6" s="53"/>
      <c r="BPN6" s="53"/>
      <c r="BPO6" s="53"/>
      <c r="BPP6" s="53"/>
      <c r="BPQ6" s="53"/>
      <c r="BPR6" s="53"/>
      <c r="BPS6" s="53"/>
      <c r="BPT6" s="53"/>
      <c r="BPU6" s="53"/>
      <c r="BPV6" s="53"/>
      <c r="BPW6" s="53"/>
      <c r="BPX6" s="53"/>
      <c r="BPY6" s="53"/>
      <c r="BPZ6" s="53"/>
      <c r="BQA6" s="53"/>
      <c r="BQB6" s="53"/>
      <c r="BQC6" s="53"/>
      <c r="BQD6" s="53"/>
      <c r="BQE6" s="53"/>
      <c r="BQF6" s="53"/>
      <c r="BQG6" s="53"/>
      <c r="BQH6" s="53"/>
      <c r="BQI6" s="53"/>
      <c r="BQJ6" s="53"/>
      <c r="BQK6" s="53"/>
      <c r="BQL6" s="53"/>
      <c r="BQM6" s="53"/>
      <c r="BQN6" s="53"/>
      <c r="BQO6" s="53"/>
      <c r="BQP6" s="53"/>
      <c r="BQQ6" s="53"/>
      <c r="BQR6" s="53"/>
      <c r="BQS6" s="53"/>
      <c r="BQT6" s="53"/>
      <c r="BQU6" s="53"/>
      <c r="BQV6" s="53"/>
      <c r="BQW6" s="53"/>
      <c r="BQX6" s="53"/>
      <c r="BQY6" s="53"/>
      <c r="BQZ6" s="53"/>
      <c r="BRA6" s="53"/>
      <c r="BRB6" s="53"/>
      <c r="BRC6" s="53"/>
      <c r="BRD6" s="53"/>
      <c r="BRE6" s="53"/>
      <c r="BRF6" s="53"/>
      <c r="BRG6" s="53"/>
      <c r="BRH6" s="53"/>
      <c r="BRI6" s="53"/>
      <c r="BRJ6" s="53"/>
      <c r="BRK6" s="53"/>
      <c r="BRL6" s="53"/>
      <c r="BRM6" s="53"/>
      <c r="BRN6" s="53"/>
      <c r="BRO6" s="53"/>
      <c r="BRP6" s="53"/>
      <c r="BRQ6" s="53"/>
      <c r="BRR6" s="53"/>
      <c r="BRS6" s="53"/>
      <c r="BRT6" s="53"/>
      <c r="BRU6" s="53"/>
      <c r="BRV6" s="53"/>
      <c r="BRW6" s="53"/>
      <c r="BRX6" s="53"/>
      <c r="BRY6" s="53"/>
      <c r="BRZ6" s="53"/>
      <c r="BSA6" s="53"/>
      <c r="BSB6" s="53"/>
      <c r="BSC6" s="53"/>
      <c r="BSD6" s="53"/>
      <c r="BSE6" s="53"/>
      <c r="BSF6" s="53"/>
      <c r="BSG6" s="53"/>
      <c r="BSH6" s="53"/>
      <c r="BSI6" s="53"/>
      <c r="BSJ6" s="53"/>
      <c r="BSK6" s="53"/>
      <c r="BSL6" s="53"/>
      <c r="BSM6" s="53"/>
      <c r="BSN6" s="53"/>
      <c r="BSO6" s="53"/>
      <c r="BSP6" s="53"/>
      <c r="BSQ6" s="53"/>
      <c r="BSR6" s="53"/>
      <c r="BSS6" s="53"/>
      <c r="BST6" s="53"/>
      <c r="BSU6" s="53"/>
      <c r="BSV6" s="53"/>
      <c r="BSW6" s="53"/>
      <c r="BSX6" s="53"/>
      <c r="BSY6" s="53"/>
      <c r="BSZ6" s="53"/>
      <c r="BTA6" s="53"/>
      <c r="BTB6" s="53"/>
      <c r="BTC6" s="53"/>
      <c r="BTD6" s="53"/>
      <c r="BTE6" s="53"/>
      <c r="BTF6" s="53"/>
      <c r="BTG6" s="53"/>
      <c r="BTH6" s="53"/>
      <c r="BTI6" s="53"/>
      <c r="BTJ6" s="53"/>
      <c r="BTK6" s="53"/>
      <c r="BTL6" s="53"/>
      <c r="BTM6" s="53"/>
      <c r="BTN6" s="53"/>
      <c r="BTO6" s="53"/>
      <c r="BTP6" s="53"/>
      <c r="BTQ6" s="53"/>
      <c r="BTR6" s="53"/>
      <c r="BTS6" s="53"/>
      <c r="BTT6" s="53"/>
      <c r="BTU6" s="53"/>
      <c r="BTV6" s="53"/>
      <c r="BTW6" s="53"/>
      <c r="BTX6" s="53"/>
      <c r="BTY6" s="53"/>
      <c r="BTZ6" s="53"/>
      <c r="BUA6" s="53"/>
      <c r="BUB6" s="53"/>
      <c r="BUC6" s="53"/>
      <c r="BUD6" s="53"/>
      <c r="BUE6" s="53"/>
      <c r="BUF6" s="53"/>
      <c r="BUG6" s="53"/>
      <c r="BUH6" s="53"/>
      <c r="BUI6" s="53"/>
      <c r="BUJ6" s="53"/>
      <c r="BUK6" s="53"/>
      <c r="BUL6" s="53"/>
      <c r="BUM6" s="53"/>
      <c r="BUN6" s="53"/>
      <c r="BUO6" s="53"/>
      <c r="BUP6" s="53"/>
      <c r="BUQ6" s="53"/>
      <c r="BUR6" s="53"/>
      <c r="BUS6" s="53"/>
      <c r="BUT6" s="53"/>
      <c r="BUU6" s="53"/>
      <c r="BUV6" s="53"/>
      <c r="BUW6" s="53"/>
      <c r="BUX6" s="53"/>
      <c r="BUY6" s="53"/>
      <c r="BUZ6" s="53"/>
      <c r="BVA6" s="53"/>
      <c r="BVB6" s="53"/>
      <c r="BVC6" s="53"/>
      <c r="BVD6" s="53"/>
      <c r="BVE6" s="53"/>
      <c r="BVF6" s="53"/>
      <c r="BVG6" s="53"/>
      <c r="BVH6" s="53"/>
      <c r="BVI6" s="53"/>
      <c r="BVJ6" s="53"/>
      <c r="BVK6" s="53"/>
      <c r="BVL6" s="53"/>
      <c r="BVM6" s="53"/>
      <c r="BVN6" s="53"/>
      <c r="BVO6" s="53"/>
      <c r="BVP6" s="53"/>
      <c r="BVQ6" s="53"/>
      <c r="BVR6" s="53"/>
      <c r="BVS6" s="53"/>
      <c r="BVT6" s="53"/>
      <c r="BVU6" s="53"/>
      <c r="BVV6" s="53"/>
      <c r="BVW6" s="53"/>
      <c r="BVX6" s="53"/>
      <c r="BVY6" s="53"/>
      <c r="BVZ6" s="53"/>
      <c r="BWA6" s="53"/>
      <c r="BWB6" s="53"/>
      <c r="BWC6" s="53"/>
      <c r="BWD6" s="53"/>
      <c r="BWE6" s="53"/>
      <c r="BWF6" s="53"/>
      <c r="BWG6" s="53"/>
      <c r="BWH6" s="53"/>
      <c r="BWI6" s="53"/>
      <c r="BWJ6" s="53"/>
      <c r="BWK6" s="53"/>
      <c r="BWL6" s="53"/>
      <c r="BWM6" s="53"/>
      <c r="BWN6" s="53"/>
      <c r="BWO6" s="53"/>
      <c r="BWP6" s="53"/>
      <c r="BWQ6" s="53"/>
      <c r="BWR6" s="53"/>
      <c r="BWS6" s="53"/>
      <c r="BWT6" s="53"/>
      <c r="BWU6" s="53"/>
      <c r="BWV6" s="53"/>
      <c r="BWW6" s="53"/>
      <c r="BWX6" s="53"/>
      <c r="BWY6" s="53"/>
      <c r="BWZ6" s="53"/>
      <c r="BXA6" s="53"/>
      <c r="BXB6" s="53"/>
      <c r="BXC6" s="53"/>
      <c r="BXD6" s="53"/>
      <c r="BXE6" s="53"/>
      <c r="BXF6" s="53"/>
      <c r="BXG6" s="53"/>
      <c r="BXH6" s="53"/>
      <c r="BXI6" s="53"/>
      <c r="BXJ6" s="53"/>
      <c r="BXK6" s="53"/>
      <c r="BXL6" s="53"/>
      <c r="BXM6" s="53"/>
      <c r="BXN6" s="53"/>
      <c r="BXO6" s="53"/>
      <c r="BXP6" s="53"/>
      <c r="BXQ6" s="53"/>
      <c r="BXR6" s="53"/>
      <c r="BXS6" s="53"/>
      <c r="BXT6" s="53"/>
      <c r="BXU6" s="53"/>
      <c r="BXV6" s="53"/>
      <c r="BXW6" s="53"/>
      <c r="BXX6" s="53"/>
      <c r="BXY6" s="53"/>
      <c r="BXZ6" s="53"/>
      <c r="BYA6" s="53"/>
      <c r="BYB6" s="53"/>
      <c r="BYC6" s="53"/>
      <c r="BYD6" s="53"/>
      <c r="BYE6" s="53"/>
      <c r="BYF6" s="53"/>
      <c r="BYG6" s="53"/>
      <c r="BYH6" s="53"/>
      <c r="BYI6" s="53"/>
      <c r="BYJ6" s="53"/>
      <c r="BYK6" s="53"/>
      <c r="BYL6" s="53"/>
      <c r="BYM6" s="53"/>
      <c r="BYN6" s="53"/>
      <c r="BYO6" s="53"/>
      <c r="BYP6" s="53"/>
      <c r="BYQ6" s="53"/>
      <c r="BYR6" s="53"/>
      <c r="BYS6" s="53"/>
      <c r="BYT6" s="53"/>
      <c r="BYU6" s="53"/>
      <c r="BYV6" s="53"/>
      <c r="BYW6" s="53"/>
      <c r="BYX6" s="53"/>
      <c r="BYY6" s="53"/>
      <c r="BYZ6" s="53"/>
      <c r="BZA6" s="53"/>
      <c r="BZB6" s="53"/>
      <c r="BZC6" s="53"/>
      <c r="BZD6" s="53"/>
      <c r="BZE6" s="53"/>
      <c r="BZF6" s="53"/>
      <c r="BZG6" s="53"/>
      <c r="BZH6" s="53"/>
      <c r="BZI6" s="53"/>
      <c r="BZJ6" s="53"/>
      <c r="BZK6" s="53"/>
      <c r="BZL6" s="53"/>
      <c r="BZM6" s="53"/>
      <c r="BZN6" s="53"/>
      <c r="BZO6" s="53"/>
      <c r="BZP6" s="53"/>
      <c r="BZQ6" s="53"/>
      <c r="BZR6" s="53"/>
      <c r="BZS6" s="53"/>
      <c r="BZT6" s="53"/>
      <c r="BZU6" s="53"/>
      <c r="BZV6" s="53"/>
      <c r="BZW6" s="53"/>
      <c r="BZX6" s="53"/>
      <c r="BZY6" s="53"/>
      <c r="BZZ6" s="53"/>
      <c r="CAA6" s="53"/>
      <c r="CAB6" s="53"/>
      <c r="CAC6" s="53"/>
      <c r="CAD6" s="53"/>
      <c r="CAE6" s="53"/>
      <c r="CAF6" s="53"/>
      <c r="CAG6" s="53"/>
      <c r="CAH6" s="53"/>
      <c r="CAI6" s="53"/>
      <c r="CAJ6" s="53"/>
      <c r="CAK6" s="53"/>
      <c r="CAL6" s="53"/>
      <c r="CAM6" s="53"/>
      <c r="CAN6" s="53"/>
      <c r="CAO6" s="53"/>
      <c r="CAP6" s="53"/>
      <c r="CAQ6" s="53"/>
      <c r="CAR6" s="53"/>
      <c r="CAS6" s="53"/>
      <c r="CAT6" s="53"/>
      <c r="CAU6" s="53"/>
      <c r="CAV6" s="53"/>
      <c r="CAW6" s="53"/>
      <c r="CAX6" s="53"/>
      <c r="CAY6" s="53"/>
      <c r="CAZ6" s="53"/>
      <c r="CBA6" s="53"/>
      <c r="CBB6" s="53"/>
      <c r="CBC6" s="53"/>
      <c r="CBD6" s="53"/>
      <c r="CBE6" s="53"/>
      <c r="CBF6" s="53"/>
      <c r="CBG6" s="53"/>
      <c r="CBH6" s="53"/>
      <c r="CBI6" s="53"/>
      <c r="CBJ6" s="53"/>
      <c r="CBK6" s="53"/>
      <c r="CBL6" s="53"/>
      <c r="CBM6" s="53"/>
      <c r="CBN6" s="53"/>
      <c r="CBO6" s="53"/>
      <c r="CBP6" s="53"/>
      <c r="CBQ6" s="53"/>
      <c r="CBR6" s="53"/>
      <c r="CBS6" s="53"/>
      <c r="CBT6" s="53"/>
      <c r="CBU6" s="53"/>
      <c r="CBV6" s="53"/>
      <c r="CBW6" s="53"/>
      <c r="CBX6" s="53"/>
      <c r="CBY6" s="53"/>
      <c r="CBZ6" s="53"/>
      <c r="CCA6" s="53"/>
      <c r="CCB6" s="53"/>
      <c r="CCC6" s="53"/>
      <c r="CCD6" s="53"/>
      <c r="CCE6" s="53"/>
      <c r="CCF6" s="53"/>
      <c r="CCG6" s="53"/>
      <c r="CCH6" s="53"/>
      <c r="CCI6" s="53"/>
      <c r="CCJ6" s="53"/>
      <c r="CCK6" s="53"/>
      <c r="CCL6" s="53"/>
      <c r="CCM6" s="53"/>
      <c r="CCN6" s="53"/>
      <c r="CCO6" s="53"/>
      <c r="CCP6" s="53"/>
      <c r="CCQ6" s="53"/>
      <c r="CCR6" s="53"/>
      <c r="CCS6" s="53"/>
      <c r="CCT6" s="53"/>
      <c r="CCU6" s="53"/>
      <c r="CCV6" s="53"/>
      <c r="CCW6" s="53"/>
      <c r="CCX6" s="53"/>
      <c r="CCY6" s="53"/>
      <c r="CCZ6" s="53"/>
      <c r="CDA6" s="53"/>
      <c r="CDB6" s="53"/>
      <c r="CDC6" s="53"/>
      <c r="CDD6" s="53"/>
      <c r="CDE6" s="53"/>
      <c r="CDF6" s="53"/>
      <c r="CDG6" s="53"/>
      <c r="CDH6" s="53"/>
      <c r="CDI6" s="53"/>
      <c r="CDJ6" s="53"/>
      <c r="CDK6" s="53"/>
      <c r="CDL6" s="53"/>
      <c r="CDM6" s="53"/>
      <c r="CDN6" s="53"/>
      <c r="CDO6" s="53"/>
      <c r="CDP6" s="53"/>
      <c r="CDQ6" s="53"/>
      <c r="CDR6" s="53"/>
      <c r="CDS6" s="53"/>
      <c r="CDT6" s="53"/>
      <c r="CDU6" s="53"/>
      <c r="CDV6" s="53"/>
      <c r="CDW6" s="53"/>
      <c r="CDX6" s="53"/>
      <c r="CDY6" s="53"/>
      <c r="CDZ6" s="53"/>
      <c r="CEA6" s="53"/>
      <c r="CEB6" s="53"/>
      <c r="CEC6" s="53"/>
      <c r="CED6" s="53"/>
      <c r="CEE6" s="53"/>
      <c r="CEF6" s="53"/>
      <c r="CEG6" s="53"/>
      <c r="CEH6" s="53"/>
      <c r="CEI6" s="53"/>
      <c r="CEJ6" s="53"/>
      <c r="CEK6" s="53"/>
      <c r="CEL6" s="53"/>
      <c r="CEM6" s="53"/>
      <c r="CEN6" s="53"/>
      <c r="CEO6" s="53"/>
      <c r="CEP6" s="53"/>
      <c r="CEQ6" s="53"/>
      <c r="CER6" s="53"/>
      <c r="CES6" s="53"/>
      <c r="CET6" s="53"/>
      <c r="CEU6" s="53"/>
      <c r="CEV6" s="53"/>
      <c r="CEW6" s="53"/>
      <c r="CEX6" s="53"/>
      <c r="CEY6" s="53"/>
      <c r="CEZ6" s="53"/>
      <c r="CFA6" s="53"/>
      <c r="CFB6" s="53"/>
      <c r="CFC6" s="53"/>
      <c r="CFD6" s="53"/>
      <c r="CFE6" s="53"/>
      <c r="CFF6" s="53"/>
      <c r="CFG6" s="53"/>
      <c r="CFH6" s="53"/>
      <c r="CFI6" s="53"/>
      <c r="CFJ6" s="53"/>
      <c r="CFK6" s="53"/>
      <c r="CFL6" s="53"/>
      <c r="CFM6" s="53"/>
      <c r="CFN6" s="53"/>
      <c r="CFO6" s="53"/>
      <c r="CFP6" s="53"/>
      <c r="CFQ6" s="53"/>
      <c r="CFR6" s="53"/>
      <c r="CFS6" s="53"/>
      <c r="CFT6" s="53"/>
      <c r="CFU6" s="53"/>
      <c r="CFV6" s="53"/>
      <c r="CFW6" s="53"/>
      <c r="CFX6" s="53"/>
      <c r="CFY6" s="53"/>
      <c r="CFZ6" s="53"/>
      <c r="CGA6" s="53"/>
      <c r="CGB6" s="53"/>
      <c r="CGC6" s="53"/>
      <c r="CGD6" s="53"/>
      <c r="CGE6" s="53"/>
      <c r="CGF6" s="53"/>
      <c r="CGG6" s="53"/>
      <c r="CGH6" s="53"/>
      <c r="CGI6" s="53"/>
      <c r="CGJ6" s="53"/>
      <c r="CGK6" s="53"/>
      <c r="CGL6" s="53"/>
      <c r="CGM6" s="53"/>
      <c r="CGN6" s="53"/>
      <c r="CGO6" s="53"/>
      <c r="CGP6" s="53"/>
      <c r="CGQ6" s="53"/>
      <c r="CGR6" s="53"/>
      <c r="CGS6" s="53"/>
      <c r="CGT6" s="53"/>
      <c r="CGU6" s="53"/>
      <c r="CGV6" s="53"/>
      <c r="CGW6" s="53"/>
      <c r="CGX6" s="53"/>
      <c r="CGY6" s="53"/>
      <c r="CGZ6" s="53"/>
      <c r="CHA6" s="53"/>
      <c r="CHB6" s="53"/>
      <c r="CHC6" s="53"/>
      <c r="CHD6" s="53"/>
      <c r="CHE6" s="53"/>
      <c r="CHF6" s="53"/>
      <c r="CHG6" s="53"/>
      <c r="CHH6" s="53"/>
      <c r="CHI6" s="53"/>
      <c r="CHJ6" s="53"/>
      <c r="CHK6" s="53"/>
      <c r="CHL6" s="53"/>
      <c r="CHM6" s="53"/>
      <c r="CHN6" s="53"/>
      <c r="CHO6" s="53"/>
      <c r="CHP6" s="53"/>
      <c r="CHQ6" s="53"/>
      <c r="CHR6" s="53"/>
      <c r="CHS6" s="53"/>
      <c r="CHT6" s="53"/>
      <c r="CHU6" s="53"/>
      <c r="CHV6" s="53"/>
      <c r="CHW6" s="53"/>
      <c r="CHX6" s="53"/>
      <c r="CHY6" s="53"/>
      <c r="CHZ6" s="53"/>
      <c r="CIA6" s="53"/>
      <c r="CIB6" s="53"/>
      <c r="CIC6" s="53"/>
      <c r="CID6" s="53"/>
      <c r="CIE6" s="53"/>
      <c r="CIF6" s="53"/>
      <c r="CIG6" s="53"/>
      <c r="CIH6" s="53"/>
      <c r="CII6" s="53"/>
      <c r="CIJ6" s="53"/>
      <c r="CIK6" s="53"/>
      <c r="CIL6" s="53"/>
      <c r="CIM6" s="53"/>
      <c r="CIN6" s="53"/>
      <c r="CIO6" s="53"/>
      <c r="CIP6" s="53"/>
      <c r="CIQ6" s="53"/>
      <c r="CIR6" s="53"/>
      <c r="CIS6" s="53"/>
      <c r="CIT6" s="53"/>
      <c r="CIU6" s="53"/>
      <c r="CIV6" s="53"/>
      <c r="CIW6" s="53"/>
      <c r="CIX6" s="53"/>
      <c r="CIY6" s="53"/>
      <c r="CIZ6" s="53"/>
      <c r="CJA6" s="53"/>
      <c r="CJB6" s="53"/>
      <c r="CJC6" s="53"/>
      <c r="CJD6" s="53"/>
      <c r="CJE6" s="53"/>
      <c r="CJF6" s="53"/>
      <c r="CJG6" s="53"/>
      <c r="CJH6" s="53"/>
      <c r="CJI6" s="53"/>
      <c r="CJJ6" s="53"/>
      <c r="CJK6" s="53"/>
      <c r="CJL6" s="53"/>
      <c r="CJM6" s="53"/>
      <c r="CJN6" s="53"/>
      <c r="CJO6" s="53"/>
      <c r="CJP6" s="53"/>
      <c r="CJQ6" s="53"/>
      <c r="CJR6" s="53"/>
      <c r="CJS6" s="53"/>
      <c r="CJT6" s="53"/>
      <c r="CJU6" s="53"/>
      <c r="CJV6" s="53"/>
      <c r="CJW6" s="53"/>
      <c r="CJX6" s="53"/>
      <c r="CJY6" s="53"/>
      <c r="CJZ6" s="53"/>
      <c r="CKA6" s="53"/>
      <c r="CKB6" s="53"/>
      <c r="CKC6" s="53"/>
      <c r="CKD6" s="53"/>
      <c r="CKE6" s="53"/>
      <c r="CKF6" s="53"/>
      <c r="CKG6" s="53"/>
      <c r="CKH6" s="53"/>
      <c r="CKI6" s="53"/>
      <c r="CKJ6" s="53"/>
      <c r="CKK6" s="53"/>
      <c r="CKL6" s="53"/>
      <c r="CKM6" s="53"/>
      <c r="CKN6" s="53"/>
      <c r="CKO6" s="53"/>
      <c r="CKP6" s="53"/>
      <c r="CKQ6" s="53"/>
      <c r="CKR6" s="53"/>
      <c r="CKS6" s="53"/>
      <c r="CKT6" s="53"/>
      <c r="CKU6" s="53"/>
      <c r="CKV6" s="53"/>
      <c r="CKW6" s="53"/>
      <c r="CKX6" s="53"/>
      <c r="CKY6" s="53"/>
      <c r="CKZ6" s="53"/>
      <c r="CLA6" s="53"/>
      <c r="CLB6" s="53"/>
      <c r="CLC6" s="53"/>
      <c r="CLD6" s="53"/>
      <c r="CLE6" s="53"/>
      <c r="CLF6" s="53"/>
      <c r="CLG6" s="53"/>
      <c r="CLH6" s="53"/>
      <c r="CLI6" s="53"/>
      <c r="CLJ6" s="53"/>
      <c r="CLK6" s="53"/>
      <c r="CLL6" s="53"/>
      <c r="CLM6" s="53"/>
      <c r="CLN6" s="53"/>
      <c r="CLO6" s="53"/>
      <c r="CLP6" s="53"/>
      <c r="CLQ6" s="53"/>
      <c r="CLR6" s="53"/>
      <c r="CLS6" s="53"/>
      <c r="CLT6" s="53"/>
      <c r="CLU6" s="53"/>
      <c r="CLV6" s="53"/>
      <c r="CLW6" s="53"/>
      <c r="CLX6" s="53"/>
      <c r="CLY6" s="53"/>
      <c r="CLZ6" s="53"/>
      <c r="CMA6" s="53"/>
      <c r="CMB6" s="53"/>
      <c r="CMC6" s="53"/>
      <c r="CMD6" s="53"/>
      <c r="CME6" s="53"/>
      <c r="CMF6" s="53"/>
      <c r="CMG6" s="53"/>
      <c r="CMH6" s="53"/>
      <c r="CMI6" s="53"/>
      <c r="CMJ6" s="53"/>
      <c r="CMK6" s="53"/>
      <c r="CML6" s="53"/>
      <c r="CMM6" s="53"/>
      <c r="CMN6" s="53"/>
      <c r="CMO6" s="53"/>
      <c r="CMP6" s="53"/>
      <c r="CMQ6" s="53"/>
      <c r="CMR6" s="53"/>
      <c r="CMS6" s="53"/>
      <c r="CMT6" s="53"/>
      <c r="CMU6" s="53"/>
      <c r="CMV6" s="53"/>
      <c r="CMW6" s="53"/>
      <c r="CMX6" s="53"/>
      <c r="CMY6" s="53"/>
      <c r="CMZ6" s="53"/>
      <c r="CNA6" s="53"/>
      <c r="CNB6" s="53"/>
      <c r="CNC6" s="53"/>
      <c r="CND6" s="53"/>
      <c r="CNE6" s="53"/>
      <c r="CNF6" s="53"/>
      <c r="CNG6" s="53"/>
      <c r="CNH6" s="53"/>
      <c r="CNI6" s="53"/>
      <c r="CNJ6" s="53"/>
      <c r="CNK6" s="53"/>
      <c r="CNL6" s="53"/>
      <c r="CNM6" s="53"/>
      <c r="CNN6" s="53"/>
      <c r="CNO6" s="53"/>
      <c r="CNP6" s="53"/>
      <c r="CNQ6" s="53"/>
      <c r="CNR6" s="53"/>
      <c r="CNS6" s="53"/>
      <c r="CNT6" s="53"/>
      <c r="CNU6" s="53"/>
      <c r="CNV6" s="53"/>
      <c r="CNW6" s="53"/>
      <c r="CNX6" s="53"/>
      <c r="CNY6" s="53"/>
      <c r="CNZ6" s="53"/>
      <c r="COA6" s="53"/>
      <c r="COB6" s="53"/>
      <c r="COC6" s="53"/>
      <c r="COD6" s="53"/>
      <c r="COE6" s="53"/>
      <c r="COF6" s="53"/>
      <c r="COG6" s="53"/>
      <c r="COH6" s="53"/>
      <c r="COI6" s="53"/>
      <c r="COJ6" s="53"/>
      <c r="COK6" s="53"/>
      <c r="COL6" s="53"/>
      <c r="COM6" s="53"/>
      <c r="CON6" s="53"/>
      <c r="COO6" s="53"/>
      <c r="COP6" s="53"/>
      <c r="COQ6" s="53"/>
      <c r="COR6" s="53"/>
      <c r="COS6" s="53"/>
      <c r="COT6" s="53"/>
      <c r="COU6" s="53"/>
      <c r="COV6" s="53"/>
      <c r="COW6" s="53"/>
      <c r="COX6" s="53"/>
      <c r="COY6" s="53"/>
      <c r="COZ6" s="53"/>
      <c r="CPA6" s="53"/>
      <c r="CPB6" s="53"/>
      <c r="CPC6" s="53"/>
      <c r="CPD6" s="53"/>
      <c r="CPE6" s="53"/>
      <c r="CPF6" s="53"/>
      <c r="CPG6" s="53"/>
      <c r="CPH6" s="53"/>
      <c r="CPI6" s="53"/>
      <c r="CPJ6" s="53"/>
      <c r="CPK6" s="53"/>
      <c r="CPL6" s="53"/>
      <c r="CPM6" s="53"/>
      <c r="CPN6" s="53"/>
      <c r="CPO6" s="53"/>
      <c r="CPP6" s="53"/>
      <c r="CPQ6" s="53"/>
      <c r="CPR6" s="53"/>
      <c r="CPS6" s="53"/>
      <c r="CPT6" s="53"/>
      <c r="CPU6" s="53"/>
      <c r="CPV6" s="53"/>
      <c r="CPW6" s="53"/>
      <c r="CPX6" s="53"/>
      <c r="CPY6" s="53"/>
      <c r="CPZ6" s="53"/>
      <c r="CQA6" s="53"/>
      <c r="CQB6" s="53"/>
      <c r="CQC6" s="53"/>
      <c r="CQD6" s="53"/>
      <c r="CQE6" s="53"/>
      <c r="CQF6" s="53"/>
      <c r="CQG6" s="53"/>
      <c r="CQH6" s="53"/>
      <c r="CQI6" s="53"/>
      <c r="CQJ6" s="53"/>
      <c r="CQK6" s="53"/>
      <c r="CQL6" s="53"/>
      <c r="CQM6" s="53"/>
      <c r="CQN6" s="53"/>
      <c r="CQO6" s="53"/>
      <c r="CQP6" s="53"/>
      <c r="CQQ6" s="53"/>
      <c r="CQR6" s="53"/>
      <c r="CQS6" s="53"/>
      <c r="CQT6" s="53"/>
      <c r="CQU6" s="53"/>
      <c r="CQV6" s="53"/>
      <c r="CQW6" s="53"/>
      <c r="CQX6" s="53"/>
      <c r="CQY6" s="53"/>
      <c r="CQZ6" s="53"/>
      <c r="CRA6" s="53"/>
      <c r="CRB6" s="53"/>
      <c r="CRC6" s="53"/>
      <c r="CRD6" s="53"/>
      <c r="CRE6" s="53"/>
      <c r="CRF6" s="53"/>
      <c r="CRG6" s="53"/>
      <c r="CRH6" s="53"/>
      <c r="CRI6" s="53"/>
      <c r="CRJ6" s="53"/>
      <c r="CRK6" s="53"/>
      <c r="CRL6" s="53"/>
      <c r="CRM6" s="53"/>
      <c r="CRN6" s="53"/>
      <c r="CRO6" s="53"/>
      <c r="CRP6" s="53"/>
      <c r="CRQ6" s="53"/>
      <c r="CRR6" s="53"/>
      <c r="CRS6" s="53"/>
      <c r="CRT6" s="53"/>
      <c r="CRU6" s="53"/>
      <c r="CRV6" s="53"/>
      <c r="CRW6" s="53"/>
      <c r="CRX6" s="53"/>
      <c r="CRY6" s="53"/>
      <c r="CRZ6" s="53"/>
      <c r="CSA6" s="53"/>
      <c r="CSB6" s="53"/>
      <c r="CSC6" s="53"/>
      <c r="CSD6" s="53"/>
      <c r="CSE6" s="53"/>
      <c r="CSF6" s="53"/>
      <c r="CSG6" s="53"/>
      <c r="CSH6" s="53"/>
      <c r="CSI6" s="53"/>
      <c r="CSJ6" s="53"/>
      <c r="CSK6" s="53"/>
      <c r="CSL6" s="53"/>
      <c r="CSM6" s="53"/>
      <c r="CSN6" s="53"/>
      <c r="CSO6" s="53"/>
      <c r="CSP6" s="53"/>
      <c r="CSQ6" s="53"/>
      <c r="CSR6" s="53"/>
      <c r="CSS6" s="53"/>
      <c r="CST6" s="53"/>
      <c r="CSU6" s="53"/>
      <c r="CSV6" s="53"/>
      <c r="CSW6" s="53"/>
      <c r="CSX6" s="53"/>
      <c r="CSY6" s="53"/>
      <c r="CSZ6" s="53"/>
      <c r="CTA6" s="53"/>
      <c r="CTB6" s="53"/>
      <c r="CTC6" s="53"/>
      <c r="CTD6" s="53"/>
      <c r="CTE6" s="53"/>
      <c r="CTF6" s="53"/>
      <c r="CTG6" s="53"/>
      <c r="CTH6" s="53"/>
      <c r="CTI6" s="53"/>
      <c r="CTJ6" s="53"/>
      <c r="CTK6" s="53"/>
      <c r="CTL6" s="53"/>
      <c r="CTM6" s="53"/>
      <c r="CTN6" s="53"/>
      <c r="CTO6" s="53"/>
      <c r="CTP6" s="53"/>
      <c r="CTQ6" s="53"/>
      <c r="CTR6" s="53"/>
      <c r="CTS6" s="53"/>
      <c r="CTT6" s="53"/>
      <c r="CTU6" s="53"/>
      <c r="CTV6" s="53"/>
      <c r="CTW6" s="53"/>
      <c r="CTX6" s="53"/>
      <c r="CTY6" s="53"/>
      <c r="CTZ6" s="53"/>
      <c r="CUA6" s="53"/>
      <c r="CUB6" s="53"/>
      <c r="CUC6" s="53"/>
      <c r="CUD6" s="53"/>
      <c r="CUE6" s="53"/>
      <c r="CUF6" s="53"/>
      <c r="CUG6" s="53"/>
      <c r="CUH6" s="53"/>
      <c r="CUI6" s="53"/>
      <c r="CUJ6" s="53"/>
      <c r="CUK6" s="53"/>
      <c r="CUL6" s="53"/>
      <c r="CUM6" s="53"/>
      <c r="CUN6" s="53"/>
      <c r="CUO6" s="53"/>
      <c r="CUP6" s="53"/>
      <c r="CUQ6" s="53"/>
      <c r="CUR6" s="53"/>
      <c r="CUS6" s="53"/>
      <c r="CUT6" s="53"/>
      <c r="CUU6" s="53"/>
      <c r="CUV6" s="53"/>
      <c r="CUW6" s="53"/>
      <c r="CUX6" s="53"/>
      <c r="CUY6" s="53"/>
      <c r="CUZ6" s="53"/>
      <c r="CVA6" s="53"/>
      <c r="CVB6" s="53"/>
      <c r="CVC6" s="53"/>
      <c r="CVD6" s="53"/>
      <c r="CVE6" s="53"/>
      <c r="CVF6" s="53"/>
      <c r="CVG6" s="53"/>
      <c r="CVH6" s="53"/>
      <c r="CVI6" s="53"/>
      <c r="CVJ6" s="53"/>
      <c r="CVK6" s="53"/>
      <c r="CVL6" s="53"/>
      <c r="CVM6" s="53"/>
      <c r="CVN6" s="53"/>
      <c r="CVO6" s="53"/>
      <c r="CVP6" s="53"/>
      <c r="CVQ6" s="53"/>
      <c r="CVR6" s="53"/>
      <c r="CVS6" s="53"/>
      <c r="CVT6" s="53"/>
      <c r="CVU6" s="53"/>
      <c r="CVV6" s="53"/>
      <c r="CVW6" s="53"/>
      <c r="CVX6" s="53"/>
      <c r="CVY6" s="53"/>
      <c r="CVZ6" s="53"/>
      <c r="CWA6" s="53"/>
      <c r="CWB6" s="53"/>
      <c r="CWC6" s="53"/>
      <c r="CWD6" s="53"/>
      <c r="CWE6" s="53"/>
      <c r="CWF6" s="53"/>
      <c r="CWG6" s="53"/>
      <c r="CWH6" s="53"/>
      <c r="CWI6" s="53"/>
      <c r="CWJ6" s="53"/>
      <c r="CWK6" s="53"/>
      <c r="CWL6" s="53"/>
      <c r="CWM6" s="53"/>
      <c r="CWN6" s="53"/>
      <c r="CWO6" s="53"/>
      <c r="CWP6" s="53"/>
      <c r="CWQ6" s="53"/>
      <c r="CWR6" s="53"/>
      <c r="CWS6" s="53"/>
      <c r="CWT6" s="53"/>
      <c r="CWU6" s="53"/>
      <c r="CWV6" s="53"/>
      <c r="CWW6" s="53"/>
      <c r="CWX6" s="53"/>
      <c r="CWY6" s="53"/>
      <c r="CWZ6" s="53"/>
      <c r="CXA6" s="53"/>
      <c r="CXB6" s="53"/>
      <c r="CXC6" s="53"/>
      <c r="CXD6" s="53"/>
      <c r="CXE6" s="53"/>
      <c r="CXF6" s="53"/>
      <c r="CXG6" s="53"/>
      <c r="CXH6" s="53"/>
      <c r="CXI6" s="53"/>
      <c r="CXJ6" s="53"/>
      <c r="CXK6" s="53"/>
      <c r="CXL6" s="53"/>
      <c r="CXM6" s="53"/>
      <c r="CXN6" s="53"/>
      <c r="CXO6" s="53"/>
      <c r="CXP6" s="53"/>
      <c r="CXQ6" s="53"/>
      <c r="CXR6" s="53"/>
      <c r="CXS6" s="53"/>
      <c r="CXT6" s="53"/>
      <c r="CXU6" s="53"/>
      <c r="CXV6" s="53"/>
      <c r="CXW6" s="53"/>
      <c r="CXX6" s="53"/>
      <c r="CXY6" s="53"/>
      <c r="CXZ6" s="53"/>
      <c r="CYA6" s="53"/>
      <c r="CYB6" s="53"/>
      <c r="CYC6" s="53"/>
      <c r="CYD6" s="53"/>
      <c r="CYE6" s="53"/>
      <c r="CYF6" s="53"/>
      <c r="CYG6" s="53"/>
      <c r="CYH6" s="53"/>
      <c r="CYI6" s="53"/>
      <c r="CYJ6" s="53"/>
      <c r="CYK6" s="53"/>
      <c r="CYL6" s="53"/>
      <c r="CYM6" s="53"/>
      <c r="CYN6" s="53"/>
      <c r="CYO6" s="53"/>
      <c r="CYP6" s="53"/>
      <c r="CYQ6" s="53"/>
      <c r="CYR6" s="53"/>
      <c r="CYS6" s="53"/>
      <c r="CYT6" s="53"/>
      <c r="CYU6" s="53"/>
      <c r="CYV6" s="53"/>
      <c r="CYW6" s="53"/>
      <c r="CYX6" s="53"/>
      <c r="CYY6" s="53"/>
      <c r="CYZ6" s="53"/>
      <c r="CZA6" s="53"/>
      <c r="CZB6" s="53"/>
      <c r="CZC6" s="53"/>
      <c r="CZD6" s="53"/>
      <c r="CZE6" s="53"/>
      <c r="CZF6" s="53"/>
      <c r="CZG6" s="53"/>
      <c r="CZH6" s="53"/>
      <c r="CZI6" s="53"/>
      <c r="CZJ6" s="53"/>
      <c r="CZK6" s="53"/>
      <c r="CZL6" s="53"/>
      <c r="CZM6" s="53"/>
      <c r="CZN6" s="53"/>
      <c r="CZO6" s="53"/>
      <c r="CZP6" s="53"/>
      <c r="CZQ6" s="53"/>
      <c r="CZR6" s="53"/>
      <c r="CZS6" s="53"/>
      <c r="CZT6" s="53"/>
      <c r="CZU6" s="53"/>
      <c r="CZV6" s="53"/>
      <c r="CZW6" s="53"/>
      <c r="CZX6" s="53"/>
      <c r="CZY6" s="53"/>
      <c r="CZZ6" s="53"/>
      <c r="DAA6" s="53"/>
      <c r="DAB6" s="53"/>
      <c r="DAC6" s="53"/>
      <c r="DAD6" s="53"/>
      <c r="DAE6" s="53"/>
      <c r="DAF6" s="53"/>
      <c r="DAG6" s="53"/>
      <c r="DAH6" s="53"/>
      <c r="DAI6" s="53"/>
      <c r="DAJ6" s="53"/>
      <c r="DAK6" s="53"/>
      <c r="DAL6" s="53"/>
      <c r="DAM6" s="53"/>
      <c r="DAN6" s="53"/>
      <c r="DAO6" s="53"/>
      <c r="DAP6" s="53"/>
      <c r="DAQ6" s="53"/>
      <c r="DAR6" s="53"/>
      <c r="DAS6" s="53"/>
      <c r="DAT6" s="53"/>
      <c r="DAU6" s="53"/>
      <c r="DAV6" s="53"/>
      <c r="DAW6" s="53"/>
      <c r="DAX6" s="53"/>
      <c r="DAY6" s="53"/>
      <c r="DAZ6" s="53"/>
      <c r="DBA6" s="53"/>
      <c r="DBB6" s="53"/>
      <c r="DBC6" s="53"/>
      <c r="DBD6" s="53"/>
      <c r="DBE6" s="53"/>
      <c r="DBF6" s="53"/>
      <c r="DBG6" s="53"/>
      <c r="DBH6" s="53"/>
      <c r="DBI6" s="53"/>
      <c r="DBJ6" s="53"/>
      <c r="DBK6" s="53"/>
      <c r="DBL6" s="53"/>
      <c r="DBM6" s="53"/>
      <c r="DBN6" s="53"/>
      <c r="DBO6" s="53"/>
      <c r="DBP6" s="53"/>
      <c r="DBQ6" s="53"/>
      <c r="DBR6" s="53"/>
      <c r="DBS6" s="53"/>
      <c r="DBT6" s="53"/>
      <c r="DBU6" s="53"/>
      <c r="DBV6" s="53"/>
      <c r="DBW6" s="53"/>
      <c r="DBX6" s="53"/>
      <c r="DBY6" s="53"/>
      <c r="DBZ6" s="53"/>
      <c r="DCA6" s="53"/>
      <c r="DCB6" s="53"/>
      <c r="DCC6" s="53"/>
      <c r="DCD6" s="53"/>
      <c r="DCE6" s="53"/>
      <c r="DCF6" s="53"/>
      <c r="DCG6" s="53"/>
      <c r="DCH6" s="53"/>
      <c r="DCI6" s="53"/>
      <c r="DCJ6" s="53"/>
      <c r="DCK6" s="53"/>
      <c r="DCL6" s="53"/>
      <c r="DCM6" s="53"/>
      <c r="DCN6" s="53"/>
      <c r="DCO6" s="53"/>
      <c r="DCP6" s="53"/>
      <c r="DCQ6" s="53"/>
      <c r="DCR6" s="53"/>
      <c r="DCS6" s="53"/>
      <c r="DCT6" s="53"/>
      <c r="DCU6" s="53"/>
      <c r="DCV6" s="53"/>
      <c r="DCW6" s="53"/>
      <c r="DCX6" s="53"/>
      <c r="DCY6" s="53"/>
      <c r="DCZ6" s="53"/>
      <c r="DDA6" s="53"/>
      <c r="DDB6" s="53"/>
      <c r="DDC6" s="53"/>
      <c r="DDD6" s="53"/>
      <c r="DDE6" s="53"/>
      <c r="DDF6" s="53"/>
      <c r="DDG6" s="53"/>
      <c r="DDH6" s="53"/>
      <c r="DDI6" s="53"/>
      <c r="DDJ6" s="53"/>
      <c r="DDK6" s="53"/>
      <c r="DDL6" s="53"/>
      <c r="DDM6" s="53"/>
      <c r="DDN6" s="53"/>
      <c r="DDO6" s="53"/>
      <c r="DDP6" s="53"/>
      <c r="DDQ6" s="53"/>
      <c r="DDR6" s="53"/>
      <c r="DDS6" s="53"/>
      <c r="DDT6" s="53"/>
      <c r="DDU6" s="53"/>
      <c r="DDV6" s="53"/>
      <c r="DDW6" s="53"/>
      <c r="DDX6" s="53"/>
      <c r="DDY6" s="53"/>
      <c r="DDZ6" s="53"/>
      <c r="DEA6" s="53"/>
      <c r="DEB6" s="53"/>
      <c r="DEC6" s="53"/>
      <c r="DED6" s="53"/>
      <c r="DEE6" s="53"/>
      <c r="DEF6" s="53"/>
      <c r="DEG6" s="53"/>
      <c r="DEH6" s="53"/>
      <c r="DEI6" s="53"/>
      <c r="DEJ6" s="53"/>
      <c r="DEK6" s="53"/>
      <c r="DEL6" s="53"/>
      <c r="DEM6" s="53"/>
      <c r="DEN6" s="53"/>
      <c r="DEO6" s="53"/>
      <c r="DEP6" s="53"/>
      <c r="DEQ6" s="53"/>
      <c r="DER6" s="53"/>
      <c r="DES6" s="53"/>
      <c r="DET6" s="53"/>
      <c r="DEU6" s="53"/>
      <c r="DEV6" s="53"/>
      <c r="DEW6" s="53"/>
      <c r="DEX6" s="53"/>
      <c r="DEY6" s="53"/>
      <c r="DEZ6" s="53"/>
      <c r="DFA6" s="53"/>
      <c r="DFB6" s="53"/>
      <c r="DFC6" s="53"/>
      <c r="DFD6" s="53"/>
      <c r="DFE6" s="53"/>
      <c r="DFF6" s="53"/>
      <c r="DFG6" s="53"/>
      <c r="DFH6" s="53"/>
      <c r="DFI6" s="53"/>
      <c r="DFJ6" s="53"/>
      <c r="DFK6" s="53"/>
      <c r="DFL6" s="53"/>
      <c r="DFM6" s="53"/>
      <c r="DFN6" s="53"/>
      <c r="DFO6" s="53"/>
      <c r="DFP6" s="53"/>
      <c r="DFQ6" s="53"/>
      <c r="DFR6" s="53"/>
      <c r="DFS6" s="53"/>
      <c r="DFT6" s="53"/>
      <c r="DFU6" s="53"/>
      <c r="DFV6" s="53"/>
      <c r="DFW6" s="53"/>
      <c r="DFX6" s="53"/>
      <c r="DFY6" s="53"/>
      <c r="DFZ6" s="53"/>
      <c r="DGA6" s="53"/>
      <c r="DGB6" s="53"/>
      <c r="DGC6" s="53"/>
      <c r="DGD6" s="53"/>
      <c r="DGE6" s="53"/>
      <c r="DGF6" s="53"/>
      <c r="DGG6" s="53"/>
      <c r="DGH6" s="53"/>
      <c r="DGI6" s="53"/>
      <c r="DGJ6" s="53"/>
      <c r="DGK6" s="53"/>
      <c r="DGL6" s="53"/>
      <c r="DGM6" s="53"/>
      <c r="DGN6" s="53"/>
      <c r="DGO6" s="53"/>
      <c r="DGP6" s="53"/>
      <c r="DGQ6" s="53"/>
      <c r="DGR6" s="53"/>
      <c r="DGS6" s="53"/>
      <c r="DGT6" s="53"/>
      <c r="DGU6" s="53"/>
      <c r="DGV6" s="53"/>
      <c r="DGW6" s="53"/>
      <c r="DGX6" s="53"/>
      <c r="DGY6" s="53"/>
      <c r="DGZ6" s="53"/>
      <c r="DHA6" s="53"/>
      <c r="DHB6" s="53"/>
      <c r="DHC6" s="53"/>
      <c r="DHD6" s="53"/>
      <c r="DHE6" s="53"/>
      <c r="DHF6" s="53"/>
      <c r="DHG6" s="53"/>
      <c r="DHH6" s="53"/>
      <c r="DHI6" s="53"/>
      <c r="DHJ6" s="53"/>
      <c r="DHK6" s="53"/>
      <c r="DHL6" s="53"/>
      <c r="DHM6" s="53"/>
      <c r="DHN6" s="53"/>
      <c r="DHO6" s="53"/>
      <c r="DHP6" s="53"/>
      <c r="DHQ6" s="53"/>
      <c r="DHR6" s="53"/>
      <c r="DHS6" s="53"/>
      <c r="DHT6" s="53"/>
      <c r="DHU6" s="53"/>
      <c r="DHV6" s="53"/>
      <c r="DHW6" s="53"/>
      <c r="DHX6" s="53"/>
      <c r="DHY6" s="53"/>
      <c r="DHZ6" s="53"/>
      <c r="DIA6" s="53"/>
      <c r="DIB6" s="53"/>
      <c r="DIC6" s="53"/>
      <c r="DID6" s="53"/>
      <c r="DIE6" s="53"/>
      <c r="DIF6" s="53"/>
      <c r="DIG6" s="53"/>
      <c r="DIH6" s="53"/>
      <c r="DII6" s="53"/>
      <c r="DIJ6" s="53"/>
      <c r="DIK6" s="53"/>
      <c r="DIL6" s="53"/>
      <c r="DIM6" s="53"/>
      <c r="DIN6" s="53"/>
      <c r="DIO6" s="53"/>
      <c r="DIP6" s="53"/>
      <c r="DIQ6" s="53"/>
      <c r="DIR6" s="53"/>
      <c r="DIS6" s="53"/>
      <c r="DIT6" s="53"/>
      <c r="DIU6" s="53"/>
      <c r="DIV6" s="53"/>
      <c r="DIW6" s="53"/>
      <c r="DIX6" s="53"/>
      <c r="DIY6" s="53"/>
      <c r="DIZ6" s="53"/>
      <c r="DJA6" s="53"/>
      <c r="DJB6" s="53"/>
      <c r="DJC6" s="53"/>
      <c r="DJD6" s="53"/>
      <c r="DJE6" s="53"/>
      <c r="DJF6" s="53"/>
      <c r="DJG6" s="53"/>
      <c r="DJH6" s="53"/>
      <c r="DJI6" s="53"/>
      <c r="DJJ6" s="53"/>
      <c r="DJK6" s="53"/>
      <c r="DJL6" s="53"/>
      <c r="DJM6" s="53"/>
      <c r="DJN6" s="53"/>
      <c r="DJO6" s="53"/>
      <c r="DJP6" s="53"/>
      <c r="DJQ6" s="53"/>
      <c r="DJR6" s="53"/>
      <c r="DJS6" s="53"/>
      <c r="DJT6" s="53"/>
      <c r="DJU6" s="53"/>
      <c r="DJV6" s="53"/>
      <c r="DJW6" s="53"/>
      <c r="DJX6" s="53"/>
      <c r="DJY6" s="53"/>
      <c r="DJZ6" s="53"/>
      <c r="DKA6" s="53"/>
      <c r="DKB6" s="53"/>
      <c r="DKC6" s="53"/>
      <c r="DKD6" s="53"/>
      <c r="DKE6" s="53"/>
      <c r="DKF6" s="53"/>
      <c r="DKG6" s="53"/>
      <c r="DKH6" s="53"/>
      <c r="DKI6" s="53"/>
      <c r="DKJ6" s="53"/>
      <c r="DKK6" s="53"/>
      <c r="DKL6" s="53"/>
      <c r="DKM6" s="53"/>
      <c r="DKN6" s="53"/>
      <c r="DKO6" s="53"/>
      <c r="DKP6" s="53"/>
      <c r="DKQ6" s="53"/>
      <c r="DKR6" s="53"/>
      <c r="DKS6" s="53"/>
      <c r="DKT6" s="53"/>
      <c r="DKU6" s="53"/>
      <c r="DKV6" s="53"/>
      <c r="DKW6" s="53"/>
      <c r="DKX6" s="53"/>
      <c r="DKY6" s="53"/>
      <c r="DKZ6" s="53"/>
      <c r="DLA6" s="53"/>
      <c r="DLB6" s="53"/>
      <c r="DLC6" s="53"/>
      <c r="DLD6" s="53"/>
      <c r="DLE6" s="53"/>
      <c r="DLF6" s="53"/>
      <c r="DLG6" s="53"/>
      <c r="DLH6" s="53"/>
      <c r="DLI6" s="53"/>
      <c r="DLJ6" s="53"/>
      <c r="DLK6" s="53"/>
      <c r="DLL6" s="53"/>
      <c r="DLM6" s="53"/>
      <c r="DLN6" s="53"/>
      <c r="DLO6" s="53"/>
      <c r="DLP6" s="53"/>
      <c r="DLQ6" s="53"/>
      <c r="DLR6" s="53"/>
      <c r="DLS6" s="53"/>
      <c r="DLT6" s="53"/>
      <c r="DLU6" s="53"/>
      <c r="DLV6" s="53"/>
      <c r="DLW6" s="53"/>
      <c r="DLX6" s="53"/>
      <c r="DLY6" s="53"/>
      <c r="DLZ6" s="53"/>
      <c r="DMA6" s="53"/>
      <c r="DMB6" s="53"/>
      <c r="DMC6" s="53"/>
      <c r="DMD6" s="53"/>
      <c r="DME6" s="53"/>
      <c r="DMF6" s="53"/>
      <c r="DMG6" s="53"/>
      <c r="DMH6" s="53"/>
      <c r="DMI6" s="53"/>
      <c r="DMJ6" s="53"/>
      <c r="DMK6" s="53"/>
      <c r="DML6" s="53"/>
      <c r="DMM6" s="53"/>
      <c r="DMN6" s="53"/>
      <c r="DMO6" s="53"/>
      <c r="DMP6" s="53"/>
      <c r="DMQ6" s="53"/>
      <c r="DMR6" s="53"/>
      <c r="DMS6" s="53"/>
      <c r="DMT6" s="53"/>
      <c r="DMU6" s="53"/>
      <c r="DMV6" s="53"/>
      <c r="DMW6" s="53"/>
      <c r="DMX6" s="53"/>
      <c r="DMY6" s="53"/>
      <c r="DMZ6" s="53"/>
      <c r="DNA6" s="53"/>
      <c r="DNB6" s="53"/>
      <c r="DNC6" s="53"/>
      <c r="DND6" s="53"/>
      <c r="DNE6" s="53"/>
      <c r="DNF6" s="53"/>
      <c r="DNG6" s="53"/>
      <c r="DNH6" s="53"/>
      <c r="DNI6" s="53"/>
      <c r="DNJ6" s="53"/>
      <c r="DNK6" s="53"/>
      <c r="DNL6" s="53"/>
      <c r="DNM6" s="53"/>
      <c r="DNN6" s="53"/>
      <c r="DNO6" s="53"/>
      <c r="DNP6" s="53"/>
      <c r="DNQ6" s="53"/>
      <c r="DNR6" s="53"/>
      <c r="DNS6" s="53"/>
      <c r="DNT6" s="53"/>
      <c r="DNU6" s="53"/>
      <c r="DNV6" s="53"/>
      <c r="DNW6" s="53"/>
      <c r="DNX6" s="53"/>
      <c r="DNY6" s="53"/>
      <c r="DNZ6" s="53"/>
      <c r="DOA6" s="53"/>
      <c r="DOB6" s="53"/>
      <c r="DOC6" s="53"/>
      <c r="DOD6" s="53"/>
      <c r="DOE6" s="53"/>
      <c r="DOF6" s="53"/>
      <c r="DOG6" s="53"/>
      <c r="DOH6" s="53"/>
      <c r="DOI6" s="53"/>
      <c r="DOJ6" s="53"/>
      <c r="DOK6" s="53"/>
      <c r="DOL6" s="53"/>
      <c r="DOM6" s="53"/>
      <c r="DON6" s="53"/>
      <c r="DOO6" s="53"/>
      <c r="DOP6" s="53"/>
      <c r="DOQ6" s="53"/>
      <c r="DOR6" s="53"/>
      <c r="DOS6" s="53"/>
      <c r="DOT6" s="53"/>
      <c r="DOU6" s="53"/>
      <c r="DOV6" s="53"/>
      <c r="DOW6" s="53"/>
      <c r="DOX6" s="53"/>
      <c r="DOY6" s="53"/>
      <c r="DOZ6" s="53"/>
      <c r="DPA6" s="53"/>
      <c r="DPB6" s="53"/>
      <c r="DPC6" s="53"/>
      <c r="DPD6" s="53"/>
      <c r="DPE6" s="53"/>
      <c r="DPF6" s="53"/>
      <c r="DPG6" s="53"/>
      <c r="DPH6" s="53"/>
      <c r="DPI6" s="53"/>
      <c r="DPJ6" s="53"/>
      <c r="DPK6" s="53"/>
      <c r="DPL6" s="53"/>
      <c r="DPM6" s="53"/>
      <c r="DPN6" s="53"/>
      <c r="DPO6" s="53"/>
      <c r="DPP6" s="53"/>
      <c r="DPQ6" s="53"/>
      <c r="DPR6" s="53"/>
      <c r="DPS6" s="53"/>
      <c r="DPT6" s="53"/>
      <c r="DPU6" s="53"/>
      <c r="DPV6" s="53"/>
      <c r="DPW6" s="53"/>
      <c r="DPX6" s="53"/>
      <c r="DPY6" s="53"/>
      <c r="DPZ6" s="53"/>
      <c r="DQA6" s="53"/>
      <c r="DQB6" s="53"/>
      <c r="DQC6" s="53"/>
      <c r="DQD6" s="53"/>
      <c r="DQE6" s="53"/>
      <c r="DQF6" s="53"/>
      <c r="DQG6" s="53"/>
      <c r="DQH6" s="53"/>
      <c r="DQI6" s="53"/>
      <c r="DQJ6" s="53"/>
      <c r="DQK6" s="53"/>
      <c r="DQL6" s="53"/>
      <c r="DQM6" s="53"/>
      <c r="DQN6" s="53"/>
      <c r="DQO6" s="53"/>
      <c r="DQP6" s="53"/>
      <c r="DQQ6" s="53"/>
      <c r="DQR6" s="53"/>
      <c r="DQS6" s="53"/>
      <c r="DQT6" s="53"/>
      <c r="DQU6" s="53"/>
      <c r="DQV6" s="53"/>
      <c r="DQW6" s="53"/>
      <c r="DQX6" s="53"/>
      <c r="DQY6" s="53"/>
      <c r="DQZ6" s="53"/>
      <c r="DRA6" s="53"/>
      <c r="DRB6" s="53"/>
      <c r="DRC6" s="53"/>
      <c r="DRD6" s="53"/>
      <c r="DRE6" s="53"/>
      <c r="DRF6" s="53"/>
      <c r="DRG6" s="53"/>
      <c r="DRH6" s="53"/>
      <c r="DRI6" s="53"/>
      <c r="DRJ6" s="53"/>
      <c r="DRK6" s="53"/>
      <c r="DRL6" s="53"/>
      <c r="DRM6" s="53"/>
      <c r="DRN6" s="53"/>
      <c r="DRO6" s="53"/>
      <c r="DRP6" s="53"/>
      <c r="DRQ6" s="53"/>
      <c r="DRR6" s="53"/>
      <c r="DRS6" s="53"/>
      <c r="DRT6" s="53"/>
      <c r="DRU6" s="53"/>
      <c r="DRV6" s="53"/>
      <c r="DRW6" s="53"/>
      <c r="DRX6" s="53"/>
      <c r="DRY6" s="53"/>
      <c r="DRZ6" s="53"/>
      <c r="DSA6" s="53"/>
      <c r="DSB6" s="53"/>
      <c r="DSC6" s="53"/>
      <c r="DSD6" s="53"/>
      <c r="DSE6" s="53"/>
      <c r="DSF6" s="53"/>
      <c r="DSG6" s="53"/>
      <c r="DSH6" s="53"/>
      <c r="DSI6" s="53"/>
      <c r="DSJ6" s="53"/>
      <c r="DSK6" s="53"/>
      <c r="DSL6" s="53"/>
      <c r="DSM6" s="53"/>
      <c r="DSN6" s="53"/>
      <c r="DSO6" s="53"/>
      <c r="DSP6" s="53"/>
      <c r="DSQ6" s="53"/>
      <c r="DSR6" s="53"/>
      <c r="DSS6" s="53"/>
      <c r="DST6" s="53"/>
      <c r="DSU6" s="53"/>
      <c r="DSV6" s="53"/>
      <c r="DSW6" s="53"/>
      <c r="DSX6" s="53"/>
      <c r="DSY6" s="53"/>
      <c r="DSZ6" s="53"/>
      <c r="DTA6" s="53"/>
      <c r="DTB6" s="53"/>
      <c r="DTC6" s="53"/>
      <c r="DTD6" s="53"/>
      <c r="DTE6" s="53"/>
      <c r="DTF6" s="53"/>
      <c r="DTG6" s="53"/>
      <c r="DTH6" s="53"/>
      <c r="DTI6" s="53"/>
      <c r="DTJ6" s="53"/>
      <c r="DTK6" s="53"/>
      <c r="DTL6" s="53"/>
      <c r="DTM6" s="53"/>
      <c r="DTN6" s="53"/>
      <c r="DTO6" s="53"/>
      <c r="DTP6" s="53"/>
      <c r="DTQ6" s="53"/>
      <c r="DTR6" s="53"/>
      <c r="DTS6" s="53"/>
      <c r="DTT6" s="53"/>
      <c r="DTU6" s="53"/>
      <c r="DTV6" s="53"/>
      <c r="DTW6" s="53"/>
      <c r="DTX6" s="53"/>
      <c r="DTY6" s="53"/>
      <c r="DTZ6" s="53"/>
      <c r="DUA6" s="53"/>
      <c r="DUB6" s="53"/>
      <c r="DUC6" s="53"/>
      <c r="DUD6" s="53"/>
      <c r="DUE6" s="53"/>
      <c r="DUF6" s="53"/>
      <c r="DUG6" s="53"/>
      <c r="DUH6" s="53"/>
      <c r="DUI6" s="53"/>
      <c r="DUJ6" s="53"/>
      <c r="DUK6" s="53"/>
      <c r="DUL6" s="53"/>
      <c r="DUM6" s="53"/>
      <c r="DUN6" s="53"/>
      <c r="DUO6" s="53"/>
      <c r="DUP6" s="53"/>
      <c r="DUQ6" s="53"/>
      <c r="DUR6" s="53"/>
      <c r="DUS6" s="53"/>
      <c r="DUT6" s="53"/>
      <c r="DUU6" s="53"/>
      <c r="DUV6" s="53"/>
      <c r="DUW6" s="53"/>
      <c r="DUX6" s="53"/>
      <c r="DUY6" s="53"/>
      <c r="DUZ6" s="53"/>
      <c r="DVA6" s="53"/>
      <c r="DVB6" s="53"/>
      <c r="DVC6" s="53"/>
      <c r="DVD6" s="53"/>
      <c r="DVE6" s="53"/>
      <c r="DVF6" s="53"/>
      <c r="DVG6" s="53"/>
      <c r="DVH6" s="53"/>
      <c r="DVI6" s="53"/>
      <c r="DVJ6" s="53"/>
      <c r="DVK6" s="53"/>
      <c r="DVL6" s="53"/>
      <c r="DVM6" s="53"/>
      <c r="DVN6" s="53"/>
      <c r="DVO6" s="53"/>
      <c r="DVP6" s="53"/>
      <c r="DVQ6" s="53"/>
      <c r="DVR6" s="53"/>
      <c r="DVS6" s="53"/>
      <c r="DVT6" s="53"/>
      <c r="DVU6" s="53"/>
      <c r="DVV6" s="53"/>
      <c r="DVW6" s="53"/>
      <c r="DVX6" s="53"/>
      <c r="DVY6" s="53"/>
      <c r="DVZ6" s="53"/>
      <c r="DWA6" s="53"/>
      <c r="DWB6" s="53"/>
      <c r="DWC6" s="53"/>
      <c r="DWD6" s="53"/>
      <c r="DWE6" s="53"/>
      <c r="DWF6" s="53"/>
      <c r="DWG6" s="53"/>
      <c r="DWH6" s="53"/>
      <c r="DWI6" s="53"/>
      <c r="DWJ6" s="53"/>
      <c r="DWK6" s="53"/>
      <c r="DWL6" s="53"/>
      <c r="DWM6" s="53"/>
      <c r="DWN6" s="53"/>
      <c r="DWO6" s="53"/>
      <c r="DWP6" s="53"/>
      <c r="DWQ6" s="53"/>
      <c r="DWR6" s="53"/>
      <c r="DWS6" s="53"/>
      <c r="DWT6" s="53"/>
      <c r="DWU6" s="53"/>
      <c r="DWV6" s="53"/>
      <c r="DWW6" s="53"/>
      <c r="DWX6" s="53"/>
      <c r="DWY6" s="53"/>
      <c r="DWZ6" s="53"/>
      <c r="DXA6" s="53"/>
      <c r="DXB6" s="53"/>
      <c r="DXC6" s="53"/>
      <c r="DXD6" s="53"/>
      <c r="DXE6" s="53"/>
      <c r="DXF6" s="53"/>
      <c r="DXG6" s="53"/>
      <c r="DXH6" s="53"/>
      <c r="DXI6" s="53"/>
      <c r="DXJ6" s="53"/>
      <c r="DXK6" s="53"/>
      <c r="DXL6" s="53"/>
      <c r="DXM6" s="53"/>
      <c r="DXN6" s="53"/>
      <c r="DXO6" s="53"/>
      <c r="DXP6" s="53"/>
      <c r="DXQ6" s="53"/>
      <c r="DXR6" s="53"/>
      <c r="DXS6" s="53"/>
      <c r="DXT6" s="53"/>
      <c r="DXU6" s="53"/>
      <c r="DXV6" s="53"/>
      <c r="DXW6" s="53"/>
      <c r="DXX6" s="53"/>
      <c r="DXY6" s="53"/>
      <c r="DXZ6" s="53"/>
      <c r="DYA6" s="53"/>
      <c r="DYB6" s="53"/>
      <c r="DYC6" s="53"/>
      <c r="DYD6" s="53"/>
      <c r="DYE6" s="53"/>
      <c r="DYF6" s="53"/>
      <c r="DYG6" s="53"/>
      <c r="DYH6" s="53"/>
      <c r="DYI6" s="53"/>
      <c r="DYJ6" s="53"/>
      <c r="DYK6" s="53"/>
      <c r="DYL6" s="53"/>
      <c r="DYM6" s="53"/>
      <c r="DYN6" s="53"/>
      <c r="DYO6" s="53"/>
      <c r="DYP6" s="53"/>
      <c r="DYQ6" s="53"/>
      <c r="DYR6" s="53"/>
      <c r="DYS6" s="53"/>
      <c r="DYT6" s="53"/>
      <c r="DYU6" s="53"/>
      <c r="DYV6" s="53"/>
      <c r="DYW6" s="53"/>
      <c r="DYX6" s="53"/>
      <c r="DYY6" s="53"/>
      <c r="DYZ6" s="53"/>
      <c r="DZA6" s="53"/>
      <c r="DZB6" s="53"/>
      <c r="DZC6" s="53"/>
      <c r="DZD6" s="53"/>
      <c r="DZE6" s="53"/>
      <c r="DZF6" s="53"/>
      <c r="DZG6" s="53"/>
      <c r="DZH6" s="53"/>
      <c r="DZI6" s="53"/>
      <c r="DZJ6" s="53"/>
      <c r="DZK6" s="53"/>
      <c r="DZL6" s="53"/>
      <c r="DZM6" s="53"/>
      <c r="DZN6" s="53"/>
      <c r="DZO6" s="53"/>
      <c r="DZP6" s="53"/>
      <c r="DZQ6" s="53"/>
      <c r="DZR6" s="53"/>
      <c r="DZS6" s="53"/>
      <c r="DZT6" s="53"/>
      <c r="DZU6" s="53"/>
      <c r="DZV6" s="53"/>
      <c r="DZW6" s="53"/>
      <c r="DZX6" s="53"/>
      <c r="DZY6" s="53"/>
      <c r="DZZ6" s="53"/>
      <c r="EAA6" s="53"/>
      <c r="EAB6" s="53"/>
      <c r="EAC6" s="53"/>
      <c r="EAD6" s="53"/>
      <c r="EAE6" s="53"/>
      <c r="EAF6" s="53"/>
      <c r="EAG6" s="53"/>
      <c r="EAH6" s="53"/>
      <c r="EAI6" s="53"/>
      <c r="EAJ6" s="53"/>
      <c r="EAK6" s="53"/>
      <c r="EAL6" s="53"/>
      <c r="EAM6" s="53"/>
      <c r="EAN6" s="53"/>
      <c r="EAO6" s="53"/>
      <c r="EAP6" s="53"/>
      <c r="EAQ6" s="53"/>
      <c r="EAR6" s="53"/>
      <c r="EAS6" s="53"/>
      <c r="EAT6" s="53"/>
      <c r="EAU6" s="53"/>
      <c r="EAV6" s="53"/>
      <c r="EAW6" s="53"/>
      <c r="EAX6" s="53"/>
      <c r="EAY6" s="53"/>
      <c r="EAZ6" s="53"/>
      <c r="EBA6" s="53"/>
      <c r="EBB6" s="53"/>
      <c r="EBC6" s="53"/>
      <c r="EBD6" s="53"/>
      <c r="EBE6" s="53"/>
      <c r="EBF6" s="53"/>
      <c r="EBG6" s="53"/>
      <c r="EBH6" s="53"/>
      <c r="EBI6" s="53"/>
      <c r="EBJ6" s="53"/>
      <c r="EBK6" s="53"/>
      <c r="EBL6" s="53"/>
      <c r="EBM6" s="53"/>
      <c r="EBN6" s="53"/>
      <c r="EBO6" s="53"/>
      <c r="EBP6" s="53"/>
      <c r="EBQ6" s="53"/>
      <c r="EBR6" s="53"/>
      <c r="EBS6" s="53"/>
      <c r="EBT6" s="53"/>
      <c r="EBU6" s="53"/>
      <c r="EBV6" s="53"/>
      <c r="EBW6" s="53"/>
      <c r="EBX6" s="53"/>
      <c r="EBY6" s="53"/>
      <c r="EBZ6" s="53"/>
      <c r="ECA6" s="53"/>
      <c r="ECB6" s="53"/>
      <c r="ECC6" s="53"/>
      <c r="ECD6" s="53"/>
      <c r="ECE6" s="53"/>
      <c r="ECF6" s="53"/>
      <c r="ECG6" s="53"/>
      <c r="ECH6" s="53"/>
      <c r="ECI6" s="53"/>
      <c r="ECJ6" s="53"/>
      <c r="ECK6" s="53"/>
      <c r="ECL6" s="53"/>
      <c r="ECM6" s="53"/>
      <c r="ECN6" s="53"/>
      <c r="ECO6" s="53"/>
      <c r="ECP6" s="53"/>
      <c r="ECQ6" s="53"/>
      <c r="ECR6" s="53"/>
      <c r="ECS6" s="53"/>
      <c r="ECT6" s="53"/>
      <c r="ECU6" s="53"/>
      <c r="ECV6" s="53"/>
      <c r="ECW6" s="53"/>
      <c r="ECX6" s="53"/>
      <c r="ECY6" s="53"/>
      <c r="ECZ6" s="53"/>
      <c r="EDA6" s="53"/>
      <c r="EDB6" s="53"/>
      <c r="EDC6" s="53"/>
      <c r="EDD6" s="53"/>
      <c r="EDE6" s="53"/>
      <c r="EDF6" s="53"/>
      <c r="EDG6" s="53"/>
      <c r="EDH6" s="53"/>
      <c r="EDI6" s="53"/>
      <c r="EDJ6" s="53"/>
      <c r="EDK6" s="53"/>
      <c r="EDL6" s="53"/>
      <c r="EDM6" s="53"/>
      <c r="EDN6" s="53"/>
      <c r="EDO6" s="53"/>
      <c r="EDP6" s="53"/>
      <c r="EDQ6" s="53"/>
      <c r="EDR6" s="53"/>
      <c r="EDS6" s="53"/>
      <c r="EDT6" s="53"/>
      <c r="EDU6" s="53"/>
      <c r="EDV6" s="53"/>
      <c r="EDW6" s="53"/>
      <c r="EDX6" s="53"/>
      <c r="EDY6" s="53"/>
      <c r="EDZ6" s="53"/>
      <c r="EEA6" s="53"/>
      <c r="EEB6" s="53"/>
      <c r="EEC6" s="53"/>
      <c r="EED6" s="53"/>
      <c r="EEE6" s="53"/>
      <c r="EEF6" s="53"/>
      <c r="EEG6" s="53"/>
      <c r="EEH6" s="53"/>
      <c r="EEI6" s="53"/>
      <c r="EEJ6" s="53"/>
      <c r="EEK6" s="53"/>
      <c r="EEL6" s="53"/>
      <c r="EEM6" s="53"/>
      <c r="EEN6" s="53"/>
      <c r="EEO6" s="53"/>
      <c r="EEP6" s="53"/>
      <c r="EEQ6" s="53"/>
      <c r="EER6" s="53"/>
      <c r="EES6" s="53"/>
      <c r="EET6" s="53"/>
      <c r="EEU6" s="53"/>
      <c r="EEV6" s="53"/>
      <c r="EEW6" s="53"/>
      <c r="EEX6" s="53"/>
      <c r="EEY6" s="53"/>
      <c r="EEZ6" s="53"/>
      <c r="EFA6" s="53"/>
      <c r="EFB6" s="53"/>
      <c r="EFC6" s="53"/>
      <c r="EFD6" s="53"/>
      <c r="EFE6" s="53"/>
      <c r="EFF6" s="53"/>
      <c r="EFG6" s="53"/>
      <c r="EFH6" s="53"/>
      <c r="EFI6" s="53"/>
      <c r="EFJ6" s="53"/>
      <c r="EFK6" s="53"/>
      <c r="EFL6" s="53"/>
      <c r="EFM6" s="53"/>
      <c r="EFN6" s="53"/>
      <c r="EFO6" s="53"/>
      <c r="EFP6" s="53"/>
      <c r="EFQ6" s="53"/>
      <c r="EFR6" s="53"/>
      <c r="EFS6" s="53"/>
      <c r="EFT6" s="53"/>
      <c r="EFU6" s="53"/>
      <c r="EFV6" s="53"/>
      <c r="EFW6" s="53"/>
      <c r="EFX6" s="53"/>
      <c r="EFY6" s="53"/>
      <c r="EFZ6" s="53"/>
      <c r="EGA6" s="53"/>
      <c r="EGB6" s="53"/>
      <c r="EGC6" s="53"/>
      <c r="EGD6" s="53"/>
      <c r="EGE6" s="53"/>
      <c r="EGF6" s="53"/>
      <c r="EGG6" s="53"/>
      <c r="EGH6" s="53"/>
      <c r="EGI6" s="53"/>
      <c r="EGJ6" s="53"/>
      <c r="EGK6" s="53"/>
      <c r="EGL6" s="53"/>
      <c r="EGM6" s="53"/>
      <c r="EGN6" s="53"/>
      <c r="EGO6" s="53"/>
      <c r="EGP6" s="53"/>
      <c r="EGQ6" s="53"/>
      <c r="EGR6" s="53"/>
      <c r="EGS6" s="53"/>
      <c r="EGT6" s="53"/>
      <c r="EGU6" s="53"/>
      <c r="EGV6" s="53"/>
      <c r="EGW6" s="53"/>
      <c r="EGX6" s="53"/>
      <c r="EGY6" s="53"/>
      <c r="EGZ6" s="53"/>
      <c r="EHA6" s="53"/>
      <c r="EHB6" s="53"/>
      <c r="EHC6" s="53"/>
      <c r="EHD6" s="53"/>
      <c r="EHE6" s="53"/>
      <c r="EHF6" s="53"/>
      <c r="EHG6" s="53"/>
      <c r="EHH6" s="53"/>
      <c r="EHI6" s="53"/>
      <c r="EHJ6" s="53"/>
      <c r="EHK6" s="53"/>
      <c r="EHL6" s="53"/>
      <c r="EHM6" s="53"/>
      <c r="EHN6" s="53"/>
      <c r="EHO6" s="53"/>
      <c r="EHP6" s="53"/>
      <c r="EHQ6" s="53"/>
      <c r="EHR6" s="53"/>
      <c r="EHS6" s="53"/>
      <c r="EHT6" s="53"/>
      <c r="EHU6" s="53"/>
      <c r="EHV6" s="53"/>
      <c r="EHW6" s="53"/>
      <c r="EHX6" s="53"/>
      <c r="EHY6" s="53"/>
      <c r="EHZ6" s="53"/>
      <c r="EIA6" s="53"/>
      <c r="EIB6" s="53"/>
      <c r="EIC6" s="53"/>
      <c r="EID6" s="53"/>
      <c r="EIE6" s="53"/>
      <c r="EIF6" s="53"/>
      <c r="EIG6" s="53"/>
      <c r="EIH6" s="53"/>
      <c r="EII6" s="53"/>
      <c r="EIJ6" s="53"/>
      <c r="EIK6" s="53"/>
      <c r="EIL6" s="53"/>
      <c r="EIM6" s="53"/>
      <c r="EIN6" s="53"/>
      <c r="EIO6" s="53"/>
      <c r="EIP6" s="53"/>
      <c r="EIQ6" s="53"/>
      <c r="EIR6" s="53"/>
      <c r="EIS6" s="53"/>
      <c r="EIT6" s="53"/>
      <c r="EIU6" s="53"/>
      <c r="EIV6" s="53"/>
      <c r="EIW6" s="53"/>
      <c r="EIX6" s="53"/>
      <c r="EIY6" s="53"/>
      <c r="EIZ6" s="53"/>
      <c r="EJA6" s="53"/>
      <c r="EJB6" s="53"/>
      <c r="EJC6" s="53"/>
      <c r="EJD6" s="53"/>
      <c r="EJE6" s="53"/>
      <c r="EJF6" s="53"/>
      <c r="EJG6" s="53"/>
      <c r="EJH6" s="53"/>
      <c r="EJI6" s="53"/>
      <c r="EJJ6" s="53"/>
      <c r="EJK6" s="53"/>
      <c r="EJL6" s="53"/>
      <c r="EJM6" s="53"/>
      <c r="EJN6" s="53"/>
      <c r="EJO6" s="53"/>
      <c r="EJP6" s="53"/>
      <c r="EJQ6" s="53"/>
      <c r="EJR6" s="53"/>
      <c r="EJS6" s="53"/>
      <c r="EJT6" s="53"/>
      <c r="EJU6" s="53"/>
      <c r="EJV6" s="53"/>
      <c r="EJW6" s="53"/>
      <c r="EJX6" s="53"/>
      <c r="EJY6" s="53"/>
      <c r="EJZ6" s="53"/>
      <c r="EKA6" s="53"/>
      <c r="EKB6" s="53"/>
      <c r="EKC6" s="53"/>
      <c r="EKD6" s="53"/>
      <c r="EKE6" s="53"/>
      <c r="EKF6" s="53"/>
      <c r="EKG6" s="53"/>
      <c r="EKH6" s="53"/>
      <c r="EKI6" s="53"/>
      <c r="EKJ6" s="53"/>
      <c r="EKK6" s="53"/>
      <c r="EKL6" s="53"/>
      <c r="EKM6" s="53"/>
      <c r="EKN6" s="53"/>
      <c r="EKO6" s="53"/>
      <c r="EKP6" s="53"/>
      <c r="EKQ6" s="53"/>
      <c r="EKR6" s="53"/>
      <c r="EKS6" s="53"/>
      <c r="EKT6" s="53"/>
      <c r="EKU6" s="53"/>
      <c r="EKV6" s="53"/>
      <c r="EKW6" s="53"/>
      <c r="EKX6" s="53"/>
      <c r="EKY6" s="53"/>
      <c r="EKZ6" s="53"/>
      <c r="ELA6" s="53"/>
      <c r="ELB6" s="53"/>
      <c r="ELC6" s="53"/>
      <c r="ELD6" s="53"/>
      <c r="ELE6" s="53"/>
      <c r="ELF6" s="53"/>
      <c r="ELG6" s="53"/>
      <c r="ELH6" s="53"/>
      <c r="ELI6" s="53"/>
      <c r="ELJ6" s="53"/>
      <c r="ELK6" s="53"/>
      <c r="ELL6" s="53"/>
      <c r="ELM6" s="53"/>
      <c r="ELN6" s="53"/>
      <c r="ELO6" s="53"/>
      <c r="ELP6" s="53"/>
      <c r="ELQ6" s="53"/>
      <c r="ELR6" s="53"/>
      <c r="ELS6" s="53"/>
      <c r="ELT6" s="53"/>
      <c r="ELU6" s="53"/>
      <c r="ELV6" s="53"/>
      <c r="ELW6" s="53"/>
      <c r="ELX6" s="53"/>
      <c r="ELY6" s="53"/>
      <c r="ELZ6" s="53"/>
      <c r="EMA6" s="53"/>
      <c r="EMB6" s="53"/>
      <c r="EMC6" s="53"/>
      <c r="EMD6" s="53"/>
      <c r="EME6" s="53"/>
      <c r="EMF6" s="53"/>
      <c r="EMG6" s="53"/>
      <c r="EMH6" s="53"/>
      <c r="EMI6" s="53"/>
      <c r="EMJ6" s="53"/>
      <c r="EMK6" s="53"/>
      <c r="EML6" s="53"/>
      <c r="EMM6" s="53"/>
      <c r="EMN6" s="53"/>
      <c r="EMO6" s="53"/>
      <c r="EMP6" s="53"/>
      <c r="EMQ6" s="53"/>
      <c r="EMR6" s="53"/>
      <c r="EMS6" s="53"/>
      <c r="EMT6" s="53"/>
      <c r="EMU6" s="53"/>
      <c r="EMV6" s="53"/>
      <c r="EMW6" s="53"/>
      <c r="EMX6" s="53"/>
      <c r="EMY6" s="53"/>
      <c r="EMZ6" s="53"/>
      <c r="ENA6" s="53"/>
      <c r="ENB6" s="53"/>
      <c r="ENC6" s="53"/>
      <c r="END6" s="53"/>
      <c r="ENE6" s="53"/>
      <c r="ENF6" s="53"/>
      <c r="ENG6" s="53"/>
      <c r="ENH6" s="53"/>
      <c r="ENI6" s="53"/>
      <c r="ENJ6" s="53"/>
      <c r="ENK6" s="53"/>
      <c r="ENL6" s="53"/>
      <c r="ENM6" s="53"/>
      <c r="ENN6" s="53"/>
      <c r="ENO6" s="53"/>
      <c r="ENP6" s="53"/>
      <c r="ENQ6" s="53"/>
      <c r="ENR6" s="53"/>
      <c r="ENS6" s="53"/>
      <c r="ENT6" s="53"/>
      <c r="ENU6" s="53"/>
      <c r="ENV6" s="53"/>
      <c r="ENW6" s="53"/>
      <c r="ENX6" s="53"/>
      <c r="ENY6" s="53"/>
      <c r="ENZ6" s="53"/>
      <c r="EOA6" s="53"/>
      <c r="EOB6" s="53"/>
      <c r="EOC6" s="53"/>
      <c r="EOD6" s="53"/>
      <c r="EOE6" s="53"/>
      <c r="EOF6" s="53"/>
      <c r="EOG6" s="53"/>
      <c r="EOH6" s="53"/>
      <c r="EOI6" s="53"/>
      <c r="EOJ6" s="53"/>
      <c r="EOK6" s="53"/>
      <c r="EOL6" s="53"/>
      <c r="EOM6" s="53"/>
      <c r="EON6" s="53"/>
      <c r="EOO6" s="53"/>
      <c r="EOP6" s="53"/>
      <c r="EOQ6" s="53"/>
      <c r="EOR6" s="53"/>
      <c r="EOS6" s="53"/>
      <c r="EOT6" s="53"/>
      <c r="EOU6" s="53"/>
      <c r="EOV6" s="53"/>
      <c r="EOW6" s="53"/>
      <c r="EOX6" s="53"/>
      <c r="EOY6" s="53"/>
      <c r="EOZ6" s="53"/>
      <c r="EPA6" s="53"/>
      <c r="EPB6" s="53"/>
      <c r="EPC6" s="53"/>
      <c r="EPD6" s="53"/>
      <c r="EPE6" s="53"/>
      <c r="EPF6" s="53"/>
      <c r="EPG6" s="53"/>
      <c r="EPH6" s="53"/>
      <c r="EPI6" s="53"/>
      <c r="EPJ6" s="53"/>
      <c r="EPK6" s="53"/>
      <c r="EPL6" s="53"/>
      <c r="EPM6" s="53"/>
      <c r="EPN6" s="53"/>
      <c r="EPO6" s="53"/>
      <c r="EPP6" s="53"/>
      <c r="EPQ6" s="53"/>
      <c r="EPR6" s="53"/>
      <c r="EPS6" s="53"/>
      <c r="EPT6" s="53"/>
      <c r="EPU6" s="53"/>
      <c r="EPV6" s="53"/>
      <c r="EPW6" s="53"/>
      <c r="EPX6" s="53"/>
      <c r="EPY6" s="53"/>
      <c r="EPZ6" s="53"/>
      <c r="EQA6" s="53"/>
      <c r="EQB6" s="53"/>
      <c r="EQC6" s="53"/>
      <c r="EQD6" s="53"/>
      <c r="EQE6" s="53"/>
      <c r="EQF6" s="53"/>
      <c r="EQG6" s="53"/>
      <c r="EQH6" s="53"/>
      <c r="EQI6" s="53"/>
      <c r="EQJ6" s="53"/>
      <c r="EQK6" s="53"/>
      <c r="EQL6" s="53"/>
      <c r="EQM6" s="53"/>
      <c r="EQN6" s="53"/>
      <c r="EQO6" s="53"/>
      <c r="EQP6" s="53"/>
      <c r="EQQ6" s="53"/>
      <c r="EQR6" s="53"/>
      <c r="EQS6" s="53"/>
      <c r="EQT6" s="53"/>
      <c r="EQU6" s="53"/>
      <c r="EQV6" s="53"/>
      <c r="EQW6" s="53"/>
      <c r="EQX6" s="53"/>
      <c r="EQY6" s="53"/>
      <c r="EQZ6" s="53"/>
      <c r="ERA6" s="53"/>
      <c r="ERB6" s="53"/>
      <c r="ERC6" s="53"/>
      <c r="ERD6" s="53"/>
      <c r="ERE6" s="53"/>
      <c r="ERF6" s="53"/>
      <c r="ERG6" s="53"/>
      <c r="ERH6" s="53"/>
      <c r="ERI6" s="53"/>
      <c r="ERJ6" s="53"/>
      <c r="ERK6" s="53"/>
      <c r="ERL6" s="53"/>
      <c r="ERM6" s="53"/>
      <c r="ERN6" s="53"/>
      <c r="ERO6" s="53"/>
      <c r="ERP6" s="53"/>
      <c r="ERQ6" s="53"/>
      <c r="ERR6" s="53"/>
      <c r="ERS6" s="53"/>
      <c r="ERT6" s="53"/>
      <c r="ERU6" s="53"/>
      <c r="ERV6" s="53"/>
      <c r="ERW6" s="53"/>
      <c r="ERX6" s="53"/>
      <c r="ERY6" s="53"/>
      <c r="ERZ6" s="53"/>
      <c r="ESA6" s="53"/>
      <c r="ESB6" s="53"/>
      <c r="ESC6" s="53"/>
      <c r="ESD6" s="53"/>
      <c r="ESE6" s="53"/>
      <c r="ESF6" s="53"/>
      <c r="ESG6" s="53"/>
      <c r="ESH6" s="53"/>
      <c r="ESI6" s="53"/>
      <c r="ESJ6" s="53"/>
      <c r="ESK6" s="53"/>
      <c r="ESL6" s="53"/>
      <c r="ESM6" s="53"/>
      <c r="ESN6" s="53"/>
      <c r="ESO6" s="53"/>
      <c r="ESP6" s="53"/>
      <c r="ESQ6" s="53"/>
      <c r="ESR6" s="53"/>
      <c r="ESS6" s="53"/>
      <c r="EST6" s="53"/>
      <c r="ESU6" s="53"/>
      <c r="ESV6" s="53"/>
      <c r="ESW6" s="53"/>
      <c r="ESX6" s="53"/>
      <c r="ESY6" s="53"/>
      <c r="ESZ6" s="53"/>
      <c r="ETA6" s="53"/>
      <c r="ETB6" s="53"/>
      <c r="ETC6" s="53"/>
      <c r="ETD6" s="53"/>
      <c r="ETE6" s="53"/>
      <c r="ETF6" s="53"/>
      <c r="ETG6" s="53"/>
      <c r="ETH6" s="53"/>
      <c r="ETI6" s="53"/>
      <c r="ETJ6" s="53"/>
      <c r="ETK6" s="53"/>
      <c r="ETL6" s="53"/>
      <c r="ETM6" s="53"/>
      <c r="ETN6" s="53"/>
      <c r="ETO6" s="53"/>
      <c r="ETP6" s="53"/>
      <c r="ETQ6" s="53"/>
      <c r="ETR6" s="53"/>
      <c r="ETS6" s="53"/>
      <c r="ETT6" s="53"/>
      <c r="ETU6" s="53"/>
      <c r="ETV6" s="53"/>
      <c r="ETW6" s="53"/>
      <c r="ETX6" s="53"/>
      <c r="ETY6" s="53"/>
      <c r="ETZ6" s="53"/>
      <c r="EUA6" s="53"/>
      <c r="EUB6" s="53"/>
      <c r="EUC6" s="53"/>
      <c r="EUD6" s="53"/>
      <c r="EUE6" s="53"/>
      <c r="EUF6" s="53"/>
      <c r="EUG6" s="53"/>
      <c r="EUH6" s="53"/>
      <c r="EUI6" s="53"/>
      <c r="EUJ6" s="53"/>
      <c r="EUK6" s="53"/>
      <c r="EUL6" s="53"/>
      <c r="EUM6" s="53"/>
      <c r="EUN6" s="53"/>
      <c r="EUO6" s="53"/>
      <c r="EUP6" s="53"/>
      <c r="EUQ6" s="53"/>
      <c r="EUR6" s="53"/>
      <c r="EUS6" s="53"/>
      <c r="EUT6" s="53"/>
      <c r="EUU6" s="53"/>
      <c r="EUV6" s="53"/>
      <c r="EUW6" s="53"/>
      <c r="EUX6" s="53"/>
      <c r="EUY6" s="53"/>
      <c r="EUZ6" s="53"/>
      <c r="EVA6" s="53"/>
      <c r="EVB6" s="53"/>
      <c r="EVC6" s="53"/>
      <c r="EVD6" s="53"/>
      <c r="EVE6" s="53"/>
      <c r="EVF6" s="53"/>
      <c r="EVG6" s="53"/>
      <c r="EVH6" s="53"/>
      <c r="EVI6" s="53"/>
      <c r="EVJ6" s="53"/>
      <c r="EVK6" s="53"/>
      <c r="EVL6" s="53"/>
      <c r="EVM6" s="53"/>
      <c r="EVN6" s="53"/>
      <c r="EVO6" s="53"/>
      <c r="EVP6" s="53"/>
      <c r="EVQ6" s="53"/>
      <c r="EVR6" s="53"/>
      <c r="EVS6" s="53"/>
      <c r="EVT6" s="53"/>
      <c r="EVU6" s="53"/>
      <c r="EVV6" s="53"/>
      <c r="EVW6" s="53"/>
      <c r="EVX6" s="53"/>
      <c r="EVY6" s="53"/>
      <c r="EVZ6" s="53"/>
      <c r="EWA6" s="53"/>
      <c r="EWB6" s="53"/>
      <c r="EWC6" s="53"/>
      <c r="EWD6" s="53"/>
      <c r="EWE6" s="53"/>
      <c r="EWF6" s="53"/>
      <c r="EWG6" s="53"/>
      <c r="EWH6" s="53"/>
      <c r="EWI6" s="53"/>
      <c r="EWJ6" s="53"/>
      <c r="EWK6" s="53"/>
      <c r="EWL6" s="53"/>
      <c r="EWM6" s="53"/>
      <c r="EWN6" s="53"/>
      <c r="EWO6" s="53"/>
      <c r="EWP6" s="53"/>
      <c r="EWQ6" s="53"/>
      <c r="EWR6" s="53"/>
      <c r="EWS6" s="53"/>
      <c r="EWT6" s="53"/>
      <c r="EWU6" s="53"/>
      <c r="EWV6" s="53"/>
      <c r="EWW6" s="53"/>
      <c r="EWX6" s="53"/>
      <c r="EWY6" s="53"/>
      <c r="EWZ6" s="53"/>
      <c r="EXA6" s="53"/>
      <c r="EXB6" s="53"/>
      <c r="EXC6" s="53"/>
      <c r="EXD6" s="53"/>
      <c r="EXE6" s="53"/>
      <c r="EXF6" s="53"/>
      <c r="EXG6" s="53"/>
      <c r="EXH6" s="53"/>
      <c r="EXI6" s="53"/>
      <c r="EXJ6" s="53"/>
      <c r="EXK6" s="53"/>
      <c r="EXL6" s="53"/>
      <c r="EXM6" s="53"/>
      <c r="EXN6" s="53"/>
      <c r="EXO6" s="53"/>
      <c r="EXP6" s="53"/>
      <c r="EXQ6" s="53"/>
      <c r="EXR6" s="53"/>
      <c r="EXS6" s="53"/>
      <c r="EXT6" s="53"/>
      <c r="EXU6" s="53"/>
      <c r="EXV6" s="53"/>
      <c r="EXW6" s="53"/>
      <c r="EXX6" s="53"/>
      <c r="EXY6" s="53"/>
      <c r="EXZ6" s="53"/>
      <c r="EYA6" s="53"/>
      <c r="EYB6" s="53"/>
      <c r="EYC6" s="53"/>
      <c r="EYD6" s="53"/>
      <c r="EYE6" s="53"/>
      <c r="EYF6" s="53"/>
      <c r="EYG6" s="53"/>
      <c r="EYH6" s="53"/>
      <c r="EYI6" s="53"/>
      <c r="EYJ6" s="53"/>
      <c r="EYK6" s="53"/>
      <c r="EYL6" s="53"/>
      <c r="EYM6" s="53"/>
      <c r="EYN6" s="53"/>
      <c r="EYO6" s="53"/>
      <c r="EYP6" s="53"/>
      <c r="EYQ6" s="53"/>
      <c r="EYR6" s="53"/>
      <c r="EYS6" s="53"/>
      <c r="EYT6" s="53"/>
      <c r="EYU6" s="53"/>
      <c r="EYV6" s="53"/>
      <c r="EYW6" s="53"/>
      <c r="EYX6" s="53"/>
      <c r="EYY6" s="53"/>
      <c r="EYZ6" s="53"/>
      <c r="EZA6" s="53"/>
      <c r="EZB6" s="53"/>
      <c r="EZC6" s="53"/>
      <c r="EZD6" s="53"/>
      <c r="EZE6" s="53"/>
      <c r="EZF6" s="53"/>
      <c r="EZG6" s="53"/>
      <c r="EZH6" s="53"/>
      <c r="EZI6" s="53"/>
      <c r="EZJ6" s="53"/>
      <c r="EZK6" s="53"/>
      <c r="EZL6" s="53"/>
      <c r="EZM6" s="53"/>
      <c r="EZN6" s="53"/>
      <c r="EZO6" s="53"/>
      <c r="EZP6" s="53"/>
      <c r="EZQ6" s="53"/>
      <c r="EZR6" s="53"/>
      <c r="EZS6" s="53"/>
      <c r="EZT6" s="53"/>
      <c r="EZU6" s="53"/>
      <c r="EZV6" s="53"/>
      <c r="EZW6" s="53"/>
      <c r="EZX6" s="53"/>
      <c r="EZY6" s="53"/>
      <c r="EZZ6" s="53"/>
      <c r="FAA6" s="53"/>
      <c r="FAB6" s="53"/>
      <c r="FAC6" s="53"/>
      <c r="FAD6" s="53"/>
      <c r="FAE6" s="53"/>
      <c r="FAF6" s="53"/>
      <c r="FAG6" s="53"/>
      <c r="FAH6" s="53"/>
      <c r="FAI6" s="53"/>
      <c r="FAJ6" s="53"/>
      <c r="FAK6" s="53"/>
      <c r="FAL6" s="53"/>
      <c r="FAM6" s="53"/>
      <c r="FAN6" s="53"/>
      <c r="FAO6" s="53"/>
      <c r="FAP6" s="53"/>
      <c r="FAQ6" s="53"/>
      <c r="FAR6" s="53"/>
      <c r="FAS6" s="53"/>
      <c r="FAT6" s="53"/>
      <c r="FAU6" s="53"/>
      <c r="FAV6" s="53"/>
      <c r="FAW6" s="53"/>
      <c r="FAX6" s="53"/>
      <c r="FAY6" s="53"/>
      <c r="FAZ6" s="53"/>
      <c r="FBA6" s="53"/>
      <c r="FBB6" s="53"/>
      <c r="FBC6" s="53"/>
      <c r="FBD6" s="53"/>
      <c r="FBE6" s="53"/>
      <c r="FBF6" s="53"/>
      <c r="FBG6" s="53"/>
      <c r="FBH6" s="53"/>
      <c r="FBI6" s="53"/>
      <c r="FBJ6" s="53"/>
      <c r="FBK6" s="53"/>
      <c r="FBL6" s="53"/>
      <c r="FBM6" s="53"/>
      <c r="FBN6" s="53"/>
      <c r="FBO6" s="53"/>
      <c r="FBP6" s="53"/>
      <c r="FBQ6" s="53"/>
      <c r="FBR6" s="53"/>
      <c r="FBS6" s="53"/>
      <c r="FBT6" s="53"/>
      <c r="FBU6" s="53"/>
      <c r="FBV6" s="53"/>
      <c r="FBW6" s="53"/>
      <c r="FBX6" s="53"/>
      <c r="FBY6" s="53"/>
      <c r="FBZ6" s="53"/>
      <c r="FCA6" s="53"/>
      <c r="FCB6" s="53"/>
      <c r="FCC6" s="53"/>
      <c r="FCD6" s="53"/>
      <c r="FCE6" s="53"/>
      <c r="FCF6" s="53"/>
      <c r="FCG6" s="53"/>
      <c r="FCH6" s="53"/>
      <c r="FCI6" s="53"/>
      <c r="FCJ6" s="53"/>
      <c r="FCK6" s="53"/>
      <c r="FCL6" s="53"/>
      <c r="FCM6" s="53"/>
      <c r="FCN6" s="53"/>
      <c r="FCO6" s="53"/>
      <c r="FCP6" s="53"/>
      <c r="FCQ6" s="53"/>
      <c r="FCR6" s="53"/>
      <c r="FCS6" s="53"/>
      <c r="FCT6" s="53"/>
      <c r="FCU6" s="53"/>
      <c r="FCV6" s="53"/>
      <c r="FCW6" s="53"/>
      <c r="FCX6" s="53"/>
      <c r="FCY6" s="53"/>
      <c r="FCZ6" s="53"/>
      <c r="FDA6" s="53"/>
      <c r="FDB6" s="53"/>
      <c r="FDC6" s="53"/>
      <c r="FDD6" s="53"/>
      <c r="FDE6" s="53"/>
      <c r="FDF6" s="53"/>
      <c r="FDG6" s="53"/>
      <c r="FDH6" s="53"/>
      <c r="FDI6" s="53"/>
      <c r="FDJ6" s="53"/>
      <c r="FDK6" s="53"/>
      <c r="FDL6" s="53"/>
      <c r="FDM6" s="53"/>
      <c r="FDN6" s="53"/>
      <c r="FDO6" s="53"/>
      <c r="FDP6" s="53"/>
      <c r="FDQ6" s="53"/>
      <c r="FDR6" s="53"/>
      <c r="FDS6" s="53"/>
      <c r="FDT6" s="53"/>
      <c r="FDU6" s="53"/>
      <c r="FDV6" s="53"/>
      <c r="FDW6" s="53"/>
      <c r="FDX6" s="53"/>
      <c r="FDY6" s="53"/>
      <c r="FDZ6" s="53"/>
      <c r="FEA6" s="53"/>
      <c r="FEB6" s="53"/>
      <c r="FEC6" s="53"/>
      <c r="FED6" s="53"/>
      <c r="FEE6" s="53"/>
      <c r="FEF6" s="53"/>
      <c r="FEG6" s="53"/>
      <c r="FEH6" s="53"/>
      <c r="FEI6" s="53"/>
      <c r="FEJ6" s="53"/>
      <c r="FEK6" s="53"/>
      <c r="FEL6" s="53"/>
      <c r="FEM6" s="53"/>
      <c r="FEN6" s="53"/>
      <c r="FEO6" s="53"/>
      <c r="FEP6" s="53"/>
      <c r="FEQ6" s="53"/>
      <c r="FER6" s="53"/>
      <c r="FES6" s="53"/>
      <c r="FET6" s="53"/>
      <c r="FEU6" s="53"/>
      <c r="FEV6" s="53"/>
      <c r="FEW6" s="53"/>
      <c r="FEX6" s="53"/>
      <c r="FEY6" s="53"/>
      <c r="FEZ6" s="53"/>
      <c r="FFA6" s="53"/>
      <c r="FFB6" s="53"/>
      <c r="FFC6" s="53"/>
      <c r="FFD6" s="53"/>
      <c r="FFE6" s="53"/>
      <c r="FFF6" s="53"/>
      <c r="FFG6" s="53"/>
      <c r="FFH6" s="53"/>
      <c r="FFI6" s="53"/>
      <c r="FFJ6" s="53"/>
      <c r="FFK6" s="53"/>
      <c r="FFL6" s="53"/>
      <c r="FFM6" s="53"/>
      <c r="FFN6" s="53"/>
      <c r="FFO6" s="53"/>
      <c r="FFP6" s="53"/>
      <c r="FFQ6" s="53"/>
      <c r="FFR6" s="53"/>
      <c r="FFS6" s="53"/>
      <c r="FFT6" s="53"/>
      <c r="FFU6" s="53"/>
      <c r="FFV6" s="53"/>
      <c r="FFW6" s="53"/>
      <c r="FFX6" s="53"/>
      <c r="FFY6" s="53"/>
      <c r="FFZ6" s="53"/>
      <c r="FGA6" s="53"/>
      <c r="FGB6" s="53"/>
      <c r="FGC6" s="53"/>
      <c r="FGD6" s="53"/>
      <c r="FGE6" s="53"/>
      <c r="FGF6" s="53"/>
      <c r="FGG6" s="53"/>
      <c r="FGH6" s="53"/>
      <c r="FGI6" s="53"/>
      <c r="FGJ6" s="53"/>
      <c r="FGK6" s="53"/>
      <c r="FGL6" s="53"/>
      <c r="FGM6" s="53"/>
      <c r="FGN6" s="53"/>
      <c r="FGO6" s="53"/>
      <c r="FGP6" s="53"/>
      <c r="FGQ6" s="53"/>
      <c r="FGR6" s="53"/>
      <c r="FGS6" s="53"/>
      <c r="FGT6" s="53"/>
      <c r="FGU6" s="53"/>
      <c r="FGV6" s="53"/>
      <c r="FGW6" s="53"/>
      <c r="FGX6" s="53"/>
      <c r="FGY6" s="53"/>
      <c r="FGZ6" s="53"/>
      <c r="FHA6" s="53"/>
      <c r="FHB6" s="53"/>
      <c r="FHC6" s="53"/>
      <c r="FHD6" s="53"/>
      <c r="FHE6" s="53"/>
      <c r="FHF6" s="53"/>
      <c r="FHG6" s="53"/>
      <c r="FHH6" s="53"/>
      <c r="FHI6" s="53"/>
      <c r="FHJ6" s="53"/>
      <c r="FHK6" s="53"/>
      <c r="FHL6" s="53"/>
      <c r="FHM6" s="53"/>
      <c r="FHN6" s="53"/>
      <c r="FHO6" s="53"/>
      <c r="FHP6" s="53"/>
      <c r="FHQ6" s="53"/>
      <c r="FHR6" s="53"/>
      <c r="FHS6" s="53"/>
      <c r="FHT6" s="53"/>
      <c r="FHU6" s="53"/>
      <c r="FHV6" s="53"/>
      <c r="FHW6" s="53"/>
      <c r="FHX6" s="53"/>
      <c r="FHY6" s="53"/>
      <c r="FHZ6" s="53"/>
      <c r="FIA6" s="53"/>
      <c r="FIB6" s="53"/>
      <c r="FIC6" s="53"/>
      <c r="FID6" s="53"/>
      <c r="FIE6" s="53"/>
      <c r="FIF6" s="53"/>
      <c r="FIG6" s="53"/>
      <c r="FIH6" s="53"/>
      <c r="FII6" s="53"/>
      <c r="FIJ6" s="53"/>
      <c r="FIK6" s="53"/>
      <c r="FIL6" s="53"/>
      <c r="FIM6" s="53"/>
      <c r="FIN6" s="53"/>
      <c r="FIO6" s="53"/>
      <c r="FIP6" s="53"/>
      <c r="FIQ6" s="53"/>
      <c r="FIR6" s="53"/>
      <c r="FIS6" s="53"/>
      <c r="FIT6" s="53"/>
      <c r="FIU6" s="53"/>
      <c r="FIV6" s="53"/>
      <c r="FIW6" s="53"/>
      <c r="FIX6" s="53"/>
      <c r="FIY6" s="53"/>
      <c r="FIZ6" s="53"/>
      <c r="FJA6" s="53"/>
      <c r="FJB6" s="53"/>
      <c r="FJC6" s="53"/>
      <c r="FJD6" s="53"/>
      <c r="FJE6" s="53"/>
      <c r="FJF6" s="53"/>
      <c r="FJG6" s="53"/>
      <c r="FJH6" s="53"/>
      <c r="FJI6" s="53"/>
      <c r="FJJ6" s="53"/>
      <c r="FJK6" s="53"/>
      <c r="FJL6" s="53"/>
      <c r="FJM6" s="53"/>
      <c r="FJN6" s="53"/>
      <c r="FJO6" s="53"/>
      <c r="FJP6" s="53"/>
      <c r="FJQ6" s="53"/>
      <c r="FJR6" s="53"/>
      <c r="FJS6" s="53"/>
      <c r="FJT6" s="53"/>
      <c r="FJU6" s="53"/>
      <c r="FJV6" s="53"/>
      <c r="FJW6" s="53"/>
      <c r="FJX6" s="53"/>
      <c r="FJY6" s="53"/>
      <c r="FJZ6" s="53"/>
      <c r="FKA6" s="53"/>
      <c r="FKB6" s="53"/>
      <c r="FKC6" s="53"/>
      <c r="FKD6" s="53"/>
      <c r="FKE6" s="53"/>
      <c r="FKF6" s="53"/>
      <c r="FKG6" s="53"/>
      <c r="FKH6" s="53"/>
      <c r="FKI6" s="53"/>
      <c r="FKJ6" s="53"/>
      <c r="FKK6" s="53"/>
      <c r="FKL6" s="53"/>
      <c r="FKM6" s="53"/>
      <c r="FKN6" s="53"/>
      <c r="FKO6" s="53"/>
      <c r="FKP6" s="53"/>
      <c r="FKQ6" s="53"/>
      <c r="FKR6" s="53"/>
      <c r="FKS6" s="53"/>
      <c r="FKT6" s="53"/>
      <c r="FKU6" s="53"/>
      <c r="FKV6" s="53"/>
      <c r="FKW6" s="53"/>
      <c r="FKX6" s="53"/>
      <c r="FKY6" s="53"/>
      <c r="FKZ6" s="53"/>
      <c r="FLA6" s="53"/>
      <c r="FLB6" s="53"/>
      <c r="FLC6" s="53"/>
      <c r="FLD6" s="53"/>
      <c r="FLE6" s="53"/>
      <c r="FLF6" s="53"/>
      <c r="FLG6" s="53"/>
      <c r="FLH6" s="53"/>
      <c r="FLI6" s="53"/>
      <c r="FLJ6" s="53"/>
      <c r="FLK6" s="53"/>
      <c r="FLL6" s="53"/>
      <c r="FLM6" s="53"/>
      <c r="FLN6" s="53"/>
      <c r="FLO6" s="53"/>
      <c r="FLP6" s="53"/>
      <c r="FLQ6" s="53"/>
      <c r="FLR6" s="53"/>
      <c r="FLS6" s="53"/>
      <c r="FLT6" s="53"/>
      <c r="FLU6" s="53"/>
      <c r="FLV6" s="53"/>
      <c r="FLW6" s="53"/>
      <c r="FLX6" s="53"/>
      <c r="FLY6" s="53"/>
      <c r="FLZ6" s="53"/>
      <c r="FMA6" s="53"/>
      <c r="FMB6" s="53"/>
      <c r="FMC6" s="53"/>
      <c r="FMD6" s="53"/>
      <c r="FME6" s="53"/>
      <c r="FMF6" s="53"/>
      <c r="FMG6" s="53"/>
      <c r="FMH6" s="53"/>
      <c r="FMI6" s="53"/>
      <c r="FMJ6" s="53"/>
      <c r="FMK6" s="53"/>
      <c r="FML6" s="53"/>
      <c r="FMM6" s="53"/>
      <c r="FMN6" s="53"/>
      <c r="FMO6" s="53"/>
      <c r="FMP6" s="53"/>
      <c r="FMQ6" s="53"/>
      <c r="FMR6" s="53"/>
      <c r="FMS6" s="53"/>
      <c r="FMT6" s="53"/>
      <c r="FMU6" s="53"/>
      <c r="FMV6" s="53"/>
      <c r="FMW6" s="53"/>
      <c r="FMX6" s="53"/>
      <c r="FMY6" s="53"/>
      <c r="FMZ6" s="53"/>
      <c r="FNA6" s="53"/>
      <c r="FNB6" s="53"/>
      <c r="FNC6" s="53"/>
      <c r="FND6" s="53"/>
      <c r="FNE6" s="53"/>
      <c r="FNF6" s="53"/>
      <c r="FNG6" s="53"/>
      <c r="FNH6" s="53"/>
      <c r="FNI6" s="53"/>
      <c r="FNJ6" s="53"/>
      <c r="FNK6" s="53"/>
      <c r="FNL6" s="53"/>
      <c r="FNM6" s="53"/>
      <c r="FNN6" s="53"/>
      <c r="FNO6" s="53"/>
      <c r="FNP6" s="53"/>
      <c r="FNQ6" s="53"/>
      <c r="FNR6" s="53"/>
      <c r="FNS6" s="53"/>
      <c r="FNT6" s="53"/>
      <c r="FNU6" s="53"/>
      <c r="FNV6" s="53"/>
      <c r="FNW6" s="53"/>
      <c r="FNX6" s="53"/>
      <c r="FNY6" s="53"/>
      <c r="FNZ6" s="53"/>
      <c r="FOA6" s="53"/>
      <c r="FOB6" s="53"/>
      <c r="FOC6" s="53"/>
      <c r="FOD6" s="53"/>
      <c r="FOE6" s="53"/>
      <c r="FOF6" s="53"/>
      <c r="FOG6" s="53"/>
      <c r="FOH6" s="53"/>
      <c r="FOI6" s="53"/>
      <c r="FOJ6" s="53"/>
      <c r="FOK6" s="53"/>
      <c r="FOL6" s="53"/>
      <c r="FOM6" s="53"/>
      <c r="FON6" s="53"/>
      <c r="FOO6" s="53"/>
      <c r="FOP6" s="53"/>
      <c r="FOQ6" s="53"/>
      <c r="FOR6" s="53"/>
      <c r="FOS6" s="53"/>
      <c r="FOT6" s="53"/>
      <c r="FOU6" s="53"/>
      <c r="FOV6" s="53"/>
      <c r="FOW6" s="53"/>
      <c r="FOX6" s="53"/>
      <c r="FOY6" s="53"/>
      <c r="FOZ6" s="53"/>
      <c r="FPA6" s="53"/>
      <c r="FPB6" s="53"/>
      <c r="FPC6" s="53"/>
      <c r="FPD6" s="53"/>
      <c r="FPE6" s="53"/>
      <c r="FPF6" s="53"/>
      <c r="FPG6" s="53"/>
      <c r="FPH6" s="53"/>
      <c r="FPI6" s="53"/>
      <c r="FPJ6" s="53"/>
      <c r="FPK6" s="53"/>
      <c r="FPL6" s="53"/>
      <c r="FPM6" s="53"/>
      <c r="FPN6" s="53"/>
      <c r="FPO6" s="53"/>
      <c r="FPP6" s="53"/>
      <c r="FPQ6" s="53"/>
      <c r="FPR6" s="53"/>
      <c r="FPS6" s="53"/>
      <c r="FPT6" s="53"/>
      <c r="FPU6" s="53"/>
      <c r="FPV6" s="53"/>
      <c r="FPW6" s="53"/>
      <c r="FPX6" s="53"/>
      <c r="FPY6" s="53"/>
      <c r="FPZ6" s="53"/>
      <c r="FQA6" s="53"/>
      <c r="FQB6" s="53"/>
      <c r="FQC6" s="53"/>
      <c r="FQD6" s="53"/>
      <c r="FQE6" s="53"/>
      <c r="FQF6" s="53"/>
      <c r="FQG6" s="53"/>
      <c r="FQH6" s="53"/>
      <c r="FQI6" s="53"/>
      <c r="FQJ6" s="53"/>
      <c r="FQK6" s="53"/>
      <c r="FQL6" s="53"/>
      <c r="FQM6" s="53"/>
      <c r="FQN6" s="53"/>
      <c r="FQO6" s="53"/>
      <c r="FQP6" s="53"/>
      <c r="FQQ6" s="53"/>
      <c r="FQR6" s="53"/>
      <c r="FQS6" s="53"/>
      <c r="FQT6" s="53"/>
      <c r="FQU6" s="53"/>
      <c r="FQV6" s="53"/>
      <c r="FQW6" s="53"/>
      <c r="FQX6" s="53"/>
      <c r="FQY6" s="53"/>
      <c r="FQZ6" s="53"/>
      <c r="FRA6" s="53"/>
      <c r="FRB6" s="53"/>
      <c r="FRC6" s="53"/>
      <c r="FRD6" s="53"/>
      <c r="FRE6" s="53"/>
      <c r="FRF6" s="53"/>
      <c r="FRG6" s="53"/>
      <c r="FRH6" s="53"/>
      <c r="FRI6" s="53"/>
      <c r="FRJ6" s="53"/>
      <c r="FRK6" s="53"/>
      <c r="FRL6" s="53"/>
      <c r="FRM6" s="53"/>
      <c r="FRN6" s="53"/>
      <c r="FRO6" s="53"/>
      <c r="FRP6" s="53"/>
      <c r="FRQ6" s="53"/>
      <c r="FRR6" s="53"/>
      <c r="FRS6" s="53"/>
      <c r="FRT6" s="53"/>
      <c r="FRU6" s="53"/>
      <c r="FRV6" s="53"/>
      <c r="FRW6" s="53"/>
      <c r="FRX6" s="53"/>
      <c r="FRY6" s="53"/>
      <c r="FRZ6" s="53"/>
      <c r="FSA6" s="53"/>
      <c r="FSB6" s="53"/>
      <c r="FSC6" s="53"/>
      <c r="FSD6" s="53"/>
      <c r="FSE6" s="53"/>
      <c r="FSF6" s="53"/>
      <c r="FSG6" s="53"/>
      <c r="FSH6" s="53"/>
      <c r="FSI6" s="53"/>
      <c r="FSJ6" s="53"/>
      <c r="FSK6" s="53"/>
      <c r="FSL6" s="53"/>
      <c r="FSM6" s="53"/>
      <c r="FSN6" s="53"/>
      <c r="FSO6" s="53"/>
      <c r="FSP6" s="53"/>
      <c r="FSQ6" s="53"/>
      <c r="FSR6" s="53"/>
      <c r="FSS6" s="53"/>
      <c r="FST6" s="53"/>
      <c r="FSU6" s="53"/>
      <c r="FSV6" s="53"/>
      <c r="FSW6" s="53"/>
      <c r="FSX6" s="53"/>
      <c r="FSY6" s="53"/>
      <c r="FSZ6" s="53"/>
      <c r="FTA6" s="53"/>
      <c r="FTB6" s="53"/>
      <c r="FTC6" s="53"/>
      <c r="FTD6" s="53"/>
      <c r="FTE6" s="53"/>
      <c r="FTF6" s="53"/>
      <c r="FTG6" s="53"/>
      <c r="FTH6" s="53"/>
      <c r="FTI6" s="53"/>
      <c r="FTJ6" s="53"/>
      <c r="FTK6" s="53"/>
      <c r="FTL6" s="53"/>
      <c r="FTM6" s="53"/>
      <c r="FTN6" s="53"/>
      <c r="FTO6" s="53"/>
      <c r="FTP6" s="53"/>
      <c r="FTQ6" s="53"/>
      <c r="FTR6" s="53"/>
      <c r="FTS6" s="53"/>
      <c r="FTT6" s="53"/>
      <c r="FTU6" s="53"/>
      <c r="FTV6" s="53"/>
      <c r="FTW6" s="53"/>
      <c r="FTX6" s="53"/>
      <c r="FTY6" s="53"/>
      <c r="FTZ6" s="53"/>
      <c r="FUA6" s="53"/>
      <c r="FUB6" s="53"/>
      <c r="FUC6" s="53"/>
      <c r="FUD6" s="53"/>
      <c r="FUE6" s="53"/>
      <c r="FUF6" s="53"/>
      <c r="FUG6" s="53"/>
      <c r="FUH6" s="53"/>
      <c r="FUI6" s="53"/>
      <c r="FUJ6" s="53"/>
      <c r="FUK6" s="53"/>
      <c r="FUL6" s="53"/>
      <c r="FUM6" s="53"/>
      <c r="FUN6" s="53"/>
      <c r="FUO6" s="53"/>
      <c r="FUP6" s="53"/>
      <c r="FUQ6" s="53"/>
      <c r="FUR6" s="53"/>
      <c r="FUS6" s="53"/>
      <c r="FUT6" s="53"/>
      <c r="FUU6" s="53"/>
      <c r="FUV6" s="53"/>
      <c r="FUW6" s="53"/>
      <c r="FUX6" s="53"/>
      <c r="FUY6" s="53"/>
      <c r="FUZ6" s="53"/>
      <c r="FVA6" s="53"/>
      <c r="FVB6" s="53"/>
      <c r="FVC6" s="53"/>
      <c r="FVD6" s="53"/>
      <c r="FVE6" s="53"/>
      <c r="FVF6" s="53"/>
      <c r="FVG6" s="53"/>
      <c r="FVH6" s="53"/>
      <c r="FVI6" s="53"/>
      <c r="FVJ6" s="53"/>
      <c r="FVK6" s="53"/>
      <c r="FVL6" s="53"/>
      <c r="FVM6" s="53"/>
      <c r="FVN6" s="53"/>
      <c r="FVO6" s="53"/>
      <c r="FVP6" s="53"/>
      <c r="FVQ6" s="53"/>
      <c r="FVR6" s="53"/>
      <c r="FVS6" s="53"/>
      <c r="FVT6" s="53"/>
      <c r="FVU6" s="53"/>
      <c r="FVV6" s="53"/>
      <c r="FVW6" s="53"/>
      <c r="FVX6" s="53"/>
      <c r="FVY6" s="53"/>
      <c r="FVZ6" s="53"/>
      <c r="FWA6" s="53"/>
      <c r="FWB6" s="53"/>
      <c r="FWC6" s="53"/>
      <c r="FWD6" s="53"/>
      <c r="FWE6" s="53"/>
      <c r="FWF6" s="53"/>
      <c r="FWG6" s="53"/>
      <c r="FWH6" s="53"/>
      <c r="FWI6" s="53"/>
      <c r="FWJ6" s="53"/>
      <c r="FWK6" s="53"/>
      <c r="FWL6" s="53"/>
      <c r="FWM6" s="53"/>
      <c r="FWN6" s="53"/>
      <c r="FWO6" s="53"/>
      <c r="FWP6" s="53"/>
      <c r="FWQ6" s="53"/>
      <c r="FWR6" s="53"/>
      <c r="FWS6" s="53"/>
      <c r="FWT6" s="53"/>
      <c r="FWU6" s="53"/>
      <c r="FWV6" s="53"/>
      <c r="FWW6" s="53"/>
      <c r="FWX6" s="53"/>
      <c r="FWY6" s="53"/>
      <c r="FWZ6" s="53"/>
      <c r="FXA6" s="53"/>
      <c r="FXB6" s="53"/>
      <c r="FXC6" s="53"/>
      <c r="FXD6" s="53"/>
      <c r="FXE6" s="53"/>
      <c r="FXF6" s="53"/>
      <c r="FXG6" s="53"/>
      <c r="FXH6" s="53"/>
      <c r="FXI6" s="53"/>
      <c r="FXJ6" s="53"/>
      <c r="FXK6" s="53"/>
      <c r="FXL6" s="53"/>
      <c r="FXM6" s="53"/>
      <c r="FXN6" s="53"/>
      <c r="FXO6" s="53"/>
      <c r="FXP6" s="53"/>
      <c r="FXQ6" s="53"/>
      <c r="FXR6" s="53"/>
      <c r="FXS6" s="53"/>
      <c r="FXT6" s="53"/>
      <c r="FXU6" s="53"/>
      <c r="FXV6" s="53"/>
      <c r="FXW6" s="53"/>
      <c r="FXX6" s="53"/>
      <c r="FXY6" s="53"/>
      <c r="FXZ6" s="53"/>
      <c r="FYA6" s="53"/>
      <c r="FYB6" s="53"/>
      <c r="FYC6" s="53"/>
      <c r="FYD6" s="53"/>
      <c r="FYE6" s="53"/>
      <c r="FYF6" s="53"/>
      <c r="FYG6" s="53"/>
      <c r="FYH6" s="53"/>
      <c r="FYI6" s="53"/>
      <c r="FYJ6" s="53"/>
      <c r="FYK6" s="53"/>
      <c r="FYL6" s="53"/>
      <c r="FYM6" s="53"/>
      <c r="FYN6" s="53"/>
      <c r="FYO6" s="53"/>
      <c r="FYP6" s="53"/>
      <c r="FYQ6" s="53"/>
      <c r="FYR6" s="53"/>
      <c r="FYS6" s="53"/>
      <c r="FYT6" s="53"/>
      <c r="FYU6" s="53"/>
      <c r="FYV6" s="53"/>
      <c r="FYW6" s="53"/>
      <c r="FYX6" s="53"/>
      <c r="FYY6" s="53"/>
      <c r="FYZ6" s="53"/>
      <c r="FZA6" s="53"/>
      <c r="FZB6" s="53"/>
      <c r="FZC6" s="53"/>
      <c r="FZD6" s="53"/>
      <c r="FZE6" s="53"/>
      <c r="FZF6" s="53"/>
      <c r="FZG6" s="53"/>
      <c r="FZH6" s="53"/>
      <c r="FZI6" s="53"/>
      <c r="FZJ6" s="53"/>
      <c r="FZK6" s="53"/>
      <c r="FZL6" s="53"/>
      <c r="FZM6" s="53"/>
      <c r="FZN6" s="53"/>
      <c r="FZO6" s="53"/>
      <c r="FZP6" s="53"/>
      <c r="FZQ6" s="53"/>
      <c r="FZR6" s="53"/>
      <c r="FZS6" s="53"/>
      <c r="FZT6" s="53"/>
      <c r="FZU6" s="53"/>
      <c r="FZV6" s="53"/>
      <c r="FZW6" s="53"/>
      <c r="FZX6" s="53"/>
      <c r="FZY6" s="53"/>
      <c r="FZZ6" s="53"/>
      <c r="GAA6" s="53"/>
      <c r="GAB6" s="53"/>
      <c r="GAC6" s="53"/>
      <c r="GAD6" s="53"/>
      <c r="GAE6" s="53"/>
      <c r="GAF6" s="53"/>
      <c r="GAG6" s="53"/>
      <c r="GAH6" s="53"/>
      <c r="GAI6" s="53"/>
      <c r="GAJ6" s="53"/>
      <c r="GAK6" s="53"/>
      <c r="GAL6" s="53"/>
      <c r="GAM6" s="53"/>
      <c r="GAN6" s="53"/>
      <c r="GAO6" s="53"/>
      <c r="GAP6" s="53"/>
      <c r="GAQ6" s="53"/>
      <c r="GAR6" s="53"/>
      <c r="GAS6" s="53"/>
      <c r="GAT6" s="53"/>
      <c r="GAU6" s="53"/>
      <c r="GAV6" s="53"/>
      <c r="GAW6" s="53"/>
      <c r="GAX6" s="53"/>
      <c r="GAY6" s="53"/>
      <c r="GAZ6" s="53"/>
      <c r="GBA6" s="53"/>
      <c r="GBB6" s="53"/>
      <c r="GBC6" s="53"/>
      <c r="GBD6" s="53"/>
      <c r="GBE6" s="53"/>
      <c r="GBF6" s="53"/>
      <c r="GBG6" s="53"/>
      <c r="GBH6" s="53"/>
      <c r="GBI6" s="53"/>
      <c r="GBJ6" s="53"/>
      <c r="GBK6" s="53"/>
      <c r="GBL6" s="53"/>
      <c r="GBM6" s="53"/>
      <c r="GBN6" s="53"/>
      <c r="GBO6" s="53"/>
      <c r="GBP6" s="53"/>
      <c r="GBQ6" s="53"/>
      <c r="GBR6" s="53"/>
      <c r="GBS6" s="53"/>
      <c r="GBT6" s="53"/>
      <c r="GBU6" s="53"/>
      <c r="GBV6" s="53"/>
      <c r="GBW6" s="53"/>
      <c r="GBX6" s="53"/>
      <c r="GBY6" s="53"/>
      <c r="GBZ6" s="53"/>
      <c r="GCA6" s="53"/>
      <c r="GCB6" s="53"/>
      <c r="GCC6" s="53"/>
      <c r="GCD6" s="53"/>
      <c r="GCE6" s="53"/>
      <c r="GCF6" s="53"/>
      <c r="GCG6" s="53"/>
      <c r="GCH6" s="53"/>
      <c r="GCI6" s="53"/>
      <c r="GCJ6" s="53"/>
      <c r="GCK6" s="53"/>
      <c r="GCL6" s="53"/>
      <c r="GCM6" s="53"/>
      <c r="GCN6" s="53"/>
      <c r="GCO6" s="53"/>
      <c r="GCP6" s="53"/>
      <c r="GCQ6" s="53"/>
      <c r="GCR6" s="53"/>
      <c r="GCS6" s="53"/>
      <c r="GCT6" s="53"/>
      <c r="GCU6" s="53"/>
      <c r="GCV6" s="53"/>
      <c r="GCW6" s="53"/>
      <c r="GCX6" s="53"/>
      <c r="GCY6" s="53"/>
      <c r="GCZ6" s="53"/>
      <c r="GDA6" s="53"/>
      <c r="GDB6" s="53"/>
      <c r="GDC6" s="53"/>
      <c r="GDD6" s="53"/>
      <c r="GDE6" s="53"/>
      <c r="GDF6" s="53"/>
      <c r="GDG6" s="53"/>
      <c r="GDH6" s="53"/>
      <c r="GDI6" s="53"/>
      <c r="GDJ6" s="53"/>
      <c r="GDK6" s="53"/>
      <c r="GDL6" s="53"/>
      <c r="GDM6" s="53"/>
      <c r="GDN6" s="53"/>
      <c r="GDO6" s="53"/>
      <c r="GDP6" s="53"/>
      <c r="GDQ6" s="53"/>
      <c r="GDR6" s="53"/>
      <c r="GDS6" s="53"/>
      <c r="GDT6" s="53"/>
      <c r="GDU6" s="53"/>
      <c r="GDV6" s="53"/>
      <c r="GDW6" s="53"/>
      <c r="GDX6" s="53"/>
      <c r="GDY6" s="53"/>
      <c r="GDZ6" s="53"/>
      <c r="GEA6" s="53"/>
      <c r="GEB6" s="53"/>
      <c r="GEC6" s="53"/>
      <c r="GED6" s="53"/>
      <c r="GEE6" s="53"/>
      <c r="GEF6" s="53"/>
      <c r="GEG6" s="53"/>
      <c r="GEH6" s="53"/>
      <c r="GEI6" s="53"/>
      <c r="GEJ6" s="53"/>
      <c r="GEK6" s="53"/>
      <c r="GEL6" s="53"/>
      <c r="GEM6" s="53"/>
      <c r="GEN6" s="53"/>
      <c r="GEO6" s="53"/>
      <c r="GEP6" s="53"/>
      <c r="GEQ6" s="53"/>
      <c r="GER6" s="53"/>
      <c r="GES6" s="53"/>
      <c r="GET6" s="53"/>
      <c r="GEU6" s="53"/>
      <c r="GEV6" s="53"/>
      <c r="GEW6" s="53"/>
      <c r="GEX6" s="53"/>
      <c r="GEY6" s="53"/>
      <c r="GEZ6" s="53"/>
      <c r="GFA6" s="53"/>
      <c r="GFB6" s="53"/>
      <c r="GFC6" s="53"/>
      <c r="GFD6" s="53"/>
      <c r="GFE6" s="53"/>
      <c r="GFF6" s="53"/>
      <c r="GFG6" s="53"/>
      <c r="GFH6" s="53"/>
      <c r="GFI6" s="53"/>
      <c r="GFJ6" s="53"/>
      <c r="GFK6" s="53"/>
      <c r="GFL6" s="53"/>
      <c r="GFM6" s="53"/>
      <c r="GFN6" s="53"/>
      <c r="GFO6" s="53"/>
      <c r="GFP6" s="53"/>
      <c r="GFQ6" s="53"/>
      <c r="GFR6" s="53"/>
      <c r="GFS6" s="53"/>
      <c r="GFT6" s="53"/>
      <c r="GFU6" s="53"/>
      <c r="GFV6" s="53"/>
      <c r="GFW6" s="53"/>
      <c r="GFX6" s="53"/>
      <c r="GFY6" s="53"/>
      <c r="GFZ6" s="53"/>
      <c r="GGA6" s="53"/>
      <c r="GGB6" s="53"/>
      <c r="GGC6" s="53"/>
      <c r="GGD6" s="53"/>
      <c r="GGE6" s="53"/>
      <c r="GGF6" s="53"/>
      <c r="GGG6" s="53"/>
      <c r="GGH6" s="53"/>
      <c r="GGI6" s="53"/>
      <c r="GGJ6" s="53"/>
      <c r="GGK6" s="53"/>
      <c r="GGL6" s="53"/>
      <c r="GGM6" s="53"/>
      <c r="GGN6" s="53"/>
      <c r="GGO6" s="53"/>
      <c r="GGP6" s="53"/>
      <c r="GGQ6" s="53"/>
      <c r="GGR6" s="53"/>
      <c r="GGS6" s="53"/>
      <c r="GGT6" s="53"/>
      <c r="GGU6" s="53"/>
      <c r="GGV6" s="53"/>
      <c r="GGW6" s="53"/>
      <c r="GGX6" s="53"/>
      <c r="GGY6" s="53"/>
      <c r="GGZ6" s="53"/>
      <c r="GHA6" s="53"/>
      <c r="GHB6" s="53"/>
      <c r="GHC6" s="53"/>
      <c r="GHD6" s="53"/>
      <c r="GHE6" s="53"/>
      <c r="GHF6" s="53"/>
      <c r="GHG6" s="53"/>
      <c r="GHH6" s="53"/>
      <c r="GHI6" s="53"/>
      <c r="GHJ6" s="53"/>
      <c r="GHK6" s="53"/>
      <c r="GHL6" s="53"/>
      <c r="GHM6" s="53"/>
      <c r="GHN6" s="53"/>
      <c r="GHO6" s="53"/>
      <c r="GHP6" s="53"/>
      <c r="GHQ6" s="53"/>
      <c r="GHR6" s="53"/>
      <c r="GHS6" s="53"/>
      <c r="GHT6" s="53"/>
      <c r="GHU6" s="53"/>
      <c r="GHV6" s="53"/>
      <c r="GHW6" s="53"/>
      <c r="GHX6" s="53"/>
      <c r="GHY6" s="53"/>
      <c r="GHZ6" s="53"/>
      <c r="GIA6" s="53"/>
      <c r="GIB6" s="53"/>
      <c r="GIC6" s="53"/>
      <c r="GID6" s="53"/>
      <c r="GIE6" s="53"/>
      <c r="GIF6" s="53"/>
      <c r="GIG6" s="53"/>
      <c r="GIH6" s="53"/>
      <c r="GII6" s="53"/>
      <c r="GIJ6" s="53"/>
      <c r="GIK6" s="53"/>
      <c r="GIL6" s="53"/>
      <c r="GIM6" s="53"/>
      <c r="GIN6" s="53"/>
      <c r="GIO6" s="53"/>
      <c r="GIP6" s="53"/>
      <c r="GIQ6" s="53"/>
      <c r="GIR6" s="53"/>
      <c r="GIS6" s="53"/>
      <c r="GIT6" s="53"/>
      <c r="GIU6" s="53"/>
      <c r="GIV6" s="53"/>
      <c r="GIW6" s="53"/>
      <c r="GIX6" s="53"/>
      <c r="GIY6" s="53"/>
      <c r="GIZ6" s="53"/>
      <c r="GJA6" s="53"/>
      <c r="GJB6" s="53"/>
      <c r="GJC6" s="53"/>
      <c r="GJD6" s="53"/>
      <c r="GJE6" s="53"/>
      <c r="GJF6" s="53"/>
      <c r="GJG6" s="53"/>
      <c r="GJH6" s="53"/>
      <c r="GJI6" s="53"/>
      <c r="GJJ6" s="53"/>
      <c r="GJK6" s="53"/>
      <c r="GJL6" s="53"/>
      <c r="GJM6" s="53"/>
      <c r="GJN6" s="53"/>
      <c r="GJO6" s="53"/>
      <c r="GJP6" s="53"/>
      <c r="GJQ6" s="53"/>
      <c r="GJR6" s="53"/>
      <c r="GJS6" s="53"/>
      <c r="GJT6" s="53"/>
      <c r="GJU6" s="53"/>
      <c r="GJV6" s="53"/>
      <c r="GJW6" s="53"/>
      <c r="GJX6" s="53"/>
      <c r="GJY6" s="53"/>
      <c r="GJZ6" s="53"/>
      <c r="GKA6" s="53"/>
      <c r="GKB6" s="53"/>
      <c r="GKC6" s="53"/>
      <c r="GKD6" s="53"/>
      <c r="GKE6" s="53"/>
      <c r="GKF6" s="53"/>
      <c r="GKG6" s="53"/>
      <c r="GKH6" s="53"/>
      <c r="GKI6" s="53"/>
      <c r="GKJ6" s="53"/>
      <c r="GKK6" s="53"/>
      <c r="GKL6" s="53"/>
      <c r="GKM6" s="53"/>
      <c r="GKN6" s="53"/>
      <c r="GKO6" s="53"/>
      <c r="GKP6" s="53"/>
      <c r="GKQ6" s="53"/>
      <c r="GKR6" s="53"/>
      <c r="GKS6" s="53"/>
      <c r="GKT6" s="53"/>
      <c r="GKU6" s="53"/>
      <c r="GKV6" s="53"/>
      <c r="GKW6" s="53"/>
      <c r="GKX6" s="53"/>
      <c r="GKY6" s="53"/>
      <c r="GKZ6" s="53"/>
      <c r="GLA6" s="53"/>
      <c r="GLB6" s="53"/>
      <c r="GLC6" s="53"/>
      <c r="GLD6" s="53"/>
      <c r="GLE6" s="53"/>
      <c r="GLF6" s="53"/>
      <c r="GLG6" s="53"/>
      <c r="GLH6" s="53"/>
      <c r="GLI6" s="53"/>
      <c r="GLJ6" s="53"/>
      <c r="GLK6" s="53"/>
      <c r="GLL6" s="53"/>
      <c r="GLM6" s="53"/>
      <c r="GLN6" s="53"/>
      <c r="GLO6" s="53"/>
      <c r="GLP6" s="53"/>
      <c r="GLQ6" s="53"/>
      <c r="GLR6" s="53"/>
      <c r="GLS6" s="53"/>
      <c r="GLT6" s="53"/>
      <c r="GLU6" s="53"/>
      <c r="GLV6" s="53"/>
      <c r="GLW6" s="53"/>
      <c r="GLX6" s="53"/>
      <c r="GLY6" s="53"/>
      <c r="GLZ6" s="53"/>
      <c r="GMA6" s="53"/>
      <c r="GMB6" s="53"/>
      <c r="GMC6" s="53"/>
      <c r="GMD6" s="53"/>
      <c r="GME6" s="53"/>
      <c r="GMF6" s="53"/>
      <c r="GMG6" s="53"/>
      <c r="GMH6" s="53"/>
      <c r="GMI6" s="53"/>
      <c r="GMJ6" s="53"/>
      <c r="GMK6" s="53"/>
      <c r="GML6" s="53"/>
      <c r="GMM6" s="53"/>
      <c r="GMN6" s="53"/>
      <c r="GMO6" s="53"/>
      <c r="GMP6" s="53"/>
      <c r="GMQ6" s="53"/>
      <c r="GMR6" s="53"/>
      <c r="GMS6" s="53"/>
      <c r="GMT6" s="53"/>
      <c r="GMU6" s="53"/>
      <c r="GMV6" s="53"/>
      <c r="GMW6" s="53"/>
      <c r="GMX6" s="53"/>
      <c r="GMY6" s="53"/>
      <c r="GMZ6" s="53"/>
      <c r="GNA6" s="53"/>
      <c r="GNB6" s="53"/>
      <c r="GNC6" s="53"/>
      <c r="GND6" s="53"/>
      <c r="GNE6" s="53"/>
      <c r="GNF6" s="53"/>
      <c r="GNG6" s="53"/>
      <c r="GNH6" s="53"/>
      <c r="GNI6" s="53"/>
      <c r="GNJ6" s="53"/>
      <c r="GNK6" s="53"/>
      <c r="GNL6" s="53"/>
      <c r="GNM6" s="53"/>
      <c r="GNN6" s="53"/>
      <c r="GNO6" s="53"/>
      <c r="GNP6" s="53"/>
      <c r="GNQ6" s="53"/>
      <c r="GNR6" s="53"/>
      <c r="GNS6" s="53"/>
      <c r="GNT6" s="53"/>
      <c r="GNU6" s="53"/>
      <c r="GNV6" s="53"/>
      <c r="GNW6" s="53"/>
      <c r="GNX6" s="53"/>
      <c r="GNY6" s="53"/>
      <c r="GNZ6" s="53"/>
      <c r="GOA6" s="53"/>
      <c r="GOB6" s="53"/>
      <c r="GOC6" s="53"/>
      <c r="GOD6" s="53"/>
      <c r="GOE6" s="53"/>
      <c r="GOF6" s="53"/>
      <c r="GOG6" s="53"/>
      <c r="GOH6" s="53"/>
      <c r="GOI6" s="53"/>
      <c r="GOJ6" s="53"/>
      <c r="GOK6" s="53"/>
      <c r="GOL6" s="53"/>
      <c r="GOM6" s="53"/>
      <c r="GON6" s="53"/>
      <c r="GOO6" s="53"/>
      <c r="GOP6" s="53"/>
      <c r="GOQ6" s="53"/>
      <c r="GOR6" s="53"/>
      <c r="GOS6" s="53"/>
      <c r="GOT6" s="53"/>
      <c r="GOU6" s="53"/>
      <c r="GOV6" s="53"/>
      <c r="GOW6" s="53"/>
      <c r="GOX6" s="53"/>
      <c r="GOY6" s="53"/>
      <c r="GOZ6" s="53"/>
      <c r="GPA6" s="53"/>
      <c r="GPB6" s="53"/>
      <c r="GPC6" s="53"/>
      <c r="GPD6" s="53"/>
      <c r="GPE6" s="53"/>
      <c r="GPF6" s="53"/>
      <c r="GPG6" s="53"/>
      <c r="GPH6" s="53"/>
      <c r="GPI6" s="53"/>
      <c r="GPJ6" s="53"/>
      <c r="GPK6" s="53"/>
      <c r="GPL6" s="53"/>
      <c r="GPM6" s="53"/>
      <c r="GPN6" s="53"/>
      <c r="GPO6" s="53"/>
      <c r="GPP6" s="53"/>
      <c r="GPQ6" s="53"/>
      <c r="GPR6" s="53"/>
      <c r="GPS6" s="53"/>
      <c r="GPT6" s="53"/>
      <c r="GPU6" s="53"/>
      <c r="GPV6" s="53"/>
      <c r="GPW6" s="53"/>
      <c r="GPX6" s="53"/>
      <c r="GPY6" s="53"/>
      <c r="GPZ6" s="53"/>
      <c r="GQA6" s="53"/>
      <c r="GQB6" s="53"/>
      <c r="GQC6" s="53"/>
      <c r="GQD6" s="53"/>
      <c r="GQE6" s="53"/>
      <c r="GQF6" s="53"/>
      <c r="GQG6" s="53"/>
      <c r="GQH6" s="53"/>
      <c r="GQI6" s="53"/>
      <c r="GQJ6" s="53"/>
      <c r="GQK6" s="53"/>
      <c r="GQL6" s="53"/>
      <c r="GQM6" s="53"/>
      <c r="GQN6" s="53"/>
      <c r="GQO6" s="53"/>
      <c r="GQP6" s="53"/>
      <c r="GQQ6" s="53"/>
      <c r="GQR6" s="53"/>
      <c r="GQS6" s="53"/>
      <c r="GQT6" s="53"/>
      <c r="GQU6" s="53"/>
      <c r="GQV6" s="53"/>
      <c r="GQW6" s="53"/>
      <c r="GQX6" s="53"/>
      <c r="GQY6" s="53"/>
      <c r="GQZ6" s="53"/>
      <c r="GRA6" s="53"/>
      <c r="GRB6" s="53"/>
      <c r="GRC6" s="53"/>
      <c r="GRD6" s="53"/>
      <c r="GRE6" s="53"/>
      <c r="GRF6" s="53"/>
      <c r="GRG6" s="53"/>
      <c r="GRH6" s="53"/>
      <c r="GRI6" s="53"/>
      <c r="GRJ6" s="53"/>
      <c r="GRK6" s="53"/>
      <c r="GRL6" s="53"/>
      <c r="GRM6" s="53"/>
      <c r="GRN6" s="53"/>
      <c r="GRO6" s="53"/>
      <c r="GRP6" s="53"/>
      <c r="GRQ6" s="53"/>
      <c r="GRR6" s="53"/>
      <c r="GRS6" s="53"/>
      <c r="GRT6" s="53"/>
      <c r="GRU6" s="53"/>
      <c r="GRV6" s="53"/>
      <c r="GRW6" s="53"/>
      <c r="GRX6" s="53"/>
      <c r="GRY6" s="53"/>
      <c r="GRZ6" s="53"/>
      <c r="GSA6" s="53"/>
      <c r="GSB6" s="53"/>
      <c r="GSC6" s="53"/>
      <c r="GSD6" s="53"/>
      <c r="GSE6" s="53"/>
      <c r="GSF6" s="53"/>
      <c r="GSG6" s="53"/>
      <c r="GSH6" s="53"/>
      <c r="GSI6" s="53"/>
      <c r="GSJ6" s="53"/>
      <c r="GSK6" s="53"/>
      <c r="GSL6" s="53"/>
      <c r="GSM6" s="53"/>
      <c r="GSN6" s="53"/>
      <c r="GSO6" s="53"/>
      <c r="GSP6" s="53"/>
      <c r="GSQ6" s="53"/>
      <c r="GSR6" s="53"/>
      <c r="GSS6" s="53"/>
      <c r="GST6" s="53"/>
      <c r="GSU6" s="53"/>
      <c r="GSV6" s="53"/>
      <c r="GSW6" s="53"/>
      <c r="GSX6" s="53"/>
      <c r="GSY6" s="53"/>
      <c r="GSZ6" s="53"/>
      <c r="GTA6" s="53"/>
      <c r="GTB6" s="53"/>
      <c r="GTC6" s="53"/>
      <c r="GTD6" s="53"/>
      <c r="GTE6" s="53"/>
      <c r="GTF6" s="53"/>
      <c r="GTG6" s="53"/>
      <c r="GTH6" s="53"/>
      <c r="GTI6" s="53"/>
      <c r="GTJ6" s="53"/>
      <c r="GTK6" s="53"/>
      <c r="GTL6" s="53"/>
      <c r="GTM6" s="53"/>
      <c r="GTN6" s="53"/>
      <c r="GTO6" s="53"/>
      <c r="GTP6" s="53"/>
      <c r="GTQ6" s="53"/>
      <c r="GTR6" s="53"/>
      <c r="GTS6" s="53"/>
      <c r="GTT6" s="53"/>
      <c r="GTU6" s="53"/>
      <c r="GTV6" s="53"/>
      <c r="GTW6" s="53"/>
      <c r="GTX6" s="53"/>
      <c r="GTY6" s="53"/>
      <c r="GTZ6" s="53"/>
      <c r="GUA6" s="53"/>
      <c r="GUB6" s="53"/>
      <c r="GUC6" s="53"/>
      <c r="GUD6" s="53"/>
      <c r="GUE6" s="53"/>
      <c r="GUF6" s="53"/>
      <c r="GUG6" s="53"/>
      <c r="GUH6" s="53"/>
      <c r="GUI6" s="53"/>
      <c r="GUJ6" s="53"/>
      <c r="GUK6" s="53"/>
      <c r="GUL6" s="53"/>
      <c r="GUM6" s="53"/>
      <c r="GUN6" s="53"/>
      <c r="GUO6" s="53"/>
      <c r="GUP6" s="53"/>
      <c r="GUQ6" s="53"/>
      <c r="GUR6" s="53"/>
      <c r="GUS6" s="53"/>
      <c r="GUT6" s="53"/>
      <c r="GUU6" s="53"/>
      <c r="GUV6" s="53"/>
      <c r="GUW6" s="53"/>
      <c r="GUX6" s="53"/>
      <c r="GUY6" s="53"/>
      <c r="GUZ6" s="53"/>
      <c r="GVA6" s="53"/>
      <c r="GVB6" s="53"/>
      <c r="GVC6" s="53"/>
      <c r="GVD6" s="53"/>
      <c r="GVE6" s="53"/>
      <c r="GVF6" s="53"/>
      <c r="GVG6" s="53"/>
      <c r="GVH6" s="53"/>
      <c r="GVI6" s="53"/>
      <c r="GVJ6" s="53"/>
      <c r="GVK6" s="53"/>
      <c r="GVL6" s="53"/>
      <c r="GVM6" s="53"/>
      <c r="GVN6" s="53"/>
      <c r="GVO6" s="53"/>
      <c r="GVP6" s="53"/>
      <c r="GVQ6" s="53"/>
      <c r="GVR6" s="53"/>
      <c r="GVS6" s="53"/>
      <c r="GVT6" s="53"/>
      <c r="GVU6" s="53"/>
      <c r="GVV6" s="53"/>
      <c r="GVW6" s="53"/>
      <c r="GVX6" s="53"/>
      <c r="GVY6" s="53"/>
      <c r="GVZ6" s="53"/>
      <c r="GWA6" s="53"/>
      <c r="GWB6" s="53"/>
      <c r="GWC6" s="53"/>
      <c r="GWD6" s="53"/>
      <c r="GWE6" s="53"/>
      <c r="GWF6" s="53"/>
      <c r="GWG6" s="53"/>
      <c r="GWH6" s="53"/>
      <c r="GWI6" s="53"/>
      <c r="GWJ6" s="53"/>
      <c r="GWK6" s="53"/>
      <c r="GWL6" s="53"/>
      <c r="GWM6" s="53"/>
      <c r="GWN6" s="53"/>
      <c r="GWO6" s="53"/>
      <c r="GWP6" s="53"/>
      <c r="GWQ6" s="53"/>
      <c r="GWR6" s="53"/>
      <c r="GWS6" s="53"/>
      <c r="GWT6" s="53"/>
      <c r="GWU6" s="53"/>
      <c r="GWV6" s="53"/>
      <c r="GWW6" s="53"/>
      <c r="GWX6" s="53"/>
      <c r="GWY6" s="53"/>
      <c r="GWZ6" s="53"/>
      <c r="GXA6" s="53"/>
      <c r="GXB6" s="53"/>
      <c r="GXC6" s="53"/>
      <c r="GXD6" s="53"/>
      <c r="GXE6" s="53"/>
      <c r="GXF6" s="53"/>
      <c r="GXG6" s="53"/>
      <c r="GXH6" s="53"/>
      <c r="GXI6" s="53"/>
      <c r="GXJ6" s="53"/>
      <c r="GXK6" s="53"/>
      <c r="GXL6" s="53"/>
      <c r="GXM6" s="53"/>
      <c r="GXN6" s="53"/>
      <c r="GXO6" s="53"/>
      <c r="GXP6" s="53"/>
      <c r="GXQ6" s="53"/>
      <c r="GXR6" s="53"/>
      <c r="GXS6" s="53"/>
      <c r="GXT6" s="53"/>
      <c r="GXU6" s="53"/>
      <c r="GXV6" s="53"/>
      <c r="GXW6" s="53"/>
      <c r="GXX6" s="53"/>
      <c r="GXY6" s="53"/>
      <c r="GXZ6" s="53"/>
      <c r="GYA6" s="53"/>
      <c r="GYB6" s="53"/>
      <c r="GYC6" s="53"/>
      <c r="GYD6" s="53"/>
      <c r="GYE6" s="53"/>
      <c r="GYF6" s="53"/>
      <c r="GYG6" s="53"/>
      <c r="GYH6" s="53"/>
      <c r="GYI6" s="53"/>
      <c r="GYJ6" s="53"/>
      <c r="GYK6" s="53"/>
      <c r="GYL6" s="53"/>
      <c r="GYM6" s="53"/>
      <c r="GYN6" s="53"/>
      <c r="GYO6" s="53"/>
      <c r="GYP6" s="53"/>
      <c r="GYQ6" s="53"/>
      <c r="GYR6" s="53"/>
      <c r="GYS6" s="53"/>
      <c r="GYT6" s="53"/>
      <c r="GYU6" s="53"/>
      <c r="GYV6" s="53"/>
      <c r="GYW6" s="53"/>
      <c r="GYX6" s="53"/>
      <c r="GYY6" s="53"/>
      <c r="GYZ6" s="53"/>
      <c r="GZA6" s="53"/>
      <c r="GZB6" s="53"/>
      <c r="GZC6" s="53"/>
      <c r="GZD6" s="53"/>
      <c r="GZE6" s="53"/>
      <c r="GZF6" s="53"/>
      <c r="GZG6" s="53"/>
      <c r="GZH6" s="53"/>
      <c r="GZI6" s="53"/>
      <c r="GZJ6" s="53"/>
      <c r="GZK6" s="53"/>
      <c r="GZL6" s="53"/>
      <c r="GZM6" s="53"/>
      <c r="GZN6" s="53"/>
      <c r="GZO6" s="53"/>
      <c r="GZP6" s="53"/>
      <c r="GZQ6" s="53"/>
      <c r="GZR6" s="53"/>
      <c r="GZS6" s="53"/>
      <c r="GZT6" s="53"/>
      <c r="GZU6" s="53"/>
      <c r="GZV6" s="53"/>
      <c r="GZW6" s="53"/>
      <c r="GZX6" s="53"/>
      <c r="GZY6" s="53"/>
      <c r="GZZ6" s="53"/>
      <c r="HAA6" s="53"/>
      <c r="HAB6" s="53"/>
      <c r="HAC6" s="53"/>
      <c r="HAD6" s="53"/>
      <c r="HAE6" s="53"/>
      <c r="HAF6" s="53"/>
      <c r="HAG6" s="53"/>
      <c r="HAH6" s="53"/>
      <c r="HAI6" s="53"/>
      <c r="HAJ6" s="53"/>
      <c r="HAK6" s="53"/>
      <c r="HAL6" s="53"/>
      <c r="HAM6" s="53"/>
      <c r="HAN6" s="53"/>
      <c r="HAO6" s="53"/>
      <c r="HAP6" s="53"/>
      <c r="HAQ6" s="53"/>
      <c r="HAR6" s="53"/>
      <c r="HAS6" s="53"/>
      <c r="HAT6" s="53"/>
      <c r="HAU6" s="53"/>
      <c r="HAV6" s="53"/>
      <c r="HAW6" s="53"/>
      <c r="HAX6" s="53"/>
      <c r="HAY6" s="53"/>
      <c r="HAZ6" s="53"/>
      <c r="HBA6" s="53"/>
      <c r="HBB6" s="53"/>
      <c r="HBC6" s="53"/>
      <c r="HBD6" s="53"/>
      <c r="HBE6" s="53"/>
      <c r="HBF6" s="53"/>
      <c r="HBG6" s="53"/>
      <c r="HBH6" s="53"/>
      <c r="HBI6" s="53"/>
      <c r="HBJ6" s="53"/>
      <c r="HBK6" s="53"/>
      <c r="HBL6" s="53"/>
      <c r="HBM6" s="53"/>
      <c r="HBN6" s="53"/>
      <c r="HBO6" s="53"/>
      <c r="HBP6" s="53"/>
      <c r="HBQ6" s="53"/>
      <c r="HBR6" s="53"/>
      <c r="HBS6" s="53"/>
      <c r="HBT6" s="53"/>
      <c r="HBU6" s="53"/>
      <c r="HBV6" s="53"/>
      <c r="HBW6" s="53"/>
      <c r="HBX6" s="53"/>
      <c r="HBY6" s="53"/>
      <c r="HBZ6" s="53"/>
      <c r="HCA6" s="53"/>
      <c r="HCB6" s="53"/>
      <c r="HCC6" s="53"/>
      <c r="HCD6" s="53"/>
      <c r="HCE6" s="53"/>
      <c r="HCF6" s="53"/>
      <c r="HCG6" s="53"/>
      <c r="HCH6" s="53"/>
      <c r="HCI6" s="53"/>
      <c r="HCJ6" s="53"/>
      <c r="HCK6" s="53"/>
      <c r="HCL6" s="53"/>
      <c r="HCM6" s="53"/>
      <c r="HCN6" s="53"/>
      <c r="HCO6" s="53"/>
      <c r="HCP6" s="53"/>
      <c r="HCQ6" s="53"/>
      <c r="HCR6" s="53"/>
      <c r="HCS6" s="53"/>
      <c r="HCT6" s="53"/>
      <c r="HCU6" s="53"/>
      <c r="HCV6" s="53"/>
      <c r="HCW6" s="53"/>
      <c r="HCX6" s="53"/>
      <c r="HCY6" s="53"/>
      <c r="HCZ6" s="53"/>
      <c r="HDA6" s="53"/>
      <c r="HDB6" s="53"/>
      <c r="HDC6" s="53"/>
      <c r="HDD6" s="53"/>
      <c r="HDE6" s="53"/>
      <c r="HDF6" s="53"/>
      <c r="HDG6" s="53"/>
      <c r="HDH6" s="53"/>
      <c r="HDI6" s="53"/>
      <c r="HDJ6" s="53"/>
      <c r="HDK6" s="53"/>
      <c r="HDL6" s="53"/>
      <c r="HDM6" s="53"/>
      <c r="HDN6" s="53"/>
      <c r="HDO6" s="53"/>
      <c r="HDP6" s="53"/>
      <c r="HDQ6" s="53"/>
      <c r="HDR6" s="53"/>
      <c r="HDS6" s="53"/>
      <c r="HDT6" s="53"/>
      <c r="HDU6" s="53"/>
      <c r="HDV6" s="53"/>
      <c r="HDW6" s="53"/>
      <c r="HDX6" s="53"/>
      <c r="HDY6" s="53"/>
      <c r="HDZ6" s="53"/>
      <c r="HEA6" s="53"/>
      <c r="HEB6" s="53"/>
      <c r="HEC6" s="53"/>
      <c r="HED6" s="53"/>
      <c r="HEE6" s="53"/>
      <c r="HEF6" s="53"/>
      <c r="HEG6" s="53"/>
      <c r="HEH6" s="53"/>
      <c r="HEI6" s="53"/>
      <c r="HEJ6" s="53"/>
      <c r="HEK6" s="53"/>
      <c r="HEL6" s="53"/>
      <c r="HEM6" s="53"/>
      <c r="HEN6" s="53"/>
      <c r="HEO6" s="53"/>
      <c r="HEP6" s="53"/>
      <c r="HEQ6" s="53"/>
      <c r="HER6" s="53"/>
      <c r="HES6" s="53"/>
      <c r="HET6" s="53"/>
      <c r="HEU6" s="53"/>
      <c r="HEV6" s="53"/>
      <c r="HEW6" s="53"/>
      <c r="HEX6" s="53"/>
      <c r="HEY6" s="53"/>
      <c r="HEZ6" s="53"/>
      <c r="HFA6" s="53"/>
      <c r="HFB6" s="53"/>
      <c r="HFC6" s="53"/>
      <c r="HFD6" s="53"/>
      <c r="HFE6" s="53"/>
      <c r="HFF6" s="53"/>
      <c r="HFG6" s="53"/>
      <c r="HFH6" s="53"/>
      <c r="HFI6" s="53"/>
      <c r="HFJ6" s="53"/>
      <c r="HFK6" s="53"/>
      <c r="HFL6" s="53"/>
      <c r="HFM6" s="53"/>
      <c r="HFN6" s="53"/>
      <c r="HFO6" s="53"/>
      <c r="HFP6" s="53"/>
      <c r="HFQ6" s="53"/>
      <c r="HFR6" s="53"/>
      <c r="HFS6" s="53"/>
      <c r="HFT6" s="53"/>
      <c r="HFU6" s="53"/>
      <c r="HFV6" s="53"/>
      <c r="HFW6" s="53"/>
      <c r="HFX6" s="53"/>
      <c r="HFY6" s="53"/>
      <c r="HFZ6" s="53"/>
      <c r="HGA6" s="53"/>
      <c r="HGB6" s="53"/>
      <c r="HGC6" s="53"/>
      <c r="HGD6" s="53"/>
      <c r="HGE6" s="53"/>
      <c r="HGF6" s="53"/>
      <c r="HGG6" s="53"/>
      <c r="HGH6" s="53"/>
      <c r="HGI6" s="53"/>
      <c r="HGJ6" s="53"/>
      <c r="HGK6" s="53"/>
      <c r="HGL6" s="53"/>
      <c r="HGM6" s="53"/>
      <c r="HGN6" s="53"/>
      <c r="HGO6" s="53"/>
      <c r="HGP6" s="53"/>
      <c r="HGQ6" s="53"/>
      <c r="HGR6" s="53"/>
      <c r="HGS6" s="53"/>
      <c r="HGT6" s="53"/>
      <c r="HGU6" s="53"/>
      <c r="HGV6" s="53"/>
      <c r="HGW6" s="53"/>
      <c r="HGX6" s="53"/>
      <c r="HGY6" s="53"/>
      <c r="HGZ6" s="53"/>
      <c r="HHA6" s="53"/>
      <c r="HHB6" s="53"/>
      <c r="HHC6" s="53"/>
      <c r="HHD6" s="53"/>
      <c r="HHE6" s="53"/>
      <c r="HHF6" s="53"/>
      <c r="HHG6" s="53"/>
      <c r="HHH6" s="53"/>
      <c r="HHI6" s="53"/>
      <c r="HHJ6" s="53"/>
      <c r="HHK6" s="53"/>
      <c r="HHL6" s="53"/>
      <c r="HHM6" s="53"/>
      <c r="HHN6" s="53"/>
      <c r="HHO6" s="53"/>
      <c r="HHP6" s="53"/>
      <c r="HHQ6" s="53"/>
      <c r="HHR6" s="53"/>
      <c r="HHS6" s="53"/>
      <c r="HHT6" s="53"/>
      <c r="HHU6" s="53"/>
      <c r="HHV6" s="53"/>
      <c r="HHW6" s="53"/>
      <c r="HHX6" s="53"/>
      <c r="HHY6" s="53"/>
      <c r="HHZ6" s="53"/>
      <c r="HIA6" s="53"/>
      <c r="HIB6" s="53"/>
      <c r="HIC6" s="53"/>
      <c r="HID6" s="53"/>
      <c r="HIE6" s="53"/>
      <c r="HIF6" s="53"/>
      <c r="HIG6" s="53"/>
      <c r="HIH6" s="53"/>
      <c r="HII6" s="53"/>
      <c r="HIJ6" s="53"/>
      <c r="HIK6" s="53"/>
      <c r="HIL6" s="53"/>
      <c r="HIM6" s="53"/>
      <c r="HIN6" s="53"/>
      <c r="HIO6" s="53"/>
      <c r="HIP6" s="53"/>
      <c r="HIQ6" s="53"/>
      <c r="HIR6" s="53"/>
      <c r="HIS6" s="53"/>
      <c r="HIT6" s="53"/>
      <c r="HIU6" s="53"/>
      <c r="HIV6" s="53"/>
      <c r="HIW6" s="53"/>
      <c r="HIX6" s="53"/>
      <c r="HIY6" s="53"/>
      <c r="HIZ6" s="53"/>
      <c r="HJA6" s="53"/>
      <c r="HJB6" s="53"/>
      <c r="HJC6" s="53"/>
      <c r="HJD6" s="53"/>
      <c r="HJE6" s="53"/>
      <c r="HJF6" s="53"/>
      <c r="HJG6" s="53"/>
      <c r="HJH6" s="53"/>
      <c r="HJI6" s="53"/>
      <c r="HJJ6" s="53"/>
      <c r="HJK6" s="53"/>
      <c r="HJL6" s="53"/>
      <c r="HJM6" s="53"/>
      <c r="HJN6" s="53"/>
      <c r="HJO6" s="53"/>
      <c r="HJP6" s="53"/>
      <c r="HJQ6" s="53"/>
      <c r="HJR6" s="53"/>
      <c r="HJS6" s="53"/>
      <c r="HJT6" s="53"/>
      <c r="HJU6" s="53"/>
      <c r="HJV6" s="53"/>
      <c r="HJW6" s="53"/>
      <c r="HJX6" s="53"/>
      <c r="HJY6" s="53"/>
      <c r="HJZ6" s="53"/>
      <c r="HKA6" s="53"/>
      <c r="HKB6" s="53"/>
      <c r="HKC6" s="53"/>
      <c r="HKD6" s="53"/>
      <c r="HKE6" s="53"/>
      <c r="HKF6" s="53"/>
      <c r="HKG6" s="53"/>
      <c r="HKH6" s="53"/>
      <c r="HKI6" s="53"/>
      <c r="HKJ6" s="53"/>
      <c r="HKK6" s="53"/>
      <c r="HKL6" s="53"/>
      <c r="HKM6" s="53"/>
      <c r="HKN6" s="53"/>
      <c r="HKO6" s="53"/>
      <c r="HKP6" s="53"/>
      <c r="HKQ6" s="53"/>
      <c r="HKR6" s="53"/>
      <c r="HKS6" s="53"/>
      <c r="HKT6" s="53"/>
      <c r="HKU6" s="53"/>
      <c r="HKV6" s="53"/>
      <c r="HKW6" s="53"/>
      <c r="HKX6" s="53"/>
      <c r="HKY6" s="53"/>
      <c r="HKZ6" s="53"/>
      <c r="HLA6" s="53"/>
      <c r="HLB6" s="53"/>
      <c r="HLC6" s="53"/>
      <c r="HLD6" s="53"/>
      <c r="HLE6" s="53"/>
      <c r="HLF6" s="53"/>
      <c r="HLG6" s="53"/>
      <c r="HLH6" s="53"/>
      <c r="HLI6" s="53"/>
      <c r="HLJ6" s="53"/>
      <c r="HLK6" s="53"/>
      <c r="HLL6" s="53"/>
      <c r="HLM6" s="53"/>
      <c r="HLN6" s="53"/>
      <c r="HLO6" s="53"/>
      <c r="HLP6" s="53"/>
      <c r="HLQ6" s="53"/>
      <c r="HLR6" s="53"/>
      <c r="HLS6" s="53"/>
      <c r="HLT6" s="53"/>
      <c r="HLU6" s="53"/>
      <c r="HLV6" s="53"/>
      <c r="HLW6" s="53"/>
      <c r="HLX6" s="53"/>
      <c r="HLY6" s="53"/>
      <c r="HLZ6" s="53"/>
      <c r="HMA6" s="53"/>
      <c r="HMB6" s="53"/>
      <c r="HMC6" s="53"/>
      <c r="HMD6" s="53"/>
      <c r="HME6" s="53"/>
      <c r="HMF6" s="53"/>
      <c r="HMG6" s="53"/>
      <c r="HMH6" s="53"/>
      <c r="HMI6" s="53"/>
      <c r="HMJ6" s="53"/>
      <c r="HMK6" s="53"/>
      <c r="HML6" s="53"/>
      <c r="HMM6" s="53"/>
      <c r="HMN6" s="53"/>
      <c r="HMO6" s="53"/>
      <c r="HMP6" s="53"/>
      <c r="HMQ6" s="53"/>
      <c r="HMR6" s="53"/>
      <c r="HMS6" s="53"/>
      <c r="HMT6" s="53"/>
      <c r="HMU6" s="53"/>
      <c r="HMV6" s="53"/>
      <c r="HMW6" s="53"/>
      <c r="HMX6" s="53"/>
      <c r="HMY6" s="53"/>
      <c r="HMZ6" s="53"/>
      <c r="HNA6" s="53"/>
      <c r="HNB6" s="53"/>
      <c r="HNC6" s="53"/>
      <c r="HND6" s="53"/>
      <c r="HNE6" s="53"/>
      <c r="HNF6" s="53"/>
      <c r="HNG6" s="53"/>
      <c r="HNH6" s="53"/>
      <c r="HNI6" s="53"/>
      <c r="HNJ6" s="53"/>
      <c r="HNK6" s="53"/>
      <c r="HNL6" s="53"/>
      <c r="HNM6" s="53"/>
      <c r="HNN6" s="53"/>
      <c r="HNO6" s="53"/>
      <c r="HNP6" s="53"/>
      <c r="HNQ6" s="53"/>
      <c r="HNR6" s="53"/>
      <c r="HNS6" s="53"/>
      <c r="HNT6" s="53"/>
      <c r="HNU6" s="53"/>
      <c r="HNV6" s="53"/>
      <c r="HNW6" s="53"/>
      <c r="HNX6" s="53"/>
      <c r="HNY6" s="53"/>
      <c r="HNZ6" s="53"/>
      <c r="HOA6" s="53"/>
      <c r="HOB6" s="53"/>
      <c r="HOC6" s="53"/>
      <c r="HOD6" s="53"/>
      <c r="HOE6" s="53"/>
      <c r="HOF6" s="53"/>
      <c r="HOG6" s="53"/>
      <c r="HOH6" s="53"/>
      <c r="HOI6" s="53"/>
      <c r="HOJ6" s="53"/>
      <c r="HOK6" s="53"/>
      <c r="HOL6" s="53"/>
      <c r="HOM6" s="53"/>
      <c r="HON6" s="53"/>
      <c r="HOO6" s="53"/>
      <c r="HOP6" s="53"/>
      <c r="HOQ6" s="53"/>
      <c r="HOR6" s="53"/>
      <c r="HOS6" s="53"/>
      <c r="HOT6" s="53"/>
      <c r="HOU6" s="53"/>
      <c r="HOV6" s="53"/>
      <c r="HOW6" s="53"/>
      <c r="HOX6" s="53"/>
      <c r="HOY6" s="53"/>
      <c r="HOZ6" s="53"/>
      <c r="HPA6" s="53"/>
      <c r="HPB6" s="53"/>
      <c r="HPC6" s="53"/>
      <c r="HPD6" s="53"/>
      <c r="HPE6" s="53"/>
      <c r="HPF6" s="53"/>
      <c r="HPG6" s="53"/>
      <c r="HPH6" s="53"/>
      <c r="HPI6" s="53"/>
      <c r="HPJ6" s="53"/>
      <c r="HPK6" s="53"/>
      <c r="HPL6" s="53"/>
      <c r="HPM6" s="53"/>
      <c r="HPN6" s="53"/>
      <c r="HPO6" s="53"/>
      <c r="HPP6" s="53"/>
      <c r="HPQ6" s="53"/>
      <c r="HPR6" s="53"/>
      <c r="HPS6" s="53"/>
      <c r="HPT6" s="53"/>
      <c r="HPU6" s="53"/>
      <c r="HPV6" s="53"/>
      <c r="HPW6" s="53"/>
      <c r="HPX6" s="53"/>
      <c r="HPY6" s="53"/>
      <c r="HPZ6" s="53"/>
      <c r="HQA6" s="53"/>
      <c r="HQB6" s="53"/>
      <c r="HQC6" s="53"/>
      <c r="HQD6" s="53"/>
      <c r="HQE6" s="53"/>
      <c r="HQF6" s="53"/>
      <c r="HQG6" s="53"/>
      <c r="HQH6" s="53"/>
      <c r="HQI6" s="53"/>
      <c r="HQJ6" s="53"/>
      <c r="HQK6" s="53"/>
      <c r="HQL6" s="53"/>
      <c r="HQM6" s="53"/>
      <c r="HQN6" s="53"/>
      <c r="HQO6" s="53"/>
      <c r="HQP6" s="53"/>
      <c r="HQQ6" s="53"/>
      <c r="HQR6" s="53"/>
      <c r="HQS6" s="53"/>
      <c r="HQT6" s="53"/>
      <c r="HQU6" s="53"/>
      <c r="HQV6" s="53"/>
      <c r="HQW6" s="53"/>
      <c r="HQX6" s="53"/>
      <c r="HQY6" s="53"/>
      <c r="HQZ6" s="53"/>
      <c r="HRA6" s="53"/>
      <c r="HRB6" s="53"/>
      <c r="HRC6" s="53"/>
      <c r="HRD6" s="53"/>
      <c r="HRE6" s="53"/>
      <c r="HRF6" s="53"/>
      <c r="HRG6" s="53"/>
      <c r="HRH6" s="53"/>
      <c r="HRI6" s="53"/>
      <c r="HRJ6" s="53"/>
      <c r="HRK6" s="53"/>
      <c r="HRL6" s="53"/>
      <c r="HRM6" s="53"/>
      <c r="HRN6" s="53"/>
      <c r="HRO6" s="53"/>
      <c r="HRP6" s="53"/>
      <c r="HRQ6" s="53"/>
      <c r="HRR6" s="53"/>
      <c r="HRS6" s="53"/>
      <c r="HRT6" s="53"/>
      <c r="HRU6" s="53"/>
      <c r="HRV6" s="53"/>
      <c r="HRW6" s="53"/>
      <c r="HRX6" s="53"/>
      <c r="HRY6" s="53"/>
      <c r="HRZ6" s="53"/>
      <c r="HSA6" s="53"/>
      <c r="HSB6" s="53"/>
      <c r="HSC6" s="53"/>
      <c r="HSD6" s="53"/>
      <c r="HSE6" s="53"/>
      <c r="HSF6" s="53"/>
      <c r="HSG6" s="53"/>
      <c r="HSH6" s="53"/>
      <c r="HSI6" s="53"/>
      <c r="HSJ6" s="53"/>
      <c r="HSK6" s="53"/>
      <c r="HSL6" s="53"/>
      <c r="HSM6" s="53"/>
      <c r="HSN6" s="53"/>
      <c r="HSO6" s="53"/>
      <c r="HSP6" s="53"/>
      <c r="HSQ6" s="53"/>
      <c r="HSR6" s="53"/>
      <c r="HSS6" s="53"/>
      <c r="HST6" s="53"/>
      <c r="HSU6" s="53"/>
      <c r="HSV6" s="53"/>
      <c r="HSW6" s="53"/>
      <c r="HSX6" s="53"/>
      <c r="HSY6" s="53"/>
      <c r="HSZ6" s="53"/>
      <c r="HTA6" s="53"/>
      <c r="HTB6" s="53"/>
      <c r="HTC6" s="53"/>
      <c r="HTD6" s="53"/>
      <c r="HTE6" s="53"/>
      <c r="HTF6" s="53"/>
      <c r="HTG6" s="53"/>
      <c r="HTH6" s="53"/>
      <c r="HTI6" s="53"/>
      <c r="HTJ6" s="53"/>
      <c r="HTK6" s="53"/>
      <c r="HTL6" s="53"/>
      <c r="HTM6" s="53"/>
      <c r="HTN6" s="53"/>
      <c r="HTO6" s="53"/>
      <c r="HTP6" s="53"/>
      <c r="HTQ6" s="53"/>
      <c r="HTR6" s="53"/>
      <c r="HTS6" s="53"/>
      <c r="HTT6" s="53"/>
      <c r="HTU6" s="53"/>
      <c r="HTV6" s="53"/>
      <c r="HTW6" s="53"/>
      <c r="HTX6" s="53"/>
      <c r="HTY6" s="53"/>
      <c r="HTZ6" s="53"/>
      <c r="HUA6" s="53"/>
      <c r="HUB6" s="53"/>
      <c r="HUC6" s="53"/>
      <c r="HUD6" s="53"/>
      <c r="HUE6" s="53"/>
      <c r="HUF6" s="53"/>
      <c r="HUG6" s="53"/>
      <c r="HUH6" s="53"/>
      <c r="HUI6" s="53"/>
      <c r="HUJ6" s="53"/>
      <c r="HUK6" s="53"/>
      <c r="HUL6" s="53"/>
      <c r="HUM6" s="53"/>
      <c r="HUN6" s="53"/>
      <c r="HUO6" s="53"/>
      <c r="HUP6" s="53"/>
      <c r="HUQ6" s="53"/>
      <c r="HUR6" s="53"/>
      <c r="HUS6" s="53"/>
      <c r="HUT6" s="53"/>
      <c r="HUU6" s="53"/>
      <c r="HUV6" s="53"/>
      <c r="HUW6" s="53"/>
      <c r="HUX6" s="53"/>
      <c r="HUY6" s="53"/>
      <c r="HUZ6" s="53"/>
      <c r="HVA6" s="53"/>
      <c r="HVB6" s="53"/>
      <c r="HVC6" s="53"/>
      <c r="HVD6" s="53"/>
      <c r="HVE6" s="53"/>
      <c r="HVF6" s="53"/>
      <c r="HVG6" s="53"/>
      <c r="HVH6" s="53"/>
      <c r="HVI6" s="53"/>
      <c r="HVJ6" s="53"/>
      <c r="HVK6" s="53"/>
      <c r="HVL6" s="53"/>
      <c r="HVM6" s="53"/>
      <c r="HVN6" s="53"/>
      <c r="HVO6" s="53"/>
      <c r="HVP6" s="53"/>
      <c r="HVQ6" s="53"/>
      <c r="HVR6" s="53"/>
      <c r="HVS6" s="53"/>
      <c r="HVT6" s="53"/>
      <c r="HVU6" s="53"/>
      <c r="HVV6" s="53"/>
      <c r="HVW6" s="53"/>
      <c r="HVX6" s="53"/>
      <c r="HVY6" s="53"/>
      <c r="HVZ6" s="53"/>
      <c r="HWA6" s="53"/>
      <c r="HWB6" s="53"/>
      <c r="HWC6" s="53"/>
      <c r="HWD6" s="53"/>
      <c r="HWE6" s="53"/>
      <c r="HWF6" s="53"/>
      <c r="HWG6" s="53"/>
      <c r="HWH6" s="53"/>
      <c r="HWI6" s="53"/>
      <c r="HWJ6" s="53"/>
      <c r="HWK6" s="53"/>
      <c r="HWL6" s="53"/>
      <c r="HWM6" s="53"/>
      <c r="HWN6" s="53"/>
      <c r="HWO6" s="53"/>
      <c r="HWP6" s="53"/>
      <c r="HWQ6" s="53"/>
      <c r="HWR6" s="53"/>
      <c r="HWS6" s="53"/>
      <c r="HWT6" s="53"/>
      <c r="HWU6" s="53"/>
      <c r="HWV6" s="53"/>
      <c r="HWW6" s="53"/>
      <c r="HWX6" s="53"/>
      <c r="HWY6" s="53"/>
      <c r="HWZ6" s="53"/>
      <c r="HXA6" s="53"/>
      <c r="HXB6" s="53"/>
      <c r="HXC6" s="53"/>
      <c r="HXD6" s="53"/>
      <c r="HXE6" s="53"/>
      <c r="HXF6" s="53"/>
      <c r="HXG6" s="53"/>
      <c r="HXH6" s="53"/>
      <c r="HXI6" s="53"/>
      <c r="HXJ6" s="53"/>
      <c r="HXK6" s="53"/>
      <c r="HXL6" s="53"/>
      <c r="HXM6" s="53"/>
      <c r="HXN6" s="53"/>
      <c r="HXO6" s="53"/>
      <c r="HXP6" s="53"/>
      <c r="HXQ6" s="53"/>
      <c r="HXR6" s="53"/>
      <c r="HXS6" s="53"/>
      <c r="HXT6" s="53"/>
      <c r="HXU6" s="53"/>
      <c r="HXV6" s="53"/>
      <c r="HXW6" s="53"/>
      <c r="HXX6" s="53"/>
      <c r="HXY6" s="53"/>
      <c r="HXZ6" s="53"/>
      <c r="HYA6" s="53"/>
      <c r="HYB6" s="53"/>
      <c r="HYC6" s="53"/>
      <c r="HYD6" s="53"/>
      <c r="HYE6" s="53"/>
      <c r="HYF6" s="53"/>
      <c r="HYG6" s="53"/>
      <c r="HYH6" s="53"/>
      <c r="HYI6" s="53"/>
      <c r="HYJ6" s="53"/>
      <c r="HYK6" s="53"/>
      <c r="HYL6" s="53"/>
      <c r="HYM6" s="53"/>
      <c r="HYN6" s="53"/>
      <c r="HYO6" s="53"/>
      <c r="HYP6" s="53"/>
      <c r="HYQ6" s="53"/>
      <c r="HYR6" s="53"/>
      <c r="HYS6" s="53"/>
      <c r="HYT6" s="53"/>
      <c r="HYU6" s="53"/>
      <c r="HYV6" s="53"/>
      <c r="HYW6" s="53"/>
      <c r="HYX6" s="53"/>
      <c r="HYY6" s="53"/>
      <c r="HYZ6" s="53"/>
      <c r="HZA6" s="53"/>
      <c r="HZB6" s="53"/>
      <c r="HZC6" s="53"/>
      <c r="HZD6" s="53"/>
      <c r="HZE6" s="53"/>
      <c r="HZF6" s="53"/>
      <c r="HZG6" s="53"/>
      <c r="HZH6" s="53"/>
      <c r="HZI6" s="53"/>
      <c r="HZJ6" s="53"/>
      <c r="HZK6" s="53"/>
      <c r="HZL6" s="53"/>
      <c r="HZM6" s="53"/>
      <c r="HZN6" s="53"/>
      <c r="HZO6" s="53"/>
      <c r="HZP6" s="53"/>
      <c r="HZQ6" s="53"/>
      <c r="HZR6" s="53"/>
      <c r="HZS6" s="53"/>
      <c r="HZT6" s="53"/>
      <c r="HZU6" s="53"/>
      <c r="HZV6" s="53"/>
      <c r="HZW6" s="53"/>
      <c r="HZX6" s="53"/>
      <c r="HZY6" s="53"/>
      <c r="HZZ6" s="53"/>
      <c r="IAA6" s="53"/>
      <c r="IAB6" s="53"/>
      <c r="IAC6" s="53"/>
      <c r="IAD6" s="53"/>
      <c r="IAE6" s="53"/>
      <c r="IAF6" s="53"/>
      <c r="IAG6" s="53"/>
      <c r="IAH6" s="53"/>
      <c r="IAI6" s="53"/>
      <c r="IAJ6" s="53"/>
      <c r="IAK6" s="53"/>
      <c r="IAL6" s="53"/>
      <c r="IAM6" s="53"/>
      <c r="IAN6" s="53"/>
      <c r="IAO6" s="53"/>
      <c r="IAP6" s="53"/>
      <c r="IAQ6" s="53"/>
      <c r="IAR6" s="53"/>
      <c r="IAS6" s="53"/>
      <c r="IAT6" s="53"/>
      <c r="IAU6" s="53"/>
      <c r="IAV6" s="53"/>
      <c r="IAW6" s="53"/>
      <c r="IAX6" s="53"/>
      <c r="IAY6" s="53"/>
      <c r="IAZ6" s="53"/>
      <c r="IBA6" s="53"/>
      <c r="IBB6" s="53"/>
      <c r="IBC6" s="53"/>
      <c r="IBD6" s="53"/>
      <c r="IBE6" s="53"/>
      <c r="IBF6" s="53"/>
      <c r="IBG6" s="53"/>
      <c r="IBH6" s="53"/>
      <c r="IBI6" s="53"/>
      <c r="IBJ6" s="53"/>
      <c r="IBK6" s="53"/>
      <c r="IBL6" s="53"/>
      <c r="IBM6" s="53"/>
      <c r="IBN6" s="53"/>
      <c r="IBO6" s="53"/>
      <c r="IBP6" s="53"/>
      <c r="IBQ6" s="53"/>
      <c r="IBR6" s="53"/>
      <c r="IBS6" s="53"/>
      <c r="IBT6" s="53"/>
      <c r="IBU6" s="53"/>
      <c r="IBV6" s="53"/>
      <c r="IBW6" s="53"/>
      <c r="IBX6" s="53"/>
      <c r="IBY6" s="53"/>
      <c r="IBZ6" s="53"/>
      <c r="ICA6" s="53"/>
      <c r="ICB6" s="53"/>
      <c r="ICC6" s="53"/>
      <c r="ICD6" s="53"/>
      <c r="ICE6" s="53"/>
      <c r="ICF6" s="53"/>
      <c r="ICG6" s="53"/>
      <c r="ICH6" s="53"/>
      <c r="ICI6" s="53"/>
      <c r="ICJ6" s="53"/>
      <c r="ICK6" s="53"/>
      <c r="ICL6" s="53"/>
      <c r="ICM6" s="53"/>
      <c r="ICN6" s="53"/>
      <c r="ICO6" s="53"/>
      <c r="ICP6" s="53"/>
      <c r="ICQ6" s="53"/>
      <c r="ICR6" s="53"/>
      <c r="ICS6" s="53"/>
      <c r="ICT6" s="53"/>
      <c r="ICU6" s="53"/>
      <c r="ICV6" s="53"/>
      <c r="ICW6" s="53"/>
      <c r="ICX6" s="53"/>
      <c r="ICY6" s="53"/>
      <c r="ICZ6" s="53"/>
      <c r="IDA6" s="53"/>
      <c r="IDB6" s="53"/>
      <c r="IDC6" s="53"/>
      <c r="IDD6" s="53"/>
      <c r="IDE6" s="53"/>
      <c r="IDF6" s="53"/>
      <c r="IDG6" s="53"/>
      <c r="IDH6" s="53"/>
      <c r="IDI6" s="53"/>
      <c r="IDJ6" s="53"/>
      <c r="IDK6" s="53"/>
      <c r="IDL6" s="53"/>
      <c r="IDM6" s="53"/>
      <c r="IDN6" s="53"/>
      <c r="IDO6" s="53"/>
      <c r="IDP6" s="53"/>
      <c r="IDQ6" s="53"/>
      <c r="IDR6" s="53"/>
      <c r="IDS6" s="53"/>
      <c r="IDT6" s="53"/>
      <c r="IDU6" s="53"/>
      <c r="IDV6" s="53"/>
      <c r="IDW6" s="53"/>
      <c r="IDX6" s="53"/>
      <c r="IDY6" s="53"/>
      <c r="IDZ6" s="53"/>
      <c r="IEA6" s="53"/>
      <c r="IEB6" s="53"/>
      <c r="IEC6" s="53"/>
      <c r="IED6" s="53"/>
      <c r="IEE6" s="53"/>
      <c r="IEF6" s="53"/>
      <c r="IEG6" s="53"/>
      <c r="IEH6" s="53"/>
      <c r="IEI6" s="53"/>
      <c r="IEJ6" s="53"/>
      <c r="IEK6" s="53"/>
      <c r="IEL6" s="53"/>
      <c r="IEM6" s="53"/>
      <c r="IEN6" s="53"/>
      <c r="IEO6" s="53"/>
      <c r="IEP6" s="53"/>
      <c r="IEQ6" s="53"/>
      <c r="IER6" s="53"/>
      <c r="IES6" s="53"/>
      <c r="IET6" s="53"/>
      <c r="IEU6" s="53"/>
      <c r="IEV6" s="53"/>
      <c r="IEW6" s="53"/>
      <c r="IEX6" s="53"/>
      <c r="IEY6" s="53"/>
      <c r="IEZ6" s="53"/>
      <c r="IFA6" s="53"/>
      <c r="IFB6" s="53"/>
      <c r="IFC6" s="53"/>
      <c r="IFD6" s="53"/>
      <c r="IFE6" s="53"/>
      <c r="IFF6" s="53"/>
      <c r="IFG6" s="53"/>
      <c r="IFH6" s="53"/>
      <c r="IFI6" s="53"/>
      <c r="IFJ6" s="53"/>
      <c r="IFK6" s="53"/>
      <c r="IFL6" s="53"/>
      <c r="IFM6" s="53"/>
      <c r="IFN6" s="53"/>
      <c r="IFO6" s="53"/>
      <c r="IFP6" s="53"/>
      <c r="IFQ6" s="53"/>
      <c r="IFR6" s="53"/>
      <c r="IFS6" s="53"/>
      <c r="IFT6" s="53"/>
      <c r="IFU6" s="53"/>
      <c r="IFV6" s="53"/>
      <c r="IFW6" s="53"/>
      <c r="IFX6" s="53"/>
      <c r="IFY6" s="53"/>
      <c r="IFZ6" s="53"/>
      <c r="IGA6" s="53"/>
      <c r="IGB6" s="53"/>
      <c r="IGC6" s="53"/>
      <c r="IGD6" s="53"/>
      <c r="IGE6" s="53"/>
      <c r="IGF6" s="53"/>
      <c r="IGG6" s="53"/>
      <c r="IGH6" s="53"/>
      <c r="IGI6" s="53"/>
      <c r="IGJ6" s="53"/>
      <c r="IGK6" s="53"/>
      <c r="IGL6" s="53"/>
      <c r="IGM6" s="53"/>
      <c r="IGN6" s="53"/>
      <c r="IGO6" s="53"/>
      <c r="IGP6" s="53"/>
      <c r="IGQ6" s="53"/>
      <c r="IGR6" s="53"/>
      <c r="IGS6" s="53"/>
      <c r="IGT6" s="53"/>
      <c r="IGU6" s="53"/>
      <c r="IGV6" s="53"/>
      <c r="IGW6" s="53"/>
      <c r="IGX6" s="53"/>
      <c r="IGY6" s="53"/>
      <c r="IGZ6" s="53"/>
      <c r="IHA6" s="53"/>
      <c r="IHB6" s="53"/>
      <c r="IHC6" s="53"/>
      <c r="IHD6" s="53"/>
      <c r="IHE6" s="53"/>
      <c r="IHF6" s="53"/>
      <c r="IHG6" s="53"/>
      <c r="IHH6" s="53"/>
      <c r="IHI6" s="53"/>
      <c r="IHJ6" s="53"/>
      <c r="IHK6" s="53"/>
      <c r="IHL6" s="53"/>
      <c r="IHM6" s="53"/>
      <c r="IHN6" s="53"/>
      <c r="IHO6" s="53"/>
      <c r="IHP6" s="53"/>
      <c r="IHQ6" s="53"/>
      <c r="IHR6" s="53"/>
      <c r="IHS6" s="53"/>
      <c r="IHT6" s="53"/>
      <c r="IHU6" s="53"/>
      <c r="IHV6" s="53"/>
      <c r="IHW6" s="53"/>
      <c r="IHX6" s="53"/>
      <c r="IHY6" s="53"/>
      <c r="IHZ6" s="53"/>
      <c r="IIA6" s="53"/>
      <c r="IIB6" s="53"/>
      <c r="IIC6" s="53"/>
      <c r="IID6" s="53"/>
      <c r="IIE6" s="53"/>
      <c r="IIF6" s="53"/>
      <c r="IIG6" s="53"/>
      <c r="IIH6" s="53"/>
      <c r="III6" s="53"/>
      <c r="IIJ6" s="53"/>
      <c r="IIK6" s="53"/>
      <c r="IIL6" s="53"/>
      <c r="IIM6" s="53"/>
      <c r="IIN6" s="53"/>
      <c r="IIO6" s="53"/>
      <c r="IIP6" s="53"/>
      <c r="IIQ6" s="53"/>
      <c r="IIR6" s="53"/>
      <c r="IIS6" s="53"/>
      <c r="IIT6" s="53"/>
      <c r="IIU6" s="53"/>
      <c r="IIV6" s="53"/>
      <c r="IIW6" s="53"/>
      <c r="IIX6" s="53"/>
      <c r="IIY6" s="53"/>
      <c r="IIZ6" s="53"/>
      <c r="IJA6" s="53"/>
      <c r="IJB6" s="53"/>
      <c r="IJC6" s="53"/>
      <c r="IJD6" s="53"/>
      <c r="IJE6" s="53"/>
      <c r="IJF6" s="53"/>
      <c r="IJG6" s="53"/>
      <c r="IJH6" s="53"/>
      <c r="IJI6" s="53"/>
      <c r="IJJ6" s="53"/>
      <c r="IJK6" s="53"/>
      <c r="IJL6" s="53"/>
      <c r="IJM6" s="53"/>
      <c r="IJN6" s="53"/>
      <c r="IJO6" s="53"/>
      <c r="IJP6" s="53"/>
      <c r="IJQ6" s="53"/>
      <c r="IJR6" s="53"/>
      <c r="IJS6" s="53"/>
      <c r="IJT6" s="53"/>
      <c r="IJU6" s="53"/>
      <c r="IJV6" s="53"/>
      <c r="IJW6" s="53"/>
      <c r="IJX6" s="53"/>
      <c r="IJY6" s="53"/>
      <c r="IJZ6" s="53"/>
      <c r="IKA6" s="53"/>
      <c r="IKB6" s="53"/>
      <c r="IKC6" s="53"/>
      <c r="IKD6" s="53"/>
      <c r="IKE6" s="53"/>
      <c r="IKF6" s="53"/>
      <c r="IKG6" s="53"/>
      <c r="IKH6" s="53"/>
      <c r="IKI6" s="53"/>
      <c r="IKJ6" s="53"/>
      <c r="IKK6" s="53"/>
      <c r="IKL6" s="53"/>
      <c r="IKM6" s="53"/>
      <c r="IKN6" s="53"/>
      <c r="IKO6" s="53"/>
      <c r="IKP6" s="53"/>
      <c r="IKQ6" s="53"/>
      <c r="IKR6" s="53"/>
      <c r="IKS6" s="53"/>
      <c r="IKT6" s="53"/>
      <c r="IKU6" s="53"/>
      <c r="IKV6" s="53"/>
      <c r="IKW6" s="53"/>
      <c r="IKX6" s="53"/>
      <c r="IKY6" s="53"/>
      <c r="IKZ6" s="53"/>
      <c r="ILA6" s="53"/>
      <c r="ILB6" s="53"/>
      <c r="ILC6" s="53"/>
      <c r="ILD6" s="53"/>
      <c r="ILE6" s="53"/>
      <c r="ILF6" s="53"/>
      <c r="ILG6" s="53"/>
      <c r="ILH6" s="53"/>
      <c r="ILI6" s="53"/>
      <c r="ILJ6" s="53"/>
      <c r="ILK6" s="53"/>
      <c r="ILL6" s="53"/>
      <c r="ILM6" s="53"/>
      <c r="ILN6" s="53"/>
      <c r="ILO6" s="53"/>
      <c r="ILP6" s="53"/>
      <c r="ILQ6" s="53"/>
      <c r="ILR6" s="53"/>
      <c r="ILS6" s="53"/>
      <c r="ILT6" s="53"/>
      <c r="ILU6" s="53"/>
      <c r="ILV6" s="53"/>
      <c r="ILW6" s="53"/>
      <c r="ILX6" s="53"/>
      <c r="ILY6" s="53"/>
      <c r="ILZ6" s="53"/>
      <c r="IMA6" s="53"/>
      <c r="IMB6" s="53"/>
      <c r="IMC6" s="53"/>
      <c r="IMD6" s="53"/>
      <c r="IME6" s="53"/>
      <c r="IMF6" s="53"/>
      <c r="IMG6" s="53"/>
      <c r="IMH6" s="53"/>
      <c r="IMI6" s="53"/>
      <c r="IMJ6" s="53"/>
      <c r="IMK6" s="53"/>
      <c r="IML6" s="53"/>
      <c r="IMM6" s="53"/>
      <c r="IMN6" s="53"/>
      <c r="IMO6" s="53"/>
      <c r="IMP6" s="53"/>
      <c r="IMQ6" s="53"/>
      <c r="IMR6" s="53"/>
      <c r="IMS6" s="53"/>
      <c r="IMT6" s="53"/>
      <c r="IMU6" s="53"/>
      <c r="IMV6" s="53"/>
      <c r="IMW6" s="53"/>
      <c r="IMX6" s="53"/>
      <c r="IMY6" s="53"/>
      <c r="IMZ6" s="53"/>
      <c r="INA6" s="53"/>
      <c r="INB6" s="53"/>
      <c r="INC6" s="53"/>
      <c r="IND6" s="53"/>
      <c r="INE6" s="53"/>
      <c r="INF6" s="53"/>
      <c r="ING6" s="53"/>
      <c r="INH6" s="53"/>
      <c r="INI6" s="53"/>
      <c r="INJ6" s="53"/>
      <c r="INK6" s="53"/>
      <c r="INL6" s="53"/>
      <c r="INM6" s="53"/>
      <c r="INN6" s="53"/>
      <c r="INO6" s="53"/>
      <c r="INP6" s="53"/>
      <c r="INQ6" s="53"/>
      <c r="INR6" s="53"/>
      <c r="INS6" s="53"/>
      <c r="INT6" s="53"/>
      <c r="INU6" s="53"/>
      <c r="INV6" s="53"/>
      <c r="INW6" s="53"/>
      <c r="INX6" s="53"/>
      <c r="INY6" s="53"/>
      <c r="INZ6" s="53"/>
      <c r="IOA6" s="53"/>
      <c r="IOB6" s="53"/>
      <c r="IOC6" s="53"/>
      <c r="IOD6" s="53"/>
      <c r="IOE6" s="53"/>
      <c r="IOF6" s="53"/>
      <c r="IOG6" s="53"/>
      <c r="IOH6" s="53"/>
      <c r="IOI6" s="53"/>
      <c r="IOJ6" s="53"/>
      <c r="IOK6" s="53"/>
      <c r="IOL6" s="53"/>
      <c r="IOM6" s="53"/>
      <c r="ION6" s="53"/>
      <c r="IOO6" s="53"/>
      <c r="IOP6" s="53"/>
      <c r="IOQ6" s="53"/>
      <c r="IOR6" s="53"/>
      <c r="IOS6" s="53"/>
      <c r="IOT6" s="53"/>
      <c r="IOU6" s="53"/>
      <c r="IOV6" s="53"/>
      <c r="IOW6" s="53"/>
      <c r="IOX6" s="53"/>
      <c r="IOY6" s="53"/>
      <c r="IOZ6" s="53"/>
      <c r="IPA6" s="53"/>
      <c r="IPB6" s="53"/>
      <c r="IPC6" s="53"/>
      <c r="IPD6" s="53"/>
      <c r="IPE6" s="53"/>
      <c r="IPF6" s="53"/>
      <c r="IPG6" s="53"/>
      <c r="IPH6" s="53"/>
      <c r="IPI6" s="53"/>
      <c r="IPJ6" s="53"/>
      <c r="IPK6" s="53"/>
      <c r="IPL6" s="53"/>
      <c r="IPM6" s="53"/>
      <c r="IPN6" s="53"/>
      <c r="IPO6" s="53"/>
      <c r="IPP6" s="53"/>
      <c r="IPQ6" s="53"/>
      <c r="IPR6" s="53"/>
      <c r="IPS6" s="53"/>
      <c r="IPT6" s="53"/>
      <c r="IPU6" s="53"/>
      <c r="IPV6" s="53"/>
      <c r="IPW6" s="53"/>
      <c r="IPX6" s="53"/>
      <c r="IPY6" s="53"/>
      <c r="IPZ6" s="53"/>
      <c r="IQA6" s="53"/>
      <c r="IQB6" s="53"/>
      <c r="IQC6" s="53"/>
      <c r="IQD6" s="53"/>
      <c r="IQE6" s="53"/>
      <c r="IQF6" s="53"/>
      <c r="IQG6" s="53"/>
      <c r="IQH6" s="53"/>
      <c r="IQI6" s="53"/>
      <c r="IQJ6" s="53"/>
      <c r="IQK6" s="53"/>
      <c r="IQL6" s="53"/>
      <c r="IQM6" s="53"/>
      <c r="IQN6" s="53"/>
      <c r="IQO6" s="53"/>
      <c r="IQP6" s="53"/>
      <c r="IQQ6" s="53"/>
      <c r="IQR6" s="53"/>
      <c r="IQS6" s="53"/>
      <c r="IQT6" s="53"/>
      <c r="IQU6" s="53"/>
      <c r="IQV6" s="53"/>
      <c r="IQW6" s="53"/>
      <c r="IQX6" s="53"/>
      <c r="IQY6" s="53"/>
      <c r="IQZ6" s="53"/>
      <c r="IRA6" s="53"/>
      <c r="IRB6" s="53"/>
      <c r="IRC6" s="53"/>
      <c r="IRD6" s="53"/>
      <c r="IRE6" s="53"/>
      <c r="IRF6" s="53"/>
      <c r="IRG6" s="53"/>
      <c r="IRH6" s="53"/>
      <c r="IRI6" s="53"/>
      <c r="IRJ6" s="53"/>
      <c r="IRK6" s="53"/>
      <c r="IRL6" s="53"/>
      <c r="IRM6" s="53"/>
      <c r="IRN6" s="53"/>
      <c r="IRO6" s="53"/>
      <c r="IRP6" s="53"/>
      <c r="IRQ6" s="53"/>
      <c r="IRR6" s="53"/>
      <c r="IRS6" s="53"/>
      <c r="IRT6" s="53"/>
      <c r="IRU6" s="53"/>
      <c r="IRV6" s="53"/>
      <c r="IRW6" s="53"/>
      <c r="IRX6" s="53"/>
      <c r="IRY6" s="53"/>
      <c r="IRZ6" s="53"/>
      <c r="ISA6" s="53"/>
      <c r="ISB6" s="53"/>
      <c r="ISC6" s="53"/>
      <c r="ISD6" s="53"/>
      <c r="ISE6" s="53"/>
      <c r="ISF6" s="53"/>
      <c r="ISG6" s="53"/>
      <c r="ISH6" s="53"/>
      <c r="ISI6" s="53"/>
      <c r="ISJ6" s="53"/>
      <c r="ISK6" s="53"/>
      <c r="ISL6" s="53"/>
      <c r="ISM6" s="53"/>
      <c r="ISN6" s="53"/>
      <c r="ISO6" s="53"/>
      <c r="ISP6" s="53"/>
      <c r="ISQ6" s="53"/>
      <c r="ISR6" s="53"/>
      <c r="ISS6" s="53"/>
      <c r="IST6" s="53"/>
      <c r="ISU6" s="53"/>
      <c r="ISV6" s="53"/>
      <c r="ISW6" s="53"/>
      <c r="ISX6" s="53"/>
      <c r="ISY6" s="53"/>
      <c r="ISZ6" s="53"/>
      <c r="ITA6" s="53"/>
      <c r="ITB6" s="53"/>
      <c r="ITC6" s="53"/>
      <c r="ITD6" s="53"/>
      <c r="ITE6" s="53"/>
      <c r="ITF6" s="53"/>
      <c r="ITG6" s="53"/>
      <c r="ITH6" s="53"/>
      <c r="ITI6" s="53"/>
      <c r="ITJ6" s="53"/>
      <c r="ITK6" s="53"/>
      <c r="ITL6" s="53"/>
      <c r="ITM6" s="53"/>
      <c r="ITN6" s="53"/>
      <c r="ITO6" s="53"/>
      <c r="ITP6" s="53"/>
      <c r="ITQ6" s="53"/>
      <c r="ITR6" s="53"/>
      <c r="ITS6" s="53"/>
      <c r="ITT6" s="53"/>
      <c r="ITU6" s="53"/>
      <c r="ITV6" s="53"/>
      <c r="ITW6" s="53"/>
      <c r="ITX6" s="53"/>
      <c r="ITY6" s="53"/>
      <c r="ITZ6" s="53"/>
      <c r="IUA6" s="53"/>
      <c r="IUB6" s="53"/>
      <c r="IUC6" s="53"/>
      <c r="IUD6" s="53"/>
      <c r="IUE6" s="53"/>
      <c r="IUF6" s="53"/>
      <c r="IUG6" s="53"/>
      <c r="IUH6" s="53"/>
      <c r="IUI6" s="53"/>
      <c r="IUJ6" s="53"/>
      <c r="IUK6" s="53"/>
      <c r="IUL6" s="53"/>
      <c r="IUM6" s="53"/>
      <c r="IUN6" s="53"/>
      <c r="IUO6" s="53"/>
      <c r="IUP6" s="53"/>
      <c r="IUQ6" s="53"/>
      <c r="IUR6" s="53"/>
      <c r="IUS6" s="53"/>
      <c r="IUT6" s="53"/>
      <c r="IUU6" s="53"/>
      <c r="IUV6" s="53"/>
      <c r="IUW6" s="53"/>
      <c r="IUX6" s="53"/>
      <c r="IUY6" s="53"/>
      <c r="IUZ6" s="53"/>
      <c r="IVA6" s="53"/>
      <c r="IVB6" s="53"/>
      <c r="IVC6" s="53"/>
      <c r="IVD6" s="53"/>
      <c r="IVE6" s="53"/>
      <c r="IVF6" s="53"/>
      <c r="IVG6" s="53"/>
      <c r="IVH6" s="53"/>
      <c r="IVI6" s="53"/>
      <c r="IVJ6" s="53"/>
      <c r="IVK6" s="53"/>
      <c r="IVL6" s="53"/>
      <c r="IVM6" s="53"/>
      <c r="IVN6" s="53"/>
      <c r="IVO6" s="53"/>
      <c r="IVP6" s="53"/>
      <c r="IVQ6" s="53"/>
      <c r="IVR6" s="53"/>
      <c r="IVS6" s="53"/>
      <c r="IVT6" s="53"/>
      <c r="IVU6" s="53"/>
      <c r="IVV6" s="53"/>
      <c r="IVW6" s="53"/>
      <c r="IVX6" s="53"/>
      <c r="IVY6" s="53"/>
      <c r="IVZ6" s="53"/>
      <c r="IWA6" s="53"/>
      <c r="IWB6" s="53"/>
      <c r="IWC6" s="53"/>
      <c r="IWD6" s="53"/>
      <c r="IWE6" s="53"/>
      <c r="IWF6" s="53"/>
      <c r="IWG6" s="53"/>
      <c r="IWH6" s="53"/>
      <c r="IWI6" s="53"/>
      <c r="IWJ6" s="53"/>
      <c r="IWK6" s="53"/>
      <c r="IWL6" s="53"/>
      <c r="IWM6" s="53"/>
      <c r="IWN6" s="53"/>
      <c r="IWO6" s="53"/>
      <c r="IWP6" s="53"/>
      <c r="IWQ6" s="53"/>
      <c r="IWR6" s="53"/>
      <c r="IWS6" s="53"/>
      <c r="IWT6" s="53"/>
      <c r="IWU6" s="53"/>
      <c r="IWV6" s="53"/>
      <c r="IWW6" s="53"/>
      <c r="IWX6" s="53"/>
      <c r="IWY6" s="53"/>
      <c r="IWZ6" s="53"/>
      <c r="IXA6" s="53"/>
      <c r="IXB6" s="53"/>
      <c r="IXC6" s="53"/>
      <c r="IXD6" s="53"/>
      <c r="IXE6" s="53"/>
      <c r="IXF6" s="53"/>
      <c r="IXG6" s="53"/>
      <c r="IXH6" s="53"/>
      <c r="IXI6" s="53"/>
      <c r="IXJ6" s="53"/>
      <c r="IXK6" s="53"/>
      <c r="IXL6" s="53"/>
      <c r="IXM6" s="53"/>
      <c r="IXN6" s="53"/>
      <c r="IXO6" s="53"/>
      <c r="IXP6" s="53"/>
      <c r="IXQ6" s="53"/>
      <c r="IXR6" s="53"/>
      <c r="IXS6" s="53"/>
      <c r="IXT6" s="53"/>
      <c r="IXU6" s="53"/>
      <c r="IXV6" s="53"/>
      <c r="IXW6" s="53"/>
      <c r="IXX6" s="53"/>
      <c r="IXY6" s="53"/>
      <c r="IXZ6" s="53"/>
      <c r="IYA6" s="53"/>
      <c r="IYB6" s="53"/>
      <c r="IYC6" s="53"/>
      <c r="IYD6" s="53"/>
      <c r="IYE6" s="53"/>
      <c r="IYF6" s="53"/>
      <c r="IYG6" s="53"/>
      <c r="IYH6" s="53"/>
      <c r="IYI6" s="53"/>
      <c r="IYJ6" s="53"/>
      <c r="IYK6" s="53"/>
      <c r="IYL6" s="53"/>
      <c r="IYM6" s="53"/>
      <c r="IYN6" s="53"/>
      <c r="IYO6" s="53"/>
      <c r="IYP6" s="53"/>
      <c r="IYQ6" s="53"/>
      <c r="IYR6" s="53"/>
      <c r="IYS6" s="53"/>
      <c r="IYT6" s="53"/>
      <c r="IYU6" s="53"/>
      <c r="IYV6" s="53"/>
      <c r="IYW6" s="53"/>
      <c r="IYX6" s="53"/>
      <c r="IYY6" s="53"/>
      <c r="IYZ6" s="53"/>
      <c r="IZA6" s="53"/>
      <c r="IZB6" s="53"/>
      <c r="IZC6" s="53"/>
      <c r="IZD6" s="53"/>
      <c r="IZE6" s="53"/>
      <c r="IZF6" s="53"/>
      <c r="IZG6" s="53"/>
      <c r="IZH6" s="53"/>
      <c r="IZI6" s="53"/>
      <c r="IZJ6" s="53"/>
      <c r="IZK6" s="53"/>
      <c r="IZL6" s="53"/>
      <c r="IZM6" s="53"/>
      <c r="IZN6" s="53"/>
      <c r="IZO6" s="53"/>
      <c r="IZP6" s="53"/>
      <c r="IZQ6" s="53"/>
      <c r="IZR6" s="53"/>
      <c r="IZS6" s="53"/>
      <c r="IZT6" s="53"/>
      <c r="IZU6" s="53"/>
      <c r="IZV6" s="53"/>
      <c r="IZW6" s="53"/>
      <c r="IZX6" s="53"/>
      <c r="IZY6" s="53"/>
      <c r="IZZ6" s="53"/>
      <c r="JAA6" s="53"/>
      <c r="JAB6" s="53"/>
      <c r="JAC6" s="53"/>
      <c r="JAD6" s="53"/>
      <c r="JAE6" s="53"/>
      <c r="JAF6" s="53"/>
      <c r="JAG6" s="53"/>
      <c r="JAH6" s="53"/>
      <c r="JAI6" s="53"/>
      <c r="JAJ6" s="53"/>
      <c r="JAK6" s="53"/>
      <c r="JAL6" s="53"/>
      <c r="JAM6" s="53"/>
      <c r="JAN6" s="53"/>
      <c r="JAO6" s="53"/>
      <c r="JAP6" s="53"/>
      <c r="JAQ6" s="53"/>
      <c r="JAR6" s="53"/>
      <c r="JAS6" s="53"/>
      <c r="JAT6" s="53"/>
      <c r="JAU6" s="53"/>
      <c r="JAV6" s="53"/>
      <c r="JAW6" s="53"/>
      <c r="JAX6" s="53"/>
      <c r="JAY6" s="53"/>
      <c r="JAZ6" s="53"/>
      <c r="JBA6" s="53"/>
      <c r="JBB6" s="53"/>
      <c r="JBC6" s="53"/>
      <c r="JBD6" s="53"/>
      <c r="JBE6" s="53"/>
      <c r="JBF6" s="53"/>
      <c r="JBG6" s="53"/>
      <c r="JBH6" s="53"/>
      <c r="JBI6" s="53"/>
      <c r="JBJ6" s="53"/>
      <c r="JBK6" s="53"/>
      <c r="JBL6" s="53"/>
      <c r="JBM6" s="53"/>
      <c r="JBN6" s="53"/>
      <c r="JBO6" s="53"/>
      <c r="JBP6" s="53"/>
      <c r="JBQ6" s="53"/>
      <c r="JBR6" s="53"/>
      <c r="JBS6" s="53"/>
      <c r="JBT6" s="53"/>
      <c r="JBU6" s="53"/>
      <c r="JBV6" s="53"/>
      <c r="JBW6" s="53"/>
      <c r="JBX6" s="53"/>
      <c r="JBY6" s="53"/>
      <c r="JBZ6" s="53"/>
      <c r="JCA6" s="53"/>
      <c r="JCB6" s="53"/>
      <c r="JCC6" s="53"/>
      <c r="JCD6" s="53"/>
      <c r="JCE6" s="53"/>
      <c r="JCF6" s="53"/>
      <c r="JCG6" s="53"/>
      <c r="JCH6" s="53"/>
      <c r="JCI6" s="53"/>
      <c r="JCJ6" s="53"/>
      <c r="JCK6" s="53"/>
      <c r="JCL6" s="53"/>
      <c r="JCM6" s="53"/>
      <c r="JCN6" s="53"/>
      <c r="JCO6" s="53"/>
      <c r="JCP6" s="53"/>
      <c r="JCQ6" s="53"/>
      <c r="JCR6" s="53"/>
      <c r="JCS6" s="53"/>
      <c r="JCT6" s="53"/>
      <c r="JCU6" s="53"/>
      <c r="JCV6" s="53"/>
      <c r="JCW6" s="53"/>
      <c r="JCX6" s="53"/>
      <c r="JCY6" s="53"/>
      <c r="JCZ6" s="53"/>
      <c r="JDA6" s="53"/>
      <c r="JDB6" s="53"/>
      <c r="JDC6" s="53"/>
      <c r="JDD6" s="53"/>
      <c r="JDE6" s="53"/>
      <c r="JDF6" s="53"/>
      <c r="JDG6" s="53"/>
      <c r="JDH6" s="53"/>
      <c r="JDI6" s="53"/>
      <c r="JDJ6" s="53"/>
      <c r="JDK6" s="53"/>
      <c r="JDL6" s="53"/>
      <c r="JDM6" s="53"/>
      <c r="JDN6" s="53"/>
      <c r="JDO6" s="53"/>
      <c r="JDP6" s="53"/>
      <c r="JDQ6" s="53"/>
      <c r="JDR6" s="53"/>
      <c r="JDS6" s="53"/>
      <c r="JDT6" s="53"/>
      <c r="JDU6" s="53"/>
      <c r="JDV6" s="53"/>
      <c r="JDW6" s="53"/>
      <c r="JDX6" s="53"/>
      <c r="JDY6" s="53"/>
      <c r="JDZ6" s="53"/>
      <c r="JEA6" s="53"/>
      <c r="JEB6" s="53"/>
      <c r="JEC6" s="53"/>
      <c r="JED6" s="53"/>
      <c r="JEE6" s="53"/>
      <c r="JEF6" s="53"/>
      <c r="JEG6" s="53"/>
      <c r="JEH6" s="53"/>
      <c r="JEI6" s="53"/>
      <c r="JEJ6" s="53"/>
      <c r="JEK6" s="53"/>
      <c r="JEL6" s="53"/>
      <c r="JEM6" s="53"/>
      <c r="JEN6" s="53"/>
      <c r="JEO6" s="53"/>
      <c r="JEP6" s="53"/>
      <c r="JEQ6" s="53"/>
      <c r="JER6" s="53"/>
      <c r="JES6" s="53"/>
      <c r="JET6" s="53"/>
      <c r="JEU6" s="53"/>
      <c r="JEV6" s="53"/>
      <c r="JEW6" s="53"/>
      <c r="JEX6" s="53"/>
      <c r="JEY6" s="53"/>
      <c r="JEZ6" s="53"/>
      <c r="JFA6" s="53"/>
      <c r="JFB6" s="53"/>
      <c r="JFC6" s="53"/>
      <c r="JFD6" s="53"/>
      <c r="JFE6" s="53"/>
      <c r="JFF6" s="53"/>
      <c r="JFG6" s="53"/>
      <c r="JFH6" s="53"/>
      <c r="JFI6" s="53"/>
      <c r="JFJ6" s="53"/>
      <c r="JFK6" s="53"/>
      <c r="JFL6" s="53"/>
      <c r="JFM6" s="53"/>
      <c r="JFN6" s="53"/>
      <c r="JFO6" s="53"/>
      <c r="JFP6" s="53"/>
      <c r="JFQ6" s="53"/>
      <c r="JFR6" s="53"/>
      <c r="JFS6" s="53"/>
      <c r="JFT6" s="53"/>
      <c r="JFU6" s="53"/>
      <c r="JFV6" s="53"/>
      <c r="JFW6" s="53"/>
      <c r="JFX6" s="53"/>
      <c r="JFY6" s="53"/>
      <c r="JFZ6" s="53"/>
      <c r="JGA6" s="53"/>
      <c r="JGB6" s="53"/>
      <c r="JGC6" s="53"/>
      <c r="JGD6" s="53"/>
      <c r="JGE6" s="53"/>
      <c r="JGF6" s="53"/>
      <c r="JGG6" s="53"/>
      <c r="JGH6" s="53"/>
      <c r="JGI6" s="53"/>
      <c r="JGJ6" s="53"/>
      <c r="JGK6" s="53"/>
      <c r="JGL6" s="53"/>
      <c r="JGM6" s="53"/>
      <c r="JGN6" s="53"/>
      <c r="JGO6" s="53"/>
      <c r="JGP6" s="53"/>
      <c r="JGQ6" s="53"/>
      <c r="JGR6" s="53"/>
      <c r="JGS6" s="53"/>
      <c r="JGT6" s="53"/>
      <c r="JGU6" s="53"/>
      <c r="JGV6" s="53"/>
      <c r="JGW6" s="53"/>
      <c r="JGX6" s="53"/>
      <c r="JGY6" s="53"/>
      <c r="JGZ6" s="53"/>
      <c r="JHA6" s="53"/>
      <c r="JHB6" s="53"/>
      <c r="JHC6" s="53"/>
      <c r="JHD6" s="53"/>
      <c r="JHE6" s="53"/>
      <c r="JHF6" s="53"/>
      <c r="JHG6" s="53"/>
      <c r="JHH6" s="53"/>
      <c r="JHI6" s="53"/>
      <c r="JHJ6" s="53"/>
      <c r="JHK6" s="53"/>
      <c r="JHL6" s="53"/>
      <c r="JHM6" s="53"/>
      <c r="JHN6" s="53"/>
      <c r="JHO6" s="53"/>
      <c r="JHP6" s="53"/>
      <c r="JHQ6" s="53"/>
      <c r="JHR6" s="53"/>
      <c r="JHS6" s="53"/>
      <c r="JHT6" s="53"/>
      <c r="JHU6" s="53"/>
      <c r="JHV6" s="53"/>
      <c r="JHW6" s="53"/>
      <c r="JHX6" s="53"/>
      <c r="JHY6" s="53"/>
      <c r="JHZ6" s="53"/>
      <c r="JIA6" s="53"/>
      <c r="JIB6" s="53"/>
      <c r="JIC6" s="53"/>
      <c r="JID6" s="53"/>
      <c r="JIE6" s="53"/>
      <c r="JIF6" s="53"/>
      <c r="JIG6" s="53"/>
      <c r="JIH6" s="53"/>
      <c r="JII6" s="53"/>
      <c r="JIJ6" s="53"/>
      <c r="JIK6" s="53"/>
      <c r="JIL6" s="53"/>
      <c r="JIM6" s="53"/>
      <c r="JIN6" s="53"/>
      <c r="JIO6" s="53"/>
      <c r="JIP6" s="53"/>
      <c r="JIQ6" s="53"/>
      <c r="JIR6" s="53"/>
      <c r="JIS6" s="53"/>
      <c r="JIT6" s="53"/>
      <c r="JIU6" s="53"/>
      <c r="JIV6" s="53"/>
      <c r="JIW6" s="53"/>
      <c r="JIX6" s="53"/>
      <c r="JIY6" s="53"/>
      <c r="JIZ6" s="53"/>
      <c r="JJA6" s="53"/>
      <c r="JJB6" s="53"/>
      <c r="JJC6" s="53"/>
      <c r="JJD6" s="53"/>
      <c r="JJE6" s="53"/>
      <c r="JJF6" s="53"/>
      <c r="JJG6" s="53"/>
      <c r="JJH6" s="53"/>
      <c r="JJI6" s="53"/>
      <c r="JJJ6" s="53"/>
      <c r="JJK6" s="53"/>
      <c r="JJL6" s="53"/>
      <c r="JJM6" s="53"/>
      <c r="JJN6" s="53"/>
      <c r="JJO6" s="53"/>
      <c r="JJP6" s="53"/>
      <c r="JJQ6" s="53"/>
      <c r="JJR6" s="53"/>
      <c r="JJS6" s="53"/>
      <c r="JJT6" s="53"/>
      <c r="JJU6" s="53"/>
      <c r="JJV6" s="53"/>
      <c r="JJW6" s="53"/>
      <c r="JJX6" s="53"/>
      <c r="JJY6" s="53"/>
      <c r="JJZ6" s="53"/>
      <c r="JKA6" s="53"/>
      <c r="JKB6" s="53"/>
      <c r="JKC6" s="53"/>
      <c r="JKD6" s="53"/>
      <c r="JKE6" s="53"/>
      <c r="JKF6" s="53"/>
      <c r="JKG6" s="53"/>
      <c r="JKH6" s="53"/>
      <c r="JKI6" s="53"/>
      <c r="JKJ6" s="53"/>
      <c r="JKK6" s="53"/>
      <c r="JKL6" s="53"/>
      <c r="JKM6" s="53"/>
      <c r="JKN6" s="53"/>
      <c r="JKO6" s="53"/>
      <c r="JKP6" s="53"/>
      <c r="JKQ6" s="53"/>
      <c r="JKR6" s="53"/>
      <c r="JKS6" s="53"/>
      <c r="JKT6" s="53"/>
      <c r="JKU6" s="53"/>
      <c r="JKV6" s="53"/>
      <c r="JKW6" s="53"/>
      <c r="JKX6" s="53"/>
      <c r="JKY6" s="53"/>
      <c r="JKZ6" s="53"/>
      <c r="JLA6" s="53"/>
      <c r="JLB6" s="53"/>
      <c r="JLC6" s="53"/>
      <c r="JLD6" s="53"/>
      <c r="JLE6" s="53"/>
      <c r="JLF6" s="53"/>
      <c r="JLG6" s="53"/>
      <c r="JLH6" s="53"/>
      <c r="JLI6" s="53"/>
      <c r="JLJ6" s="53"/>
      <c r="JLK6" s="53"/>
      <c r="JLL6" s="53"/>
      <c r="JLM6" s="53"/>
      <c r="JLN6" s="53"/>
      <c r="JLO6" s="53"/>
      <c r="JLP6" s="53"/>
      <c r="JLQ6" s="53"/>
      <c r="JLR6" s="53"/>
      <c r="JLS6" s="53"/>
      <c r="JLT6" s="53"/>
      <c r="JLU6" s="53"/>
      <c r="JLV6" s="53"/>
      <c r="JLW6" s="53"/>
      <c r="JLX6" s="53"/>
      <c r="JLY6" s="53"/>
      <c r="JLZ6" s="53"/>
      <c r="JMA6" s="53"/>
      <c r="JMB6" s="53"/>
      <c r="JMC6" s="53"/>
      <c r="JMD6" s="53"/>
      <c r="JME6" s="53"/>
      <c r="JMF6" s="53"/>
      <c r="JMG6" s="53"/>
      <c r="JMH6" s="53"/>
      <c r="JMI6" s="53"/>
      <c r="JMJ6" s="53"/>
      <c r="JMK6" s="53"/>
      <c r="JML6" s="53"/>
      <c r="JMM6" s="53"/>
      <c r="JMN6" s="53"/>
      <c r="JMO6" s="53"/>
      <c r="JMP6" s="53"/>
      <c r="JMQ6" s="53"/>
      <c r="JMR6" s="53"/>
      <c r="JMS6" s="53"/>
      <c r="JMT6" s="53"/>
      <c r="JMU6" s="53"/>
      <c r="JMV6" s="53"/>
      <c r="JMW6" s="53"/>
      <c r="JMX6" s="53"/>
      <c r="JMY6" s="53"/>
      <c r="JMZ6" s="53"/>
      <c r="JNA6" s="53"/>
      <c r="JNB6" s="53"/>
      <c r="JNC6" s="53"/>
      <c r="JND6" s="53"/>
      <c r="JNE6" s="53"/>
      <c r="JNF6" s="53"/>
      <c r="JNG6" s="53"/>
      <c r="JNH6" s="53"/>
      <c r="JNI6" s="53"/>
      <c r="JNJ6" s="53"/>
      <c r="JNK6" s="53"/>
      <c r="JNL6" s="53"/>
      <c r="JNM6" s="53"/>
      <c r="JNN6" s="53"/>
      <c r="JNO6" s="53"/>
      <c r="JNP6" s="53"/>
      <c r="JNQ6" s="53"/>
      <c r="JNR6" s="53"/>
      <c r="JNS6" s="53"/>
      <c r="JNT6" s="53"/>
      <c r="JNU6" s="53"/>
      <c r="JNV6" s="53"/>
      <c r="JNW6" s="53"/>
      <c r="JNX6" s="53"/>
      <c r="JNY6" s="53"/>
      <c r="JNZ6" s="53"/>
      <c r="JOA6" s="53"/>
      <c r="JOB6" s="53"/>
      <c r="JOC6" s="53"/>
      <c r="JOD6" s="53"/>
      <c r="JOE6" s="53"/>
      <c r="JOF6" s="53"/>
      <c r="JOG6" s="53"/>
      <c r="JOH6" s="53"/>
      <c r="JOI6" s="53"/>
      <c r="JOJ6" s="53"/>
      <c r="JOK6" s="53"/>
      <c r="JOL6" s="53"/>
      <c r="JOM6" s="53"/>
      <c r="JON6" s="53"/>
      <c r="JOO6" s="53"/>
      <c r="JOP6" s="53"/>
      <c r="JOQ6" s="53"/>
      <c r="JOR6" s="53"/>
      <c r="JOS6" s="53"/>
      <c r="JOT6" s="53"/>
      <c r="JOU6" s="53"/>
      <c r="JOV6" s="53"/>
      <c r="JOW6" s="53"/>
      <c r="JOX6" s="53"/>
      <c r="JOY6" s="53"/>
      <c r="JOZ6" s="53"/>
      <c r="JPA6" s="53"/>
      <c r="JPB6" s="53"/>
      <c r="JPC6" s="53"/>
      <c r="JPD6" s="53"/>
      <c r="JPE6" s="53"/>
      <c r="JPF6" s="53"/>
      <c r="JPG6" s="53"/>
      <c r="JPH6" s="53"/>
      <c r="JPI6" s="53"/>
      <c r="JPJ6" s="53"/>
      <c r="JPK6" s="53"/>
      <c r="JPL6" s="53"/>
      <c r="JPM6" s="53"/>
      <c r="JPN6" s="53"/>
      <c r="JPO6" s="53"/>
      <c r="JPP6" s="53"/>
      <c r="JPQ6" s="53"/>
      <c r="JPR6" s="53"/>
      <c r="JPS6" s="53"/>
      <c r="JPT6" s="53"/>
      <c r="JPU6" s="53"/>
      <c r="JPV6" s="53"/>
      <c r="JPW6" s="53"/>
      <c r="JPX6" s="53"/>
      <c r="JPY6" s="53"/>
      <c r="JPZ6" s="53"/>
      <c r="JQA6" s="53"/>
      <c r="JQB6" s="53"/>
      <c r="JQC6" s="53"/>
      <c r="JQD6" s="53"/>
      <c r="JQE6" s="53"/>
      <c r="JQF6" s="53"/>
      <c r="JQG6" s="53"/>
      <c r="JQH6" s="53"/>
      <c r="JQI6" s="53"/>
      <c r="JQJ6" s="53"/>
      <c r="JQK6" s="53"/>
      <c r="JQL6" s="53"/>
      <c r="JQM6" s="53"/>
      <c r="JQN6" s="53"/>
      <c r="JQO6" s="53"/>
      <c r="JQP6" s="53"/>
      <c r="JQQ6" s="53"/>
      <c r="JQR6" s="53"/>
      <c r="JQS6" s="53"/>
      <c r="JQT6" s="53"/>
      <c r="JQU6" s="53"/>
      <c r="JQV6" s="53"/>
      <c r="JQW6" s="53"/>
      <c r="JQX6" s="53"/>
      <c r="JQY6" s="53"/>
      <c r="JQZ6" s="53"/>
      <c r="JRA6" s="53"/>
      <c r="JRB6" s="53"/>
      <c r="JRC6" s="53"/>
      <c r="JRD6" s="53"/>
      <c r="JRE6" s="53"/>
      <c r="JRF6" s="53"/>
      <c r="JRG6" s="53"/>
      <c r="JRH6" s="53"/>
      <c r="JRI6" s="53"/>
      <c r="JRJ6" s="53"/>
      <c r="JRK6" s="53"/>
      <c r="JRL6" s="53"/>
      <c r="JRM6" s="53"/>
      <c r="JRN6" s="53"/>
      <c r="JRO6" s="53"/>
      <c r="JRP6" s="53"/>
      <c r="JRQ6" s="53"/>
      <c r="JRR6" s="53"/>
      <c r="JRS6" s="53"/>
      <c r="JRT6" s="53"/>
      <c r="JRU6" s="53"/>
      <c r="JRV6" s="53"/>
      <c r="JRW6" s="53"/>
      <c r="JRX6" s="53"/>
      <c r="JRY6" s="53"/>
      <c r="JRZ6" s="53"/>
      <c r="JSA6" s="53"/>
      <c r="JSB6" s="53"/>
      <c r="JSC6" s="53"/>
      <c r="JSD6" s="53"/>
      <c r="JSE6" s="53"/>
      <c r="JSF6" s="53"/>
      <c r="JSG6" s="53"/>
      <c r="JSH6" s="53"/>
      <c r="JSI6" s="53"/>
      <c r="JSJ6" s="53"/>
      <c r="JSK6" s="53"/>
      <c r="JSL6" s="53"/>
      <c r="JSM6" s="53"/>
      <c r="JSN6" s="53"/>
      <c r="JSO6" s="53"/>
      <c r="JSP6" s="53"/>
      <c r="JSQ6" s="53"/>
      <c r="JSR6" s="53"/>
      <c r="JSS6" s="53"/>
      <c r="JST6" s="53"/>
      <c r="JSU6" s="53"/>
      <c r="JSV6" s="53"/>
      <c r="JSW6" s="53"/>
      <c r="JSX6" s="53"/>
      <c r="JSY6" s="53"/>
      <c r="JSZ6" s="53"/>
      <c r="JTA6" s="53"/>
      <c r="JTB6" s="53"/>
      <c r="JTC6" s="53"/>
      <c r="JTD6" s="53"/>
      <c r="JTE6" s="53"/>
      <c r="JTF6" s="53"/>
      <c r="JTG6" s="53"/>
      <c r="JTH6" s="53"/>
      <c r="JTI6" s="53"/>
      <c r="JTJ6" s="53"/>
      <c r="JTK6" s="53"/>
      <c r="JTL6" s="53"/>
      <c r="JTM6" s="53"/>
      <c r="JTN6" s="53"/>
      <c r="JTO6" s="53"/>
      <c r="JTP6" s="53"/>
      <c r="JTQ6" s="53"/>
      <c r="JTR6" s="53"/>
      <c r="JTS6" s="53"/>
      <c r="JTT6" s="53"/>
      <c r="JTU6" s="53"/>
      <c r="JTV6" s="53"/>
      <c r="JTW6" s="53"/>
      <c r="JTX6" s="53"/>
      <c r="JTY6" s="53"/>
      <c r="JTZ6" s="53"/>
      <c r="JUA6" s="53"/>
      <c r="JUB6" s="53"/>
      <c r="JUC6" s="53"/>
      <c r="JUD6" s="53"/>
      <c r="JUE6" s="53"/>
      <c r="JUF6" s="53"/>
      <c r="JUG6" s="53"/>
      <c r="JUH6" s="53"/>
      <c r="JUI6" s="53"/>
      <c r="JUJ6" s="53"/>
      <c r="JUK6" s="53"/>
      <c r="JUL6" s="53"/>
      <c r="JUM6" s="53"/>
      <c r="JUN6" s="53"/>
      <c r="JUO6" s="53"/>
      <c r="JUP6" s="53"/>
      <c r="JUQ6" s="53"/>
      <c r="JUR6" s="53"/>
      <c r="JUS6" s="53"/>
      <c r="JUT6" s="53"/>
      <c r="JUU6" s="53"/>
      <c r="JUV6" s="53"/>
      <c r="JUW6" s="53"/>
      <c r="JUX6" s="53"/>
      <c r="JUY6" s="53"/>
      <c r="JUZ6" s="53"/>
      <c r="JVA6" s="53"/>
      <c r="JVB6" s="53"/>
      <c r="JVC6" s="53"/>
      <c r="JVD6" s="53"/>
      <c r="JVE6" s="53"/>
      <c r="JVF6" s="53"/>
      <c r="JVG6" s="53"/>
      <c r="JVH6" s="53"/>
      <c r="JVI6" s="53"/>
      <c r="JVJ6" s="53"/>
      <c r="JVK6" s="53"/>
      <c r="JVL6" s="53"/>
      <c r="JVM6" s="53"/>
      <c r="JVN6" s="53"/>
      <c r="JVO6" s="53"/>
      <c r="JVP6" s="53"/>
      <c r="JVQ6" s="53"/>
      <c r="JVR6" s="53"/>
      <c r="JVS6" s="53"/>
      <c r="JVT6" s="53"/>
      <c r="JVU6" s="53"/>
      <c r="JVV6" s="53"/>
      <c r="JVW6" s="53"/>
      <c r="JVX6" s="53"/>
      <c r="JVY6" s="53"/>
      <c r="JVZ6" s="53"/>
      <c r="JWA6" s="53"/>
      <c r="JWB6" s="53"/>
      <c r="JWC6" s="53"/>
      <c r="JWD6" s="53"/>
      <c r="JWE6" s="53"/>
      <c r="JWF6" s="53"/>
      <c r="JWG6" s="53"/>
      <c r="JWH6" s="53"/>
      <c r="JWI6" s="53"/>
      <c r="JWJ6" s="53"/>
      <c r="JWK6" s="53"/>
      <c r="JWL6" s="53"/>
      <c r="JWM6" s="53"/>
      <c r="JWN6" s="53"/>
      <c r="JWO6" s="53"/>
      <c r="JWP6" s="53"/>
      <c r="JWQ6" s="53"/>
      <c r="JWR6" s="53"/>
      <c r="JWS6" s="53"/>
      <c r="JWT6" s="53"/>
      <c r="JWU6" s="53"/>
      <c r="JWV6" s="53"/>
      <c r="JWW6" s="53"/>
      <c r="JWX6" s="53"/>
      <c r="JWY6" s="53"/>
      <c r="JWZ6" s="53"/>
      <c r="JXA6" s="53"/>
      <c r="JXB6" s="53"/>
      <c r="JXC6" s="53"/>
      <c r="JXD6" s="53"/>
      <c r="JXE6" s="53"/>
      <c r="JXF6" s="53"/>
      <c r="JXG6" s="53"/>
      <c r="JXH6" s="53"/>
      <c r="JXI6" s="53"/>
      <c r="JXJ6" s="53"/>
      <c r="JXK6" s="53"/>
      <c r="JXL6" s="53"/>
      <c r="JXM6" s="53"/>
      <c r="JXN6" s="53"/>
      <c r="JXO6" s="53"/>
      <c r="JXP6" s="53"/>
      <c r="JXQ6" s="53"/>
      <c r="JXR6" s="53"/>
      <c r="JXS6" s="53"/>
      <c r="JXT6" s="53"/>
      <c r="JXU6" s="53"/>
      <c r="JXV6" s="53"/>
      <c r="JXW6" s="53"/>
      <c r="JXX6" s="53"/>
      <c r="JXY6" s="53"/>
      <c r="JXZ6" s="53"/>
      <c r="JYA6" s="53"/>
      <c r="JYB6" s="53"/>
      <c r="JYC6" s="53"/>
      <c r="JYD6" s="53"/>
      <c r="JYE6" s="53"/>
      <c r="JYF6" s="53"/>
      <c r="JYG6" s="53"/>
      <c r="JYH6" s="53"/>
      <c r="JYI6" s="53"/>
      <c r="JYJ6" s="53"/>
      <c r="JYK6" s="53"/>
      <c r="JYL6" s="53"/>
      <c r="JYM6" s="53"/>
      <c r="JYN6" s="53"/>
      <c r="JYO6" s="53"/>
      <c r="JYP6" s="53"/>
      <c r="JYQ6" s="53"/>
      <c r="JYR6" s="53"/>
      <c r="JYS6" s="53"/>
      <c r="JYT6" s="53"/>
      <c r="JYU6" s="53"/>
      <c r="JYV6" s="53"/>
      <c r="JYW6" s="53"/>
      <c r="JYX6" s="53"/>
      <c r="JYY6" s="53"/>
      <c r="JYZ6" s="53"/>
      <c r="JZA6" s="53"/>
      <c r="JZB6" s="53"/>
      <c r="JZC6" s="53"/>
      <c r="JZD6" s="53"/>
      <c r="JZE6" s="53"/>
      <c r="JZF6" s="53"/>
      <c r="JZG6" s="53"/>
      <c r="JZH6" s="53"/>
      <c r="JZI6" s="53"/>
      <c r="JZJ6" s="53"/>
      <c r="JZK6" s="53"/>
      <c r="JZL6" s="53"/>
      <c r="JZM6" s="53"/>
      <c r="JZN6" s="53"/>
      <c r="JZO6" s="53"/>
      <c r="JZP6" s="53"/>
      <c r="JZQ6" s="53"/>
      <c r="JZR6" s="53"/>
      <c r="JZS6" s="53"/>
      <c r="JZT6" s="53"/>
      <c r="JZU6" s="53"/>
      <c r="JZV6" s="53"/>
      <c r="JZW6" s="53"/>
      <c r="JZX6" s="53"/>
      <c r="JZY6" s="53"/>
      <c r="JZZ6" s="53"/>
      <c r="KAA6" s="53"/>
      <c r="KAB6" s="53"/>
      <c r="KAC6" s="53"/>
      <c r="KAD6" s="53"/>
      <c r="KAE6" s="53"/>
      <c r="KAF6" s="53"/>
      <c r="KAG6" s="53"/>
      <c r="KAH6" s="53"/>
      <c r="KAI6" s="53"/>
      <c r="KAJ6" s="53"/>
      <c r="KAK6" s="53"/>
      <c r="KAL6" s="53"/>
      <c r="KAM6" s="53"/>
      <c r="KAN6" s="53"/>
      <c r="KAO6" s="53"/>
      <c r="KAP6" s="53"/>
      <c r="KAQ6" s="53"/>
      <c r="KAR6" s="53"/>
      <c r="KAS6" s="53"/>
      <c r="KAT6" s="53"/>
      <c r="KAU6" s="53"/>
      <c r="KAV6" s="53"/>
      <c r="KAW6" s="53"/>
      <c r="KAX6" s="53"/>
      <c r="KAY6" s="53"/>
      <c r="KAZ6" s="53"/>
      <c r="KBA6" s="53"/>
      <c r="KBB6" s="53"/>
      <c r="KBC6" s="53"/>
      <c r="KBD6" s="53"/>
      <c r="KBE6" s="53"/>
      <c r="KBF6" s="53"/>
      <c r="KBG6" s="53"/>
      <c r="KBH6" s="53"/>
      <c r="KBI6" s="53"/>
      <c r="KBJ6" s="53"/>
      <c r="KBK6" s="53"/>
      <c r="KBL6" s="53"/>
      <c r="KBM6" s="53"/>
      <c r="KBN6" s="53"/>
      <c r="KBO6" s="53"/>
      <c r="KBP6" s="53"/>
      <c r="KBQ6" s="53"/>
      <c r="KBR6" s="53"/>
      <c r="KBS6" s="53"/>
      <c r="KBT6" s="53"/>
      <c r="KBU6" s="53"/>
      <c r="KBV6" s="53"/>
      <c r="KBW6" s="53"/>
      <c r="KBX6" s="53"/>
      <c r="KBY6" s="53"/>
      <c r="KBZ6" s="53"/>
      <c r="KCA6" s="53"/>
      <c r="KCB6" s="53"/>
      <c r="KCC6" s="53"/>
      <c r="KCD6" s="53"/>
      <c r="KCE6" s="53"/>
      <c r="KCF6" s="53"/>
      <c r="KCG6" s="53"/>
      <c r="KCH6" s="53"/>
      <c r="KCI6" s="53"/>
      <c r="KCJ6" s="53"/>
      <c r="KCK6" s="53"/>
      <c r="KCL6" s="53"/>
      <c r="KCM6" s="53"/>
      <c r="KCN6" s="53"/>
      <c r="KCO6" s="53"/>
      <c r="KCP6" s="53"/>
      <c r="KCQ6" s="53"/>
      <c r="KCR6" s="53"/>
      <c r="KCS6" s="53"/>
      <c r="KCT6" s="53"/>
      <c r="KCU6" s="53"/>
      <c r="KCV6" s="53"/>
      <c r="KCW6" s="53"/>
      <c r="KCX6" s="53"/>
      <c r="KCY6" s="53"/>
      <c r="KCZ6" s="53"/>
      <c r="KDA6" s="53"/>
      <c r="KDB6" s="53"/>
      <c r="KDC6" s="53"/>
      <c r="KDD6" s="53"/>
      <c r="KDE6" s="53"/>
      <c r="KDF6" s="53"/>
      <c r="KDG6" s="53"/>
      <c r="KDH6" s="53"/>
      <c r="KDI6" s="53"/>
      <c r="KDJ6" s="53"/>
      <c r="KDK6" s="53"/>
      <c r="KDL6" s="53"/>
      <c r="KDM6" s="53"/>
      <c r="KDN6" s="53"/>
      <c r="KDO6" s="53"/>
      <c r="KDP6" s="53"/>
      <c r="KDQ6" s="53"/>
      <c r="KDR6" s="53"/>
      <c r="KDS6" s="53"/>
      <c r="KDT6" s="53"/>
      <c r="KDU6" s="53"/>
      <c r="KDV6" s="53"/>
      <c r="KDW6" s="53"/>
      <c r="KDX6" s="53"/>
      <c r="KDY6" s="53"/>
      <c r="KDZ6" s="53"/>
      <c r="KEA6" s="53"/>
      <c r="KEB6" s="53"/>
      <c r="KEC6" s="53"/>
      <c r="KED6" s="53"/>
      <c r="KEE6" s="53"/>
      <c r="KEF6" s="53"/>
      <c r="KEG6" s="53"/>
      <c r="KEH6" s="53"/>
      <c r="KEI6" s="53"/>
      <c r="KEJ6" s="53"/>
      <c r="KEK6" s="53"/>
      <c r="KEL6" s="53"/>
      <c r="KEM6" s="53"/>
      <c r="KEN6" s="53"/>
      <c r="KEO6" s="53"/>
      <c r="KEP6" s="53"/>
      <c r="KEQ6" s="53"/>
      <c r="KER6" s="53"/>
      <c r="KES6" s="53"/>
      <c r="KET6" s="53"/>
      <c r="KEU6" s="53"/>
      <c r="KEV6" s="53"/>
      <c r="KEW6" s="53"/>
      <c r="KEX6" s="53"/>
      <c r="KEY6" s="53"/>
      <c r="KEZ6" s="53"/>
      <c r="KFA6" s="53"/>
      <c r="KFB6" s="53"/>
      <c r="KFC6" s="53"/>
      <c r="KFD6" s="53"/>
      <c r="KFE6" s="53"/>
      <c r="KFF6" s="53"/>
      <c r="KFG6" s="53"/>
      <c r="KFH6" s="53"/>
      <c r="KFI6" s="53"/>
      <c r="KFJ6" s="53"/>
      <c r="KFK6" s="53"/>
      <c r="KFL6" s="53"/>
      <c r="KFM6" s="53"/>
      <c r="KFN6" s="53"/>
      <c r="KFO6" s="53"/>
      <c r="KFP6" s="53"/>
      <c r="KFQ6" s="53"/>
      <c r="KFR6" s="53"/>
      <c r="KFS6" s="53"/>
      <c r="KFT6" s="53"/>
      <c r="KFU6" s="53"/>
      <c r="KFV6" s="53"/>
      <c r="KFW6" s="53"/>
      <c r="KFX6" s="53"/>
      <c r="KFY6" s="53"/>
      <c r="KFZ6" s="53"/>
      <c r="KGA6" s="53"/>
      <c r="KGB6" s="53"/>
      <c r="KGC6" s="53"/>
      <c r="KGD6" s="53"/>
      <c r="KGE6" s="53"/>
      <c r="KGF6" s="53"/>
      <c r="KGG6" s="53"/>
      <c r="KGH6" s="53"/>
      <c r="KGI6" s="53"/>
      <c r="KGJ6" s="53"/>
      <c r="KGK6" s="53"/>
      <c r="KGL6" s="53"/>
      <c r="KGM6" s="53"/>
      <c r="KGN6" s="53"/>
      <c r="KGO6" s="53"/>
      <c r="KGP6" s="53"/>
      <c r="KGQ6" s="53"/>
      <c r="KGR6" s="53"/>
      <c r="KGS6" s="53"/>
      <c r="KGT6" s="53"/>
      <c r="KGU6" s="53"/>
      <c r="KGV6" s="53"/>
      <c r="KGW6" s="53"/>
      <c r="KGX6" s="53"/>
      <c r="KGY6" s="53"/>
      <c r="KGZ6" s="53"/>
      <c r="KHA6" s="53"/>
      <c r="KHB6" s="53"/>
      <c r="KHC6" s="53"/>
      <c r="KHD6" s="53"/>
      <c r="KHE6" s="53"/>
      <c r="KHF6" s="53"/>
      <c r="KHG6" s="53"/>
      <c r="KHH6" s="53"/>
      <c r="KHI6" s="53"/>
      <c r="KHJ6" s="53"/>
      <c r="KHK6" s="53"/>
      <c r="KHL6" s="53"/>
      <c r="KHM6" s="53"/>
      <c r="KHN6" s="53"/>
      <c r="KHO6" s="53"/>
      <c r="KHP6" s="53"/>
      <c r="KHQ6" s="53"/>
      <c r="KHR6" s="53"/>
      <c r="KHS6" s="53"/>
      <c r="KHT6" s="53"/>
      <c r="KHU6" s="53"/>
      <c r="KHV6" s="53"/>
      <c r="KHW6" s="53"/>
      <c r="KHX6" s="53"/>
      <c r="KHY6" s="53"/>
      <c r="KHZ6" s="53"/>
      <c r="KIA6" s="53"/>
      <c r="KIB6" s="53"/>
      <c r="KIC6" s="53"/>
      <c r="KID6" s="53"/>
      <c r="KIE6" s="53"/>
      <c r="KIF6" s="53"/>
      <c r="KIG6" s="53"/>
      <c r="KIH6" s="53"/>
      <c r="KII6" s="53"/>
      <c r="KIJ6" s="53"/>
      <c r="KIK6" s="53"/>
      <c r="KIL6" s="53"/>
      <c r="KIM6" s="53"/>
      <c r="KIN6" s="53"/>
      <c r="KIO6" s="53"/>
      <c r="KIP6" s="53"/>
      <c r="KIQ6" s="53"/>
      <c r="KIR6" s="53"/>
      <c r="KIS6" s="53"/>
      <c r="KIT6" s="53"/>
      <c r="KIU6" s="53"/>
      <c r="KIV6" s="53"/>
      <c r="KIW6" s="53"/>
      <c r="KIX6" s="53"/>
      <c r="KIY6" s="53"/>
      <c r="KIZ6" s="53"/>
      <c r="KJA6" s="53"/>
      <c r="KJB6" s="53"/>
      <c r="KJC6" s="53"/>
      <c r="KJD6" s="53"/>
      <c r="KJE6" s="53"/>
      <c r="KJF6" s="53"/>
      <c r="KJG6" s="53"/>
      <c r="KJH6" s="53"/>
      <c r="KJI6" s="53"/>
      <c r="KJJ6" s="53"/>
      <c r="KJK6" s="53"/>
      <c r="KJL6" s="53"/>
      <c r="KJM6" s="53"/>
      <c r="KJN6" s="53"/>
      <c r="KJO6" s="53"/>
      <c r="KJP6" s="53"/>
      <c r="KJQ6" s="53"/>
      <c r="KJR6" s="53"/>
      <c r="KJS6" s="53"/>
      <c r="KJT6" s="53"/>
      <c r="KJU6" s="53"/>
      <c r="KJV6" s="53"/>
      <c r="KJW6" s="53"/>
      <c r="KJX6" s="53"/>
      <c r="KJY6" s="53"/>
      <c r="KJZ6" s="53"/>
      <c r="KKA6" s="53"/>
      <c r="KKB6" s="53"/>
      <c r="KKC6" s="53"/>
      <c r="KKD6" s="53"/>
      <c r="KKE6" s="53"/>
      <c r="KKF6" s="53"/>
      <c r="KKG6" s="53"/>
      <c r="KKH6" s="53"/>
      <c r="KKI6" s="53"/>
      <c r="KKJ6" s="53"/>
      <c r="KKK6" s="53"/>
      <c r="KKL6" s="53"/>
      <c r="KKM6" s="53"/>
      <c r="KKN6" s="53"/>
      <c r="KKO6" s="53"/>
      <c r="KKP6" s="53"/>
      <c r="KKQ6" s="53"/>
      <c r="KKR6" s="53"/>
      <c r="KKS6" s="53"/>
      <c r="KKT6" s="53"/>
      <c r="KKU6" s="53"/>
      <c r="KKV6" s="53"/>
      <c r="KKW6" s="53"/>
      <c r="KKX6" s="53"/>
      <c r="KKY6" s="53"/>
      <c r="KKZ6" s="53"/>
      <c r="KLA6" s="53"/>
      <c r="KLB6" s="53"/>
      <c r="KLC6" s="53"/>
      <c r="KLD6" s="53"/>
      <c r="KLE6" s="53"/>
      <c r="KLF6" s="53"/>
      <c r="KLG6" s="53"/>
      <c r="KLH6" s="53"/>
      <c r="KLI6" s="53"/>
      <c r="KLJ6" s="53"/>
      <c r="KLK6" s="53"/>
      <c r="KLL6" s="53"/>
      <c r="KLM6" s="53"/>
      <c r="KLN6" s="53"/>
      <c r="KLO6" s="53"/>
      <c r="KLP6" s="53"/>
      <c r="KLQ6" s="53"/>
      <c r="KLR6" s="53"/>
      <c r="KLS6" s="53"/>
      <c r="KLT6" s="53"/>
      <c r="KLU6" s="53"/>
      <c r="KLV6" s="53"/>
      <c r="KLW6" s="53"/>
      <c r="KLX6" s="53"/>
      <c r="KLY6" s="53"/>
      <c r="KLZ6" s="53"/>
      <c r="KMA6" s="53"/>
      <c r="KMB6" s="53"/>
      <c r="KMC6" s="53"/>
      <c r="KMD6" s="53"/>
      <c r="KME6" s="53"/>
      <c r="KMF6" s="53"/>
      <c r="KMG6" s="53"/>
      <c r="KMH6" s="53"/>
      <c r="KMI6" s="53"/>
      <c r="KMJ6" s="53"/>
      <c r="KMK6" s="53"/>
      <c r="KML6" s="53"/>
      <c r="KMM6" s="53"/>
      <c r="KMN6" s="53"/>
      <c r="KMO6" s="53"/>
      <c r="KMP6" s="53"/>
      <c r="KMQ6" s="53"/>
      <c r="KMR6" s="53"/>
      <c r="KMS6" s="53"/>
      <c r="KMT6" s="53"/>
      <c r="KMU6" s="53"/>
      <c r="KMV6" s="53"/>
      <c r="KMW6" s="53"/>
      <c r="KMX6" s="53"/>
      <c r="KMY6" s="53"/>
      <c r="KMZ6" s="53"/>
      <c r="KNA6" s="53"/>
      <c r="KNB6" s="53"/>
      <c r="KNC6" s="53"/>
      <c r="KND6" s="53"/>
      <c r="KNE6" s="53"/>
      <c r="KNF6" s="53"/>
      <c r="KNG6" s="53"/>
      <c r="KNH6" s="53"/>
      <c r="KNI6" s="53"/>
      <c r="KNJ6" s="53"/>
      <c r="KNK6" s="53"/>
      <c r="KNL6" s="53"/>
      <c r="KNM6" s="53"/>
      <c r="KNN6" s="53"/>
      <c r="KNO6" s="53"/>
      <c r="KNP6" s="53"/>
      <c r="KNQ6" s="53"/>
      <c r="KNR6" s="53"/>
      <c r="KNS6" s="53"/>
      <c r="KNT6" s="53"/>
      <c r="KNU6" s="53"/>
      <c r="KNV6" s="53"/>
      <c r="KNW6" s="53"/>
      <c r="KNX6" s="53"/>
      <c r="KNY6" s="53"/>
      <c r="KNZ6" s="53"/>
      <c r="KOA6" s="53"/>
      <c r="KOB6" s="53"/>
      <c r="KOC6" s="53"/>
      <c r="KOD6" s="53"/>
      <c r="KOE6" s="53"/>
      <c r="KOF6" s="53"/>
      <c r="KOG6" s="53"/>
      <c r="KOH6" s="53"/>
      <c r="KOI6" s="53"/>
      <c r="KOJ6" s="53"/>
      <c r="KOK6" s="53"/>
      <c r="KOL6" s="53"/>
      <c r="KOM6" s="53"/>
      <c r="KON6" s="53"/>
      <c r="KOO6" s="53"/>
      <c r="KOP6" s="53"/>
      <c r="KOQ6" s="53"/>
      <c r="KOR6" s="53"/>
      <c r="KOS6" s="53"/>
      <c r="KOT6" s="53"/>
      <c r="KOU6" s="53"/>
      <c r="KOV6" s="53"/>
      <c r="KOW6" s="53"/>
      <c r="KOX6" s="53"/>
      <c r="KOY6" s="53"/>
      <c r="KOZ6" s="53"/>
      <c r="KPA6" s="53"/>
      <c r="KPB6" s="53"/>
      <c r="KPC6" s="53"/>
      <c r="KPD6" s="53"/>
      <c r="KPE6" s="53"/>
      <c r="KPF6" s="53"/>
      <c r="KPG6" s="53"/>
      <c r="KPH6" s="53"/>
      <c r="KPI6" s="53"/>
      <c r="KPJ6" s="53"/>
      <c r="KPK6" s="53"/>
      <c r="KPL6" s="53"/>
      <c r="KPM6" s="53"/>
      <c r="KPN6" s="53"/>
      <c r="KPO6" s="53"/>
      <c r="KPP6" s="53"/>
      <c r="KPQ6" s="53"/>
      <c r="KPR6" s="53"/>
      <c r="KPS6" s="53"/>
      <c r="KPT6" s="53"/>
      <c r="KPU6" s="53"/>
      <c r="KPV6" s="53"/>
      <c r="KPW6" s="53"/>
      <c r="KPX6" s="53"/>
      <c r="KPY6" s="53"/>
      <c r="KPZ6" s="53"/>
      <c r="KQA6" s="53"/>
      <c r="KQB6" s="53"/>
      <c r="KQC6" s="53"/>
      <c r="KQD6" s="53"/>
      <c r="KQE6" s="53"/>
      <c r="KQF6" s="53"/>
      <c r="KQG6" s="53"/>
      <c r="KQH6" s="53"/>
      <c r="KQI6" s="53"/>
      <c r="KQJ6" s="53"/>
      <c r="KQK6" s="53"/>
      <c r="KQL6" s="53"/>
      <c r="KQM6" s="53"/>
      <c r="KQN6" s="53"/>
      <c r="KQO6" s="53"/>
      <c r="KQP6" s="53"/>
      <c r="KQQ6" s="53"/>
      <c r="KQR6" s="53"/>
      <c r="KQS6" s="53"/>
      <c r="KQT6" s="53"/>
      <c r="KQU6" s="53"/>
      <c r="KQV6" s="53"/>
      <c r="KQW6" s="53"/>
      <c r="KQX6" s="53"/>
      <c r="KQY6" s="53"/>
      <c r="KQZ6" s="53"/>
      <c r="KRA6" s="53"/>
      <c r="KRB6" s="53"/>
      <c r="KRC6" s="53"/>
      <c r="KRD6" s="53"/>
      <c r="KRE6" s="53"/>
      <c r="KRF6" s="53"/>
      <c r="KRG6" s="53"/>
      <c r="KRH6" s="53"/>
      <c r="KRI6" s="53"/>
      <c r="KRJ6" s="53"/>
      <c r="KRK6" s="53"/>
      <c r="KRL6" s="53"/>
      <c r="KRM6" s="53"/>
      <c r="KRN6" s="53"/>
      <c r="KRO6" s="53"/>
      <c r="KRP6" s="53"/>
      <c r="KRQ6" s="53"/>
      <c r="KRR6" s="53"/>
      <c r="KRS6" s="53"/>
      <c r="KRT6" s="53"/>
      <c r="KRU6" s="53"/>
      <c r="KRV6" s="53"/>
      <c r="KRW6" s="53"/>
      <c r="KRX6" s="53"/>
      <c r="KRY6" s="53"/>
      <c r="KRZ6" s="53"/>
      <c r="KSA6" s="53"/>
      <c r="KSB6" s="53"/>
      <c r="KSC6" s="53"/>
      <c r="KSD6" s="53"/>
      <c r="KSE6" s="53"/>
      <c r="KSF6" s="53"/>
      <c r="KSG6" s="53"/>
      <c r="KSH6" s="53"/>
      <c r="KSI6" s="53"/>
      <c r="KSJ6" s="53"/>
      <c r="KSK6" s="53"/>
      <c r="KSL6" s="53"/>
      <c r="KSM6" s="53"/>
      <c r="KSN6" s="53"/>
      <c r="KSO6" s="53"/>
      <c r="KSP6" s="53"/>
      <c r="KSQ6" s="53"/>
      <c r="KSR6" s="53"/>
      <c r="KSS6" s="53"/>
      <c r="KST6" s="53"/>
      <c r="KSU6" s="53"/>
      <c r="KSV6" s="53"/>
      <c r="KSW6" s="53"/>
      <c r="KSX6" s="53"/>
      <c r="KSY6" s="53"/>
      <c r="KSZ6" s="53"/>
      <c r="KTA6" s="53"/>
      <c r="KTB6" s="53"/>
      <c r="KTC6" s="53"/>
      <c r="KTD6" s="53"/>
      <c r="KTE6" s="53"/>
      <c r="KTF6" s="53"/>
      <c r="KTG6" s="53"/>
      <c r="KTH6" s="53"/>
      <c r="KTI6" s="53"/>
      <c r="KTJ6" s="53"/>
      <c r="KTK6" s="53"/>
      <c r="KTL6" s="53"/>
      <c r="KTM6" s="53"/>
      <c r="KTN6" s="53"/>
      <c r="KTO6" s="53"/>
      <c r="KTP6" s="53"/>
      <c r="KTQ6" s="53"/>
      <c r="KTR6" s="53"/>
      <c r="KTS6" s="53"/>
      <c r="KTT6" s="53"/>
      <c r="KTU6" s="53"/>
      <c r="KTV6" s="53"/>
      <c r="KTW6" s="53"/>
      <c r="KTX6" s="53"/>
      <c r="KTY6" s="53"/>
      <c r="KTZ6" s="53"/>
      <c r="KUA6" s="53"/>
      <c r="KUB6" s="53"/>
      <c r="KUC6" s="53"/>
      <c r="KUD6" s="53"/>
      <c r="KUE6" s="53"/>
      <c r="KUF6" s="53"/>
      <c r="KUG6" s="53"/>
      <c r="KUH6" s="53"/>
      <c r="KUI6" s="53"/>
      <c r="KUJ6" s="53"/>
      <c r="KUK6" s="53"/>
      <c r="KUL6" s="53"/>
      <c r="KUM6" s="53"/>
      <c r="KUN6" s="53"/>
      <c r="KUO6" s="53"/>
      <c r="KUP6" s="53"/>
      <c r="KUQ6" s="53"/>
      <c r="KUR6" s="53"/>
      <c r="KUS6" s="53"/>
      <c r="KUT6" s="53"/>
      <c r="KUU6" s="53"/>
      <c r="KUV6" s="53"/>
      <c r="KUW6" s="53"/>
      <c r="KUX6" s="53"/>
      <c r="KUY6" s="53"/>
      <c r="KUZ6" s="53"/>
      <c r="KVA6" s="53"/>
      <c r="KVB6" s="53"/>
      <c r="KVC6" s="53"/>
      <c r="KVD6" s="53"/>
      <c r="KVE6" s="53"/>
      <c r="KVF6" s="53"/>
      <c r="KVG6" s="53"/>
      <c r="KVH6" s="53"/>
      <c r="KVI6" s="53"/>
      <c r="KVJ6" s="53"/>
      <c r="KVK6" s="53"/>
      <c r="KVL6" s="53"/>
      <c r="KVM6" s="53"/>
      <c r="KVN6" s="53"/>
      <c r="KVO6" s="53"/>
      <c r="KVP6" s="53"/>
      <c r="KVQ6" s="53"/>
      <c r="KVR6" s="53"/>
      <c r="KVS6" s="53"/>
      <c r="KVT6" s="53"/>
      <c r="KVU6" s="53"/>
      <c r="KVV6" s="53"/>
      <c r="KVW6" s="53"/>
      <c r="KVX6" s="53"/>
      <c r="KVY6" s="53"/>
      <c r="KVZ6" s="53"/>
      <c r="KWA6" s="53"/>
      <c r="KWB6" s="53"/>
      <c r="KWC6" s="53"/>
      <c r="KWD6" s="53"/>
      <c r="KWE6" s="53"/>
      <c r="KWF6" s="53"/>
      <c r="KWG6" s="53"/>
      <c r="KWH6" s="53"/>
      <c r="KWI6" s="53"/>
      <c r="KWJ6" s="53"/>
      <c r="KWK6" s="53"/>
      <c r="KWL6" s="53"/>
      <c r="KWM6" s="53"/>
      <c r="KWN6" s="53"/>
      <c r="KWO6" s="53"/>
      <c r="KWP6" s="53"/>
      <c r="KWQ6" s="53"/>
      <c r="KWR6" s="53"/>
      <c r="KWS6" s="53"/>
      <c r="KWT6" s="53"/>
      <c r="KWU6" s="53"/>
      <c r="KWV6" s="53"/>
      <c r="KWW6" s="53"/>
      <c r="KWX6" s="53"/>
      <c r="KWY6" s="53"/>
      <c r="KWZ6" s="53"/>
      <c r="KXA6" s="53"/>
      <c r="KXB6" s="53"/>
      <c r="KXC6" s="53"/>
      <c r="KXD6" s="53"/>
      <c r="KXE6" s="53"/>
      <c r="KXF6" s="53"/>
      <c r="KXG6" s="53"/>
      <c r="KXH6" s="53"/>
      <c r="KXI6" s="53"/>
      <c r="KXJ6" s="53"/>
      <c r="KXK6" s="53"/>
      <c r="KXL6" s="53"/>
      <c r="KXM6" s="53"/>
      <c r="KXN6" s="53"/>
      <c r="KXO6" s="53"/>
      <c r="KXP6" s="53"/>
      <c r="KXQ6" s="53"/>
      <c r="KXR6" s="53"/>
      <c r="KXS6" s="53"/>
      <c r="KXT6" s="53"/>
      <c r="KXU6" s="53"/>
      <c r="KXV6" s="53"/>
      <c r="KXW6" s="53"/>
      <c r="KXX6" s="53"/>
      <c r="KXY6" s="53"/>
      <c r="KXZ6" s="53"/>
      <c r="KYA6" s="53"/>
      <c r="KYB6" s="53"/>
      <c r="KYC6" s="53"/>
      <c r="KYD6" s="53"/>
      <c r="KYE6" s="53"/>
      <c r="KYF6" s="53"/>
      <c r="KYG6" s="53"/>
      <c r="KYH6" s="53"/>
      <c r="KYI6" s="53"/>
      <c r="KYJ6" s="53"/>
      <c r="KYK6" s="53"/>
      <c r="KYL6" s="53"/>
      <c r="KYM6" s="53"/>
      <c r="KYN6" s="53"/>
      <c r="KYO6" s="53"/>
      <c r="KYP6" s="53"/>
      <c r="KYQ6" s="53"/>
      <c r="KYR6" s="53"/>
      <c r="KYS6" s="53"/>
      <c r="KYT6" s="53"/>
      <c r="KYU6" s="53"/>
      <c r="KYV6" s="53"/>
      <c r="KYW6" s="53"/>
      <c r="KYX6" s="53"/>
      <c r="KYY6" s="53"/>
      <c r="KYZ6" s="53"/>
      <c r="KZA6" s="53"/>
      <c r="KZB6" s="53"/>
      <c r="KZC6" s="53"/>
      <c r="KZD6" s="53"/>
      <c r="KZE6" s="53"/>
      <c r="KZF6" s="53"/>
      <c r="KZG6" s="53"/>
      <c r="KZH6" s="53"/>
      <c r="KZI6" s="53"/>
      <c r="KZJ6" s="53"/>
      <c r="KZK6" s="53"/>
      <c r="KZL6" s="53"/>
      <c r="KZM6" s="53"/>
      <c r="KZN6" s="53"/>
      <c r="KZO6" s="53"/>
      <c r="KZP6" s="53"/>
      <c r="KZQ6" s="53"/>
      <c r="KZR6" s="53"/>
      <c r="KZS6" s="53"/>
      <c r="KZT6" s="53"/>
      <c r="KZU6" s="53"/>
      <c r="KZV6" s="53"/>
      <c r="KZW6" s="53"/>
      <c r="KZX6" s="53"/>
      <c r="KZY6" s="53"/>
      <c r="KZZ6" s="53"/>
      <c r="LAA6" s="53"/>
      <c r="LAB6" s="53"/>
      <c r="LAC6" s="53"/>
      <c r="LAD6" s="53"/>
      <c r="LAE6" s="53"/>
      <c r="LAF6" s="53"/>
      <c r="LAG6" s="53"/>
      <c r="LAH6" s="53"/>
      <c r="LAI6" s="53"/>
      <c r="LAJ6" s="53"/>
      <c r="LAK6" s="53"/>
      <c r="LAL6" s="53"/>
      <c r="LAM6" s="53"/>
      <c r="LAN6" s="53"/>
      <c r="LAO6" s="53"/>
      <c r="LAP6" s="53"/>
      <c r="LAQ6" s="53"/>
      <c r="LAR6" s="53"/>
      <c r="LAS6" s="53"/>
      <c r="LAT6" s="53"/>
      <c r="LAU6" s="53"/>
      <c r="LAV6" s="53"/>
      <c r="LAW6" s="53"/>
      <c r="LAX6" s="53"/>
      <c r="LAY6" s="53"/>
      <c r="LAZ6" s="53"/>
      <c r="LBA6" s="53"/>
      <c r="LBB6" s="53"/>
      <c r="LBC6" s="53"/>
      <c r="LBD6" s="53"/>
      <c r="LBE6" s="53"/>
      <c r="LBF6" s="53"/>
      <c r="LBG6" s="53"/>
      <c r="LBH6" s="53"/>
      <c r="LBI6" s="53"/>
      <c r="LBJ6" s="53"/>
      <c r="LBK6" s="53"/>
      <c r="LBL6" s="53"/>
      <c r="LBM6" s="53"/>
      <c r="LBN6" s="53"/>
      <c r="LBO6" s="53"/>
      <c r="LBP6" s="53"/>
      <c r="LBQ6" s="53"/>
      <c r="LBR6" s="53"/>
      <c r="LBS6" s="53"/>
      <c r="LBT6" s="53"/>
      <c r="LBU6" s="53"/>
      <c r="LBV6" s="53"/>
      <c r="LBW6" s="53"/>
      <c r="LBX6" s="53"/>
      <c r="LBY6" s="53"/>
      <c r="LBZ6" s="53"/>
      <c r="LCA6" s="53"/>
      <c r="LCB6" s="53"/>
      <c r="LCC6" s="53"/>
      <c r="LCD6" s="53"/>
      <c r="LCE6" s="53"/>
      <c r="LCF6" s="53"/>
      <c r="LCG6" s="53"/>
      <c r="LCH6" s="53"/>
      <c r="LCI6" s="53"/>
      <c r="LCJ6" s="53"/>
      <c r="LCK6" s="53"/>
      <c r="LCL6" s="53"/>
      <c r="LCM6" s="53"/>
      <c r="LCN6" s="53"/>
      <c r="LCO6" s="53"/>
      <c r="LCP6" s="53"/>
      <c r="LCQ6" s="53"/>
      <c r="LCR6" s="53"/>
      <c r="LCS6" s="53"/>
      <c r="LCT6" s="53"/>
      <c r="LCU6" s="53"/>
      <c r="LCV6" s="53"/>
      <c r="LCW6" s="53"/>
      <c r="LCX6" s="53"/>
      <c r="LCY6" s="53"/>
      <c r="LCZ6" s="53"/>
      <c r="LDA6" s="53"/>
      <c r="LDB6" s="53"/>
      <c r="LDC6" s="53"/>
      <c r="LDD6" s="53"/>
      <c r="LDE6" s="53"/>
      <c r="LDF6" s="53"/>
      <c r="LDG6" s="53"/>
      <c r="LDH6" s="53"/>
      <c r="LDI6" s="53"/>
      <c r="LDJ6" s="53"/>
      <c r="LDK6" s="53"/>
      <c r="LDL6" s="53"/>
      <c r="LDM6" s="53"/>
      <c r="LDN6" s="53"/>
      <c r="LDO6" s="53"/>
      <c r="LDP6" s="53"/>
      <c r="LDQ6" s="53"/>
      <c r="LDR6" s="53"/>
      <c r="LDS6" s="53"/>
      <c r="LDT6" s="53"/>
      <c r="LDU6" s="53"/>
      <c r="LDV6" s="53"/>
      <c r="LDW6" s="53"/>
      <c r="LDX6" s="53"/>
      <c r="LDY6" s="53"/>
      <c r="LDZ6" s="53"/>
      <c r="LEA6" s="53"/>
      <c r="LEB6" s="53"/>
      <c r="LEC6" s="53"/>
      <c r="LED6" s="53"/>
      <c r="LEE6" s="53"/>
      <c r="LEF6" s="53"/>
      <c r="LEG6" s="53"/>
      <c r="LEH6" s="53"/>
      <c r="LEI6" s="53"/>
      <c r="LEJ6" s="53"/>
      <c r="LEK6" s="53"/>
      <c r="LEL6" s="53"/>
      <c r="LEM6" s="53"/>
      <c r="LEN6" s="53"/>
      <c r="LEO6" s="53"/>
      <c r="LEP6" s="53"/>
      <c r="LEQ6" s="53"/>
      <c r="LER6" s="53"/>
      <c r="LES6" s="53"/>
      <c r="LET6" s="53"/>
      <c r="LEU6" s="53"/>
      <c r="LEV6" s="53"/>
      <c r="LEW6" s="53"/>
      <c r="LEX6" s="53"/>
      <c r="LEY6" s="53"/>
      <c r="LEZ6" s="53"/>
      <c r="LFA6" s="53"/>
      <c r="LFB6" s="53"/>
      <c r="LFC6" s="53"/>
      <c r="LFD6" s="53"/>
      <c r="LFE6" s="53"/>
      <c r="LFF6" s="53"/>
      <c r="LFG6" s="53"/>
      <c r="LFH6" s="53"/>
      <c r="LFI6" s="53"/>
      <c r="LFJ6" s="53"/>
      <c r="LFK6" s="53"/>
      <c r="LFL6" s="53"/>
      <c r="LFM6" s="53"/>
      <c r="LFN6" s="53"/>
      <c r="LFO6" s="53"/>
      <c r="LFP6" s="53"/>
      <c r="LFQ6" s="53"/>
      <c r="LFR6" s="53"/>
      <c r="LFS6" s="53"/>
      <c r="LFT6" s="53"/>
      <c r="LFU6" s="53"/>
      <c r="LFV6" s="53"/>
      <c r="LFW6" s="53"/>
      <c r="LFX6" s="53"/>
      <c r="LFY6" s="53"/>
      <c r="LFZ6" s="53"/>
      <c r="LGA6" s="53"/>
      <c r="LGB6" s="53"/>
      <c r="LGC6" s="53"/>
      <c r="LGD6" s="53"/>
      <c r="LGE6" s="53"/>
      <c r="LGF6" s="53"/>
      <c r="LGG6" s="53"/>
      <c r="LGH6" s="53"/>
      <c r="LGI6" s="53"/>
      <c r="LGJ6" s="53"/>
      <c r="LGK6" s="53"/>
      <c r="LGL6" s="53"/>
      <c r="LGM6" s="53"/>
      <c r="LGN6" s="53"/>
      <c r="LGO6" s="53"/>
      <c r="LGP6" s="53"/>
      <c r="LGQ6" s="53"/>
      <c r="LGR6" s="53"/>
      <c r="LGS6" s="53"/>
      <c r="LGT6" s="53"/>
      <c r="LGU6" s="53"/>
      <c r="LGV6" s="53"/>
      <c r="LGW6" s="53"/>
      <c r="LGX6" s="53"/>
      <c r="LGY6" s="53"/>
      <c r="LGZ6" s="53"/>
      <c r="LHA6" s="53"/>
      <c r="LHB6" s="53"/>
      <c r="LHC6" s="53"/>
      <c r="LHD6" s="53"/>
      <c r="LHE6" s="53"/>
      <c r="LHF6" s="53"/>
      <c r="LHG6" s="53"/>
      <c r="LHH6" s="53"/>
      <c r="LHI6" s="53"/>
      <c r="LHJ6" s="53"/>
      <c r="LHK6" s="53"/>
      <c r="LHL6" s="53"/>
      <c r="LHM6" s="53"/>
      <c r="LHN6" s="53"/>
      <c r="LHO6" s="53"/>
      <c r="LHP6" s="53"/>
      <c r="LHQ6" s="53"/>
      <c r="LHR6" s="53"/>
      <c r="LHS6" s="53"/>
      <c r="LHT6" s="53"/>
      <c r="LHU6" s="53"/>
      <c r="LHV6" s="53"/>
      <c r="LHW6" s="53"/>
      <c r="LHX6" s="53"/>
      <c r="LHY6" s="53"/>
      <c r="LHZ6" s="53"/>
      <c r="LIA6" s="53"/>
      <c r="LIB6" s="53"/>
      <c r="LIC6" s="53"/>
      <c r="LID6" s="53"/>
      <c r="LIE6" s="53"/>
      <c r="LIF6" s="53"/>
      <c r="LIG6" s="53"/>
      <c r="LIH6" s="53"/>
      <c r="LII6" s="53"/>
      <c r="LIJ6" s="53"/>
      <c r="LIK6" s="53"/>
      <c r="LIL6" s="53"/>
      <c r="LIM6" s="53"/>
      <c r="LIN6" s="53"/>
      <c r="LIO6" s="53"/>
      <c r="LIP6" s="53"/>
      <c r="LIQ6" s="53"/>
      <c r="LIR6" s="53"/>
      <c r="LIS6" s="53"/>
      <c r="LIT6" s="53"/>
      <c r="LIU6" s="53"/>
      <c r="LIV6" s="53"/>
      <c r="LIW6" s="53"/>
      <c r="LIX6" s="53"/>
      <c r="LIY6" s="53"/>
      <c r="LIZ6" s="53"/>
      <c r="LJA6" s="53"/>
      <c r="LJB6" s="53"/>
      <c r="LJC6" s="53"/>
      <c r="LJD6" s="53"/>
      <c r="LJE6" s="53"/>
      <c r="LJF6" s="53"/>
      <c r="LJG6" s="53"/>
      <c r="LJH6" s="53"/>
      <c r="LJI6" s="53"/>
      <c r="LJJ6" s="53"/>
      <c r="LJK6" s="53"/>
      <c r="LJL6" s="53"/>
      <c r="LJM6" s="53"/>
      <c r="LJN6" s="53"/>
      <c r="LJO6" s="53"/>
      <c r="LJP6" s="53"/>
      <c r="LJQ6" s="53"/>
      <c r="LJR6" s="53"/>
      <c r="LJS6" s="53"/>
      <c r="LJT6" s="53"/>
      <c r="LJU6" s="53"/>
      <c r="LJV6" s="53"/>
      <c r="LJW6" s="53"/>
      <c r="LJX6" s="53"/>
      <c r="LJY6" s="53"/>
      <c r="LJZ6" s="53"/>
      <c r="LKA6" s="53"/>
      <c r="LKB6" s="53"/>
      <c r="LKC6" s="53"/>
      <c r="LKD6" s="53"/>
      <c r="LKE6" s="53"/>
      <c r="LKF6" s="53"/>
      <c r="LKG6" s="53"/>
      <c r="LKH6" s="53"/>
      <c r="LKI6" s="53"/>
      <c r="LKJ6" s="53"/>
      <c r="LKK6" s="53"/>
      <c r="LKL6" s="53"/>
      <c r="LKM6" s="53"/>
      <c r="LKN6" s="53"/>
      <c r="LKO6" s="53"/>
      <c r="LKP6" s="53"/>
      <c r="LKQ6" s="53"/>
      <c r="LKR6" s="53"/>
      <c r="LKS6" s="53"/>
      <c r="LKT6" s="53"/>
      <c r="LKU6" s="53"/>
      <c r="LKV6" s="53"/>
      <c r="LKW6" s="53"/>
      <c r="LKX6" s="53"/>
      <c r="LKY6" s="53"/>
      <c r="LKZ6" s="53"/>
      <c r="LLA6" s="53"/>
      <c r="LLB6" s="53"/>
      <c r="LLC6" s="53"/>
      <c r="LLD6" s="53"/>
      <c r="LLE6" s="53"/>
      <c r="LLF6" s="53"/>
      <c r="LLG6" s="53"/>
      <c r="LLH6" s="53"/>
      <c r="LLI6" s="53"/>
      <c r="LLJ6" s="53"/>
      <c r="LLK6" s="53"/>
      <c r="LLL6" s="53"/>
      <c r="LLM6" s="53"/>
      <c r="LLN6" s="53"/>
      <c r="LLO6" s="53"/>
      <c r="LLP6" s="53"/>
      <c r="LLQ6" s="53"/>
      <c r="LLR6" s="53"/>
      <c r="LLS6" s="53"/>
      <c r="LLT6" s="53"/>
      <c r="LLU6" s="53"/>
      <c r="LLV6" s="53"/>
      <c r="LLW6" s="53"/>
      <c r="LLX6" s="53"/>
      <c r="LLY6" s="53"/>
      <c r="LLZ6" s="53"/>
      <c r="LMA6" s="53"/>
      <c r="LMB6" s="53"/>
      <c r="LMC6" s="53"/>
      <c r="LMD6" s="53"/>
      <c r="LME6" s="53"/>
      <c r="LMF6" s="53"/>
      <c r="LMG6" s="53"/>
      <c r="LMH6" s="53"/>
      <c r="LMI6" s="53"/>
      <c r="LMJ6" s="53"/>
      <c r="LMK6" s="53"/>
      <c r="LML6" s="53"/>
      <c r="LMM6" s="53"/>
      <c r="LMN6" s="53"/>
      <c r="LMO6" s="53"/>
      <c r="LMP6" s="53"/>
      <c r="LMQ6" s="53"/>
      <c r="LMR6" s="53"/>
      <c r="LMS6" s="53"/>
      <c r="LMT6" s="53"/>
      <c r="LMU6" s="53"/>
      <c r="LMV6" s="53"/>
      <c r="LMW6" s="53"/>
      <c r="LMX6" s="53"/>
      <c r="LMY6" s="53"/>
      <c r="LMZ6" s="53"/>
      <c r="LNA6" s="53"/>
      <c r="LNB6" s="53"/>
      <c r="LNC6" s="53"/>
      <c r="LND6" s="53"/>
      <c r="LNE6" s="53"/>
      <c r="LNF6" s="53"/>
      <c r="LNG6" s="53"/>
      <c r="LNH6" s="53"/>
      <c r="LNI6" s="53"/>
      <c r="LNJ6" s="53"/>
      <c r="LNK6" s="53"/>
      <c r="LNL6" s="53"/>
      <c r="LNM6" s="53"/>
      <c r="LNN6" s="53"/>
      <c r="LNO6" s="53"/>
      <c r="LNP6" s="53"/>
      <c r="LNQ6" s="53"/>
      <c r="LNR6" s="53"/>
      <c r="LNS6" s="53"/>
      <c r="LNT6" s="53"/>
      <c r="LNU6" s="53"/>
      <c r="LNV6" s="53"/>
      <c r="LNW6" s="53"/>
      <c r="LNX6" s="53"/>
      <c r="LNY6" s="53"/>
      <c r="LNZ6" s="53"/>
      <c r="LOA6" s="53"/>
      <c r="LOB6" s="53"/>
      <c r="LOC6" s="53"/>
      <c r="LOD6" s="53"/>
      <c r="LOE6" s="53"/>
      <c r="LOF6" s="53"/>
      <c r="LOG6" s="53"/>
      <c r="LOH6" s="53"/>
      <c r="LOI6" s="53"/>
      <c r="LOJ6" s="53"/>
      <c r="LOK6" s="53"/>
      <c r="LOL6" s="53"/>
      <c r="LOM6" s="53"/>
      <c r="LON6" s="53"/>
      <c r="LOO6" s="53"/>
      <c r="LOP6" s="53"/>
      <c r="LOQ6" s="53"/>
      <c r="LOR6" s="53"/>
      <c r="LOS6" s="53"/>
      <c r="LOT6" s="53"/>
      <c r="LOU6" s="53"/>
      <c r="LOV6" s="53"/>
      <c r="LOW6" s="53"/>
      <c r="LOX6" s="53"/>
      <c r="LOY6" s="53"/>
      <c r="LOZ6" s="53"/>
      <c r="LPA6" s="53"/>
      <c r="LPB6" s="53"/>
      <c r="LPC6" s="53"/>
      <c r="LPD6" s="53"/>
      <c r="LPE6" s="53"/>
      <c r="LPF6" s="53"/>
      <c r="LPG6" s="53"/>
      <c r="LPH6" s="53"/>
      <c r="LPI6" s="53"/>
      <c r="LPJ6" s="53"/>
      <c r="LPK6" s="53"/>
      <c r="LPL6" s="53"/>
      <c r="LPM6" s="53"/>
      <c r="LPN6" s="53"/>
      <c r="LPO6" s="53"/>
      <c r="LPP6" s="53"/>
      <c r="LPQ6" s="53"/>
      <c r="LPR6" s="53"/>
      <c r="LPS6" s="53"/>
      <c r="LPT6" s="53"/>
      <c r="LPU6" s="53"/>
      <c r="LPV6" s="53"/>
      <c r="LPW6" s="53"/>
      <c r="LPX6" s="53"/>
      <c r="LPY6" s="53"/>
      <c r="LPZ6" s="53"/>
      <c r="LQA6" s="53"/>
      <c r="LQB6" s="53"/>
      <c r="LQC6" s="53"/>
      <c r="LQD6" s="53"/>
      <c r="LQE6" s="53"/>
      <c r="LQF6" s="53"/>
      <c r="LQG6" s="53"/>
      <c r="LQH6" s="53"/>
      <c r="LQI6" s="53"/>
      <c r="LQJ6" s="53"/>
      <c r="LQK6" s="53"/>
      <c r="LQL6" s="53"/>
      <c r="LQM6" s="53"/>
      <c r="LQN6" s="53"/>
      <c r="LQO6" s="53"/>
      <c r="LQP6" s="53"/>
      <c r="LQQ6" s="53"/>
      <c r="LQR6" s="53"/>
      <c r="LQS6" s="53"/>
      <c r="LQT6" s="53"/>
      <c r="LQU6" s="53"/>
      <c r="LQV6" s="53"/>
      <c r="LQW6" s="53"/>
      <c r="LQX6" s="53"/>
      <c r="LQY6" s="53"/>
      <c r="LQZ6" s="53"/>
      <c r="LRA6" s="53"/>
      <c r="LRB6" s="53"/>
      <c r="LRC6" s="53"/>
      <c r="LRD6" s="53"/>
      <c r="LRE6" s="53"/>
      <c r="LRF6" s="53"/>
      <c r="LRG6" s="53"/>
      <c r="LRH6" s="53"/>
      <c r="LRI6" s="53"/>
      <c r="LRJ6" s="53"/>
      <c r="LRK6" s="53"/>
      <c r="LRL6" s="53"/>
      <c r="LRM6" s="53"/>
      <c r="LRN6" s="53"/>
      <c r="LRO6" s="53"/>
      <c r="LRP6" s="53"/>
      <c r="LRQ6" s="53"/>
      <c r="LRR6" s="53"/>
      <c r="LRS6" s="53"/>
      <c r="LRT6" s="53"/>
      <c r="LRU6" s="53"/>
      <c r="LRV6" s="53"/>
      <c r="LRW6" s="53"/>
      <c r="LRX6" s="53"/>
      <c r="LRY6" s="53"/>
      <c r="LRZ6" s="53"/>
      <c r="LSA6" s="53"/>
      <c r="LSB6" s="53"/>
      <c r="LSC6" s="53"/>
      <c r="LSD6" s="53"/>
      <c r="LSE6" s="53"/>
      <c r="LSF6" s="53"/>
      <c r="LSG6" s="53"/>
      <c r="LSH6" s="53"/>
      <c r="LSI6" s="53"/>
      <c r="LSJ6" s="53"/>
      <c r="LSK6" s="53"/>
      <c r="LSL6" s="53"/>
      <c r="LSM6" s="53"/>
      <c r="LSN6" s="53"/>
      <c r="LSO6" s="53"/>
      <c r="LSP6" s="53"/>
      <c r="LSQ6" s="53"/>
      <c r="LSR6" s="53"/>
      <c r="LSS6" s="53"/>
      <c r="LST6" s="53"/>
      <c r="LSU6" s="53"/>
      <c r="LSV6" s="53"/>
      <c r="LSW6" s="53"/>
      <c r="LSX6" s="53"/>
      <c r="LSY6" s="53"/>
      <c r="LSZ6" s="53"/>
      <c r="LTA6" s="53"/>
      <c r="LTB6" s="53"/>
      <c r="LTC6" s="53"/>
      <c r="LTD6" s="53"/>
      <c r="LTE6" s="53"/>
      <c r="LTF6" s="53"/>
      <c r="LTG6" s="53"/>
      <c r="LTH6" s="53"/>
      <c r="LTI6" s="53"/>
      <c r="LTJ6" s="53"/>
      <c r="LTK6" s="53"/>
      <c r="LTL6" s="53"/>
      <c r="LTM6" s="53"/>
      <c r="LTN6" s="53"/>
      <c r="LTO6" s="53"/>
      <c r="LTP6" s="53"/>
      <c r="LTQ6" s="53"/>
      <c r="LTR6" s="53"/>
      <c r="LTS6" s="53"/>
      <c r="LTT6" s="53"/>
      <c r="LTU6" s="53"/>
      <c r="LTV6" s="53"/>
      <c r="LTW6" s="53"/>
      <c r="LTX6" s="53"/>
      <c r="LTY6" s="53"/>
      <c r="LTZ6" s="53"/>
      <c r="LUA6" s="53"/>
      <c r="LUB6" s="53"/>
      <c r="LUC6" s="53"/>
      <c r="LUD6" s="53"/>
      <c r="LUE6" s="53"/>
      <c r="LUF6" s="53"/>
      <c r="LUG6" s="53"/>
      <c r="LUH6" s="53"/>
      <c r="LUI6" s="53"/>
      <c r="LUJ6" s="53"/>
      <c r="LUK6" s="53"/>
      <c r="LUL6" s="53"/>
      <c r="LUM6" s="53"/>
      <c r="LUN6" s="53"/>
      <c r="LUO6" s="53"/>
      <c r="LUP6" s="53"/>
      <c r="LUQ6" s="53"/>
      <c r="LUR6" s="53"/>
      <c r="LUS6" s="53"/>
      <c r="LUT6" s="53"/>
      <c r="LUU6" s="53"/>
      <c r="LUV6" s="53"/>
      <c r="LUW6" s="53"/>
      <c r="LUX6" s="53"/>
      <c r="LUY6" s="53"/>
      <c r="LUZ6" s="53"/>
      <c r="LVA6" s="53"/>
      <c r="LVB6" s="53"/>
      <c r="LVC6" s="53"/>
      <c r="LVD6" s="53"/>
      <c r="LVE6" s="53"/>
      <c r="LVF6" s="53"/>
      <c r="LVG6" s="53"/>
      <c r="LVH6" s="53"/>
      <c r="LVI6" s="53"/>
      <c r="LVJ6" s="53"/>
      <c r="LVK6" s="53"/>
      <c r="LVL6" s="53"/>
      <c r="LVM6" s="53"/>
      <c r="LVN6" s="53"/>
      <c r="LVO6" s="53"/>
      <c r="LVP6" s="53"/>
      <c r="LVQ6" s="53"/>
      <c r="LVR6" s="53"/>
      <c r="LVS6" s="53"/>
      <c r="LVT6" s="53"/>
      <c r="LVU6" s="53"/>
      <c r="LVV6" s="53"/>
      <c r="LVW6" s="53"/>
      <c r="LVX6" s="53"/>
      <c r="LVY6" s="53"/>
      <c r="LVZ6" s="53"/>
      <c r="LWA6" s="53"/>
      <c r="LWB6" s="53"/>
      <c r="LWC6" s="53"/>
      <c r="LWD6" s="53"/>
      <c r="LWE6" s="53"/>
      <c r="LWF6" s="53"/>
      <c r="LWG6" s="53"/>
      <c r="LWH6" s="53"/>
      <c r="LWI6" s="53"/>
      <c r="LWJ6" s="53"/>
      <c r="LWK6" s="53"/>
      <c r="LWL6" s="53"/>
      <c r="LWM6" s="53"/>
      <c r="LWN6" s="53"/>
      <c r="LWO6" s="53"/>
      <c r="LWP6" s="53"/>
      <c r="LWQ6" s="53"/>
      <c r="LWR6" s="53"/>
      <c r="LWS6" s="53"/>
      <c r="LWT6" s="53"/>
      <c r="LWU6" s="53"/>
      <c r="LWV6" s="53"/>
      <c r="LWW6" s="53"/>
      <c r="LWX6" s="53"/>
      <c r="LWY6" s="53"/>
      <c r="LWZ6" s="53"/>
      <c r="LXA6" s="53"/>
      <c r="LXB6" s="53"/>
      <c r="LXC6" s="53"/>
      <c r="LXD6" s="53"/>
      <c r="LXE6" s="53"/>
      <c r="LXF6" s="53"/>
      <c r="LXG6" s="53"/>
      <c r="LXH6" s="53"/>
      <c r="LXI6" s="53"/>
      <c r="LXJ6" s="53"/>
      <c r="LXK6" s="53"/>
      <c r="LXL6" s="53"/>
      <c r="LXM6" s="53"/>
      <c r="LXN6" s="53"/>
      <c r="LXO6" s="53"/>
      <c r="LXP6" s="53"/>
      <c r="LXQ6" s="53"/>
      <c r="LXR6" s="53"/>
      <c r="LXS6" s="53"/>
      <c r="LXT6" s="53"/>
      <c r="LXU6" s="53"/>
      <c r="LXV6" s="53"/>
      <c r="LXW6" s="53"/>
      <c r="LXX6" s="53"/>
      <c r="LXY6" s="53"/>
      <c r="LXZ6" s="53"/>
      <c r="LYA6" s="53"/>
      <c r="LYB6" s="53"/>
      <c r="LYC6" s="53"/>
      <c r="LYD6" s="53"/>
      <c r="LYE6" s="53"/>
      <c r="LYF6" s="53"/>
      <c r="LYG6" s="53"/>
      <c r="LYH6" s="53"/>
      <c r="LYI6" s="53"/>
      <c r="LYJ6" s="53"/>
      <c r="LYK6" s="53"/>
      <c r="LYL6" s="53"/>
      <c r="LYM6" s="53"/>
      <c r="LYN6" s="53"/>
      <c r="LYO6" s="53"/>
      <c r="LYP6" s="53"/>
      <c r="LYQ6" s="53"/>
      <c r="LYR6" s="53"/>
      <c r="LYS6" s="53"/>
      <c r="LYT6" s="53"/>
      <c r="LYU6" s="53"/>
      <c r="LYV6" s="53"/>
      <c r="LYW6" s="53"/>
      <c r="LYX6" s="53"/>
      <c r="LYY6" s="53"/>
      <c r="LYZ6" s="53"/>
      <c r="LZA6" s="53"/>
      <c r="LZB6" s="53"/>
      <c r="LZC6" s="53"/>
      <c r="LZD6" s="53"/>
      <c r="LZE6" s="53"/>
      <c r="LZF6" s="53"/>
      <c r="LZG6" s="53"/>
      <c r="LZH6" s="53"/>
      <c r="LZI6" s="53"/>
      <c r="LZJ6" s="53"/>
      <c r="LZK6" s="53"/>
      <c r="LZL6" s="53"/>
      <c r="LZM6" s="53"/>
      <c r="LZN6" s="53"/>
      <c r="LZO6" s="53"/>
      <c r="LZP6" s="53"/>
      <c r="LZQ6" s="53"/>
      <c r="LZR6" s="53"/>
      <c r="LZS6" s="53"/>
      <c r="LZT6" s="53"/>
      <c r="LZU6" s="53"/>
      <c r="LZV6" s="53"/>
      <c r="LZW6" s="53"/>
      <c r="LZX6" s="53"/>
      <c r="LZY6" s="53"/>
      <c r="LZZ6" s="53"/>
      <c r="MAA6" s="53"/>
      <c r="MAB6" s="53"/>
      <c r="MAC6" s="53"/>
      <c r="MAD6" s="53"/>
      <c r="MAE6" s="53"/>
      <c r="MAF6" s="53"/>
      <c r="MAG6" s="53"/>
      <c r="MAH6" s="53"/>
      <c r="MAI6" s="53"/>
      <c r="MAJ6" s="53"/>
      <c r="MAK6" s="53"/>
      <c r="MAL6" s="53"/>
      <c r="MAM6" s="53"/>
      <c r="MAN6" s="53"/>
      <c r="MAO6" s="53"/>
      <c r="MAP6" s="53"/>
      <c r="MAQ6" s="53"/>
      <c r="MAR6" s="53"/>
      <c r="MAS6" s="53"/>
      <c r="MAT6" s="53"/>
      <c r="MAU6" s="53"/>
      <c r="MAV6" s="53"/>
      <c r="MAW6" s="53"/>
      <c r="MAX6" s="53"/>
      <c r="MAY6" s="53"/>
      <c r="MAZ6" s="53"/>
      <c r="MBA6" s="53"/>
      <c r="MBB6" s="53"/>
      <c r="MBC6" s="53"/>
      <c r="MBD6" s="53"/>
      <c r="MBE6" s="53"/>
      <c r="MBF6" s="53"/>
      <c r="MBG6" s="53"/>
      <c r="MBH6" s="53"/>
      <c r="MBI6" s="53"/>
      <c r="MBJ6" s="53"/>
      <c r="MBK6" s="53"/>
      <c r="MBL6" s="53"/>
      <c r="MBM6" s="53"/>
      <c r="MBN6" s="53"/>
      <c r="MBO6" s="53"/>
      <c r="MBP6" s="53"/>
      <c r="MBQ6" s="53"/>
      <c r="MBR6" s="53"/>
      <c r="MBS6" s="53"/>
      <c r="MBT6" s="53"/>
      <c r="MBU6" s="53"/>
      <c r="MBV6" s="53"/>
      <c r="MBW6" s="53"/>
      <c r="MBX6" s="53"/>
      <c r="MBY6" s="53"/>
      <c r="MBZ6" s="53"/>
      <c r="MCA6" s="53"/>
      <c r="MCB6" s="53"/>
      <c r="MCC6" s="53"/>
      <c r="MCD6" s="53"/>
      <c r="MCE6" s="53"/>
      <c r="MCF6" s="53"/>
      <c r="MCG6" s="53"/>
      <c r="MCH6" s="53"/>
      <c r="MCI6" s="53"/>
      <c r="MCJ6" s="53"/>
      <c r="MCK6" s="53"/>
      <c r="MCL6" s="53"/>
      <c r="MCM6" s="53"/>
      <c r="MCN6" s="53"/>
      <c r="MCO6" s="53"/>
      <c r="MCP6" s="53"/>
      <c r="MCQ6" s="53"/>
      <c r="MCR6" s="53"/>
      <c r="MCS6" s="53"/>
      <c r="MCT6" s="53"/>
      <c r="MCU6" s="53"/>
      <c r="MCV6" s="53"/>
      <c r="MCW6" s="53"/>
      <c r="MCX6" s="53"/>
      <c r="MCY6" s="53"/>
      <c r="MCZ6" s="53"/>
      <c r="MDA6" s="53"/>
      <c r="MDB6" s="53"/>
      <c r="MDC6" s="53"/>
      <c r="MDD6" s="53"/>
      <c r="MDE6" s="53"/>
      <c r="MDF6" s="53"/>
      <c r="MDG6" s="53"/>
      <c r="MDH6" s="53"/>
      <c r="MDI6" s="53"/>
      <c r="MDJ6" s="53"/>
      <c r="MDK6" s="53"/>
      <c r="MDL6" s="53"/>
      <c r="MDM6" s="53"/>
      <c r="MDN6" s="53"/>
      <c r="MDO6" s="53"/>
      <c r="MDP6" s="53"/>
      <c r="MDQ6" s="53"/>
      <c r="MDR6" s="53"/>
      <c r="MDS6" s="53"/>
      <c r="MDT6" s="53"/>
      <c r="MDU6" s="53"/>
      <c r="MDV6" s="53"/>
      <c r="MDW6" s="53"/>
      <c r="MDX6" s="53"/>
      <c r="MDY6" s="53"/>
      <c r="MDZ6" s="53"/>
      <c r="MEA6" s="53"/>
      <c r="MEB6" s="53"/>
      <c r="MEC6" s="53"/>
      <c r="MED6" s="53"/>
      <c r="MEE6" s="53"/>
      <c r="MEF6" s="53"/>
      <c r="MEG6" s="53"/>
      <c r="MEH6" s="53"/>
      <c r="MEI6" s="53"/>
      <c r="MEJ6" s="53"/>
      <c r="MEK6" s="53"/>
      <c r="MEL6" s="53"/>
      <c r="MEM6" s="53"/>
      <c r="MEN6" s="53"/>
      <c r="MEO6" s="53"/>
      <c r="MEP6" s="53"/>
      <c r="MEQ6" s="53"/>
      <c r="MER6" s="53"/>
      <c r="MES6" s="53"/>
      <c r="MET6" s="53"/>
      <c r="MEU6" s="53"/>
      <c r="MEV6" s="53"/>
      <c r="MEW6" s="53"/>
      <c r="MEX6" s="53"/>
      <c r="MEY6" s="53"/>
      <c r="MEZ6" s="53"/>
      <c r="MFA6" s="53"/>
      <c r="MFB6" s="53"/>
      <c r="MFC6" s="53"/>
      <c r="MFD6" s="53"/>
      <c r="MFE6" s="53"/>
      <c r="MFF6" s="53"/>
      <c r="MFG6" s="53"/>
      <c r="MFH6" s="53"/>
      <c r="MFI6" s="53"/>
      <c r="MFJ6" s="53"/>
      <c r="MFK6" s="53"/>
      <c r="MFL6" s="53"/>
      <c r="MFM6" s="53"/>
      <c r="MFN6" s="53"/>
      <c r="MFO6" s="53"/>
      <c r="MFP6" s="53"/>
      <c r="MFQ6" s="53"/>
      <c r="MFR6" s="53"/>
      <c r="MFS6" s="53"/>
      <c r="MFT6" s="53"/>
      <c r="MFU6" s="53"/>
      <c r="MFV6" s="53"/>
      <c r="MFW6" s="53"/>
      <c r="MFX6" s="53"/>
      <c r="MFY6" s="53"/>
      <c r="MFZ6" s="53"/>
      <c r="MGA6" s="53"/>
      <c r="MGB6" s="53"/>
      <c r="MGC6" s="53"/>
      <c r="MGD6" s="53"/>
      <c r="MGE6" s="53"/>
      <c r="MGF6" s="53"/>
      <c r="MGG6" s="53"/>
      <c r="MGH6" s="53"/>
      <c r="MGI6" s="53"/>
      <c r="MGJ6" s="53"/>
      <c r="MGK6" s="53"/>
      <c r="MGL6" s="53"/>
      <c r="MGM6" s="53"/>
      <c r="MGN6" s="53"/>
      <c r="MGO6" s="53"/>
      <c r="MGP6" s="53"/>
      <c r="MGQ6" s="53"/>
      <c r="MGR6" s="53"/>
      <c r="MGS6" s="53"/>
      <c r="MGT6" s="53"/>
      <c r="MGU6" s="53"/>
      <c r="MGV6" s="53"/>
      <c r="MGW6" s="53"/>
      <c r="MGX6" s="53"/>
      <c r="MGY6" s="53"/>
      <c r="MGZ6" s="53"/>
      <c r="MHA6" s="53"/>
      <c r="MHB6" s="53"/>
      <c r="MHC6" s="53"/>
      <c r="MHD6" s="53"/>
      <c r="MHE6" s="53"/>
      <c r="MHF6" s="53"/>
      <c r="MHG6" s="53"/>
      <c r="MHH6" s="53"/>
      <c r="MHI6" s="53"/>
      <c r="MHJ6" s="53"/>
      <c r="MHK6" s="53"/>
      <c r="MHL6" s="53"/>
      <c r="MHM6" s="53"/>
      <c r="MHN6" s="53"/>
      <c r="MHO6" s="53"/>
      <c r="MHP6" s="53"/>
      <c r="MHQ6" s="53"/>
      <c r="MHR6" s="53"/>
      <c r="MHS6" s="53"/>
      <c r="MHT6" s="53"/>
      <c r="MHU6" s="53"/>
      <c r="MHV6" s="53"/>
      <c r="MHW6" s="53"/>
      <c r="MHX6" s="53"/>
      <c r="MHY6" s="53"/>
      <c r="MHZ6" s="53"/>
      <c r="MIA6" s="53"/>
      <c r="MIB6" s="53"/>
      <c r="MIC6" s="53"/>
      <c r="MID6" s="53"/>
      <c r="MIE6" s="53"/>
      <c r="MIF6" s="53"/>
      <c r="MIG6" s="53"/>
      <c r="MIH6" s="53"/>
      <c r="MII6" s="53"/>
      <c r="MIJ6" s="53"/>
      <c r="MIK6" s="53"/>
      <c r="MIL6" s="53"/>
      <c r="MIM6" s="53"/>
      <c r="MIN6" s="53"/>
      <c r="MIO6" s="53"/>
      <c r="MIP6" s="53"/>
      <c r="MIQ6" s="53"/>
      <c r="MIR6" s="53"/>
      <c r="MIS6" s="53"/>
      <c r="MIT6" s="53"/>
      <c r="MIU6" s="53"/>
      <c r="MIV6" s="53"/>
      <c r="MIW6" s="53"/>
      <c r="MIX6" s="53"/>
      <c r="MIY6" s="53"/>
      <c r="MIZ6" s="53"/>
      <c r="MJA6" s="53"/>
      <c r="MJB6" s="53"/>
      <c r="MJC6" s="53"/>
      <c r="MJD6" s="53"/>
      <c r="MJE6" s="53"/>
      <c r="MJF6" s="53"/>
      <c r="MJG6" s="53"/>
      <c r="MJH6" s="53"/>
      <c r="MJI6" s="53"/>
      <c r="MJJ6" s="53"/>
      <c r="MJK6" s="53"/>
      <c r="MJL6" s="53"/>
      <c r="MJM6" s="53"/>
      <c r="MJN6" s="53"/>
      <c r="MJO6" s="53"/>
      <c r="MJP6" s="53"/>
      <c r="MJQ6" s="53"/>
      <c r="MJR6" s="53"/>
      <c r="MJS6" s="53"/>
      <c r="MJT6" s="53"/>
      <c r="MJU6" s="53"/>
      <c r="MJV6" s="53"/>
      <c r="MJW6" s="53"/>
      <c r="MJX6" s="53"/>
      <c r="MJY6" s="53"/>
      <c r="MJZ6" s="53"/>
      <c r="MKA6" s="53"/>
      <c r="MKB6" s="53"/>
      <c r="MKC6" s="53"/>
      <c r="MKD6" s="53"/>
      <c r="MKE6" s="53"/>
      <c r="MKF6" s="53"/>
      <c r="MKG6" s="53"/>
      <c r="MKH6" s="53"/>
      <c r="MKI6" s="53"/>
      <c r="MKJ6" s="53"/>
      <c r="MKK6" s="53"/>
      <c r="MKL6" s="53"/>
      <c r="MKM6" s="53"/>
      <c r="MKN6" s="53"/>
      <c r="MKO6" s="53"/>
      <c r="MKP6" s="53"/>
      <c r="MKQ6" s="53"/>
      <c r="MKR6" s="53"/>
      <c r="MKS6" s="53"/>
      <c r="MKT6" s="53"/>
      <c r="MKU6" s="53"/>
      <c r="MKV6" s="53"/>
      <c r="MKW6" s="53"/>
      <c r="MKX6" s="53"/>
      <c r="MKY6" s="53"/>
      <c r="MKZ6" s="53"/>
      <c r="MLA6" s="53"/>
      <c r="MLB6" s="53"/>
      <c r="MLC6" s="53"/>
      <c r="MLD6" s="53"/>
      <c r="MLE6" s="53"/>
      <c r="MLF6" s="53"/>
      <c r="MLG6" s="53"/>
      <c r="MLH6" s="53"/>
      <c r="MLI6" s="53"/>
      <c r="MLJ6" s="53"/>
      <c r="MLK6" s="53"/>
      <c r="MLL6" s="53"/>
      <c r="MLM6" s="53"/>
      <c r="MLN6" s="53"/>
      <c r="MLO6" s="53"/>
      <c r="MLP6" s="53"/>
      <c r="MLQ6" s="53"/>
      <c r="MLR6" s="53"/>
      <c r="MLS6" s="53"/>
      <c r="MLT6" s="53"/>
      <c r="MLU6" s="53"/>
      <c r="MLV6" s="53"/>
      <c r="MLW6" s="53"/>
      <c r="MLX6" s="53"/>
      <c r="MLY6" s="53"/>
      <c r="MLZ6" s="53"/>
      <c r="MMA6" s="53"/>
      <c r="MMB6" s="53"/>
      <c r="MMC6" s="53"/>
      <c r="MMD6" s="53"/>
      <c r="MME6" s="53"/>
      <c r="MMF6" s="53"/>
      <c r="MMG6" s="53"/>
      <c r="MMH6" s="53"/>
      <c r="MMI6" s="53"/>
      <c r="MMJ6" s="53"/>
      <c r="MMK6" s="53"/>
      <c r="MML6" s="53"/>
      <c r="MMM6" s="53"/>
      <c r="MMN6" s="53"/>
      <c r="MMO6" s="53"/>
      <c r="MMP6" s="53"/>
      <c r="MMQ6" s="53"/>
      <c r="MMR6" s="53"/>
      <c r="MMS6" s="53"/>
      <c r="MMT6" s="53"/>
      <c r="MMU6" s="53"/>
      <c r="MMV6" s="53"/>
      <c r="MMW6" s="53"/>
      <c r="MMX6" s="53"/>
      <c r="MMY6" s="53"/>
      <c r="MMZ6" s="53"/>
      <c r="MNA6" s="53"/>
      <c r="MNB6" s="53"/>
      <c r="MNC6" s="53"/>
      <c r="MND6" s="53"/>
      <c r="MNE6" s="53"/>
      <c r="MNF6" s="53"/>
      <c r="MNG6" s="53"/>
      <c r="MNH6" s="53"/>
      <c r="MNI6" s="53"/>
      <c r="MNJ6" s="53"/>
      <c r="MNK6" s="53"/>
      <c r="MNL6" s="53"/>
      <c r="MNM6" s="53"/>
      <c r="MNN6" s="53"/>
      <c r="MNO6" s="53"/>
      <c r="MNP6" s="53"/>
      <c r="MNQ6" s="53"/>
      <c r="MNR6" s="53"/>
      <c r="MNS6" s="53"/>
      <c r="MNT6" s="53"/>
      <c r="MNU6" s="53"/>
      <c r="MNV6" s="53"/>
      <c r="MNW6" s="53"/>
      <c r="MNX6" s="53"/>
      <c r="MNY6" s="53"/>
      <c r="MNZ6" s="53"/>
      <c r="MOA6" s="53"/>
      <c r="MOB6" s="53"/>
      <c r="MOC6" s="53"/>
      <c r="MOD6" s="53"/>
      <c r="MOE6" s="53"/>
      <c r="MOF6" s="53"/>
      <c r="MOG6" s="53"/>
      <c r="MOH6" s="53"/>
      <c r="MOI6" s="53"/>
      <c r="MOJ6" s="53"/>
      <c r="MOK6" s="53"/>
      <c r="MOL6" s="53"/>
      <c r="MOM6" s="53"/>
      <c r="MON6" s="53"/>
      <c r="MOO6" s="53"/>
      <c r="MOP6" s="53"/>
      <c r="MOQ6" s="53"/>
      <c r="MOR6" s="53"/>
      <c r="MOS6" s="53"/>
      <c r="MOT6" s="53"/>
      <c r="MOU6" s="53"/>
      <c r="MOV6" s="53"/>
      <c r="MOW6" s="53"/>
      <c r="MOX6" s="53"/>
      <c r="MOY6" s="53"/>
      <c r="MOZ6" s="53"/>
      <c r="MPA6" s="53"/>
      <c r="MPB6" s="53"/>
      <c r="MPC6" s="53"/>
      <c r="MPD6" s="53"/>
      <c r="MPE6" s="53"/>
      <c r="MPF6" s="53"/>
      <c r="MPG6" s="53"/>
      <c r="MPH6" s="53"/>
      <c r="MPI6" s="53"/>
      <c r="MPJ6" s="53"/>
      <c r="MPK6" s="53"/>
      <c r="MPL6" s="53"/>
      <c r="MPM6" s="53"/>
      <c r="MPN6" s="53"/>
      <c r="MPO6" s="53"/>
      <c r="MPP6" s="53"/>
      <c r="MPQ6" s="53"/>
      <c r="MPR6" s="53"/>
      <c r="MPS6" s="53"/>
      <c r="MPT6" s="53"/>
      <c r="MPU6" s="53"/>
      <c r="MPV6" s="53"/>
      <c r="MPW6" s="53"/>
      <c r="MPX6" s="53"/>
      <c r="MPY6" s="53"/>
      <c r="MPZ6" s="53"/>
      <c r="MQA6" s="53"/>
      <c r="MQB6" s="53"/>
      <c r="MQC6" s="53"/>
      <c r="MQD6" s="53"/>
      <c r="MQE6" s="53"/>
      <c r="MQF6" s="53"/>
      <c r="MQG6" s="53"/>
      <c r="MQH6" s="53"/>
      <c r="MQI6" s="53"/>
      <c r="MQJ6" s="53"/>
      <c r="MQK6" s="53"/>
      <c r="MQL6" s="53"/>
      <c r="MQM6" s="53"/>
      <c r="MQN6" s="53"/>
      <c r="MQO6" s="53"/>
      <c r="MQP6" s="53"/>
      <c r="MQQ6" s="53"/>
      <c r="MQR6" s="53"/>
      <c r="MQS6" s="53"/>
      <c r="MQT6" s="53"/>
      <c r="MQU6" s="53"/>
      <c r="MQV6" s="53"/>
      <c r="MQW6" s="53"/>
      <c r="MQX6" s="53"/>
      <c r="MQY6" s="53"/>
      <c r="MQZ6" s="53"/>
      <c r="MRA6" s="53"/>
      <c r="MRB6" s="53"/>
      <c r="MRC6" s="53"/>
      <c r="MRD6" s="53"/>
      <c r="MRE6" s="53"/>
      <c r="MRF6" s="53"/>
      <c r="MRG6" s="53"/>
      <c r="MRH6" s="53"/>
      <c r="MRI6" s="53"/>
      <c r="MRJ6" s="53"/>
      <c r="MRK6" s="53"/>
      <c r="MRL6" s="53"/>
      <c r="MRM6" s="53"/>
      <c r="MRN6" s="53"/>
      <c r="MRO6" s="53"/>
      <c r="MRP6" s="53"/>
      <c r="MRQ6" s="53"/>
      <c r="MRR6" s="53"/>
      <c r="MRS6" s="53"/>
      <c r="MRT6" s="53"/>
      <c r="MRU6" s="53"/>
      <c r="MRV6" s="53"/>
      <c r="MRW6" s="53"/>
      <c r="MRX6" s="53"/>
      <c r="MRY6" s="53"/>
      <c r="MRZ6" s="53"/>
      <c r="MSA6" s="53"/>
      <c r="MSB6" s="53"/>
      <c r="MSC6" s="53"/>
      <c r="MSD6" s="53"/>
      <c r="MSE6" s="53"/>
      <c r="MSF6" s="53"/>
      <c r="MSG6" s="53"/>
      <c r="MSH6" s="53"/>
      <c r="MSI6" s="53"/>
      <c r="MSJ6" s="53"/>
      <c r="MSK6" s="53"/>
      <c r="MSL6" s="53"/>
      <c r="MSM6" s="53"/>
      <c r="MSN6" s="53"/>
      <c r="MSO6" s="53"/>
      <c r="MSP6" s="53"/>
      <c r="MSQ6" s="53"/>
      <c r="MSR6" s="53"/>
      <c r="MSS6" s="53"/>
      <c r="MST6" s="53"/>
      <c r="MSU6" s="53"/>
      <c r="MSV6" s="53"/>
      <c r="MSW6" s="53"/>
      <c r="MSX6" s="53"/>
      <c r="MSY6" s="53"/>
      <c r="MSZ6" s="53"/>
      <c r="MTA6" s="53"/>
      <c r="MTB6" s="53"/>
      <c r="MTC6" s="53"/>
      <c r="MTD6" s="53"/>
      <c r="MTE6" s="53"/>
      <c r="MTF6" s="53"/>
      <c r="MTG6" s="53"/>
      <c r="MTH6" s="53"/>
      <c r="MTI6" s="53"/>
      <c r="MTJ6" s="53"/>
      <c r="MTK6" s="53"/>
      <c r="MTL6" s="53"/>
      <c r="MTM6" s="53"/>
      <c r="MTN6" s="53"/>
      <c r="MTO6" s="53"/>
      <c r="MTP6" s="53"/>
      <c r="MTQ6" s="53"/>
      <c r="MTR6" s="53"/>
      <c r="MTS6" s="53"/>
      <c r="MTT6" s="53"/>
      <c r="MTU6" s="53"/>
      <c r="MTV6" s="53"/>
      <c r="MTW6" s="53"/>
      <c r="MTX6" s="53"/>
      <c r="MTY6" s="53"/>
      <c r="MTZ6" s="53"/>
      <c r="MUA6" s="53"/>
      <c r="MUB6" s="53"/>
      <c r="MUC6" s="53"/>
      <c r="MUD6" s="53"/>
      <c r="MUE6" s="53"/>
      <c r="MUF6" s="53"/>
      <c r="MUG6" s="53"/>
      <c r="MUH6" s="53"/>
      <c r="MUI6" s="53"/>
      <c r="MUJ6" s="53"/>
      <c r="MUK6" s="53"/>
      <c r="MUL6" s="53"/>
      <c r="MUM6" s="53"/>
      <c r="MUN6" s="53"/>
      <c r="MUO6" s="53"/>
      <c r="MUP6" s="53"/>
      <c r="MUQ6" s="53"/>
      <c r="MUR6" s="53"/>
      <c r="MUS6" s="53"/>
      <c r="MUT6" s="53"/>
      <c r="MUU6" s="53"/>
      <c r="MUV6" s="53"/>
      <c r="MUW6" s="53"/>
      <c r="MUX6" s="53"/>
      <c r="MUY6" s="53"/>
      <c r="MUZ6" s="53"/>
      <c r="MVA6" s="53"/>
      <c r="MVB6" s="53"/>
      <c r="MVC6" s="53"/>
      <c r="MVD6" s="53"/>
      <c r="MVE6" s="53"/>
      <c r="MVF6" s="53"/>
      <c r="MVG6" s="53"/>
      <c r="MVH6" s="53"/>
      <c r="MVI6" s="53"/>
      <c r="MVJ6" s="53"/>
      <c r="MVK6" s="53"/>
      <c r="MVL6" s="53"/>
      <c r="MVM6" s="53"/>
      <c r="MVN6" s="53"/>
      <c r="MVO6" s="53"/>
      <c r="MVP6" s="53"/>
      <c r="MVQ6" s="53"/>
      <c r="MVR6" s="53"/>
      <c r="MVS6" s="53"/>
      <c r="MVT6" s="53"/>
      <c r="MVU6" s="53"/>
      <c r="MVV6" s="53"/>
      <c r="MVW6" s="53"/>
      <c r="MVX6" s="53"/>
      <c r="MVY6" s="53"/>
      <c r="MVZ6" s="53"/>
      <c r="MWA6" s="53"/>
      <c r="MWB6" s="53"/>
      <c r="MWC6" s="53"/>
      <c r="MWD6" s="53"/>
      <c r="MWE6" s="53"/>
      <c r="MWF6" s="53"/>
      <c r="MWG6" s="53"/>
      <c r="MWH6" s="53"/>
      <c r="MWI6" s="53"/>
      <c r="MWJ6" s="53"/>
      <c r="MWK6" s="53"/>
      <c r="MWL6" s="53"/>
      <c r="MWM6" s="53"/>
      <c r="MWN6" s="53"/>
      <c r="MWO6" s="53"/>
      <c r="MWP6" s="53"/>
      <c r="MWQ6" s="53"/>
      <c r="MWR6" s="53"/>
      <c r="MWS6" s="53"/>
      <c r="MWT6" s="53"/>
      <c r="MWU6" s="53"/>
      <c r="MWV6" s="53"/>
      <c r="MWW6" s="53"/>
      <c r="MWX6" s="53"/>
      <c r="MWY6" s="53"/>
      <c r="MWZ6" s="53"/>
      <c r="MXA6" s="53"/>
      <c r="MXB6" s="53"/>
      <c r="MXC6" s="53"/>
      <c r="MXD6" s="53"/>
      <c r="MXE6" s="53"/>
      <c r="MXF6" s="53"/>
      <c r="MXG6" s="53"/>
      <c r="MXH6" s="53"/>
      <c r="MXI6" s="53"/>
      <c r="MXJ6" s="53"/>
      <c r="MXK6" s="53"/>
      <c r="MXL6" s="53"/>
      <c r="MXM6" s="53"/>
      <c r="MXN6" s="53"/>
      <c r="MXO6" s="53"/>
      <c r="MXP6" s="53"/>
      <c r="MXQ6" s="53"/>
      <c r="MXR6" s="53"/>
      <c r="MXS6" s="53"/>
      <c r="MXT6" s="53"/>
      <c r="MXU6" s="53"/>
      <c r="MXV6" s="53"/>
      <c r="MXW6" s="53"/>
      <c r="MXX6" s="53"/>
      <c r="MXY6" s="53"/>
      <c r="MXZ6" s="53"/>
      <c r="MYA6" s="53"/>
      <c r="MYB6" s="53"/>
      <c r="MYC6" s="53"/>
      <c r="MYD6" s="53"/>
      <c r="MYE6" s="53"/>
      <c r="MYF6" s="53"/>
      <c r="MYG6" s="53"/>
      <c r="MYH6" s="53"/>
      <c r="MYI6" s="53"/>
      <c r="MYJ6" s="53"/>
      <c r="MYK6" s="53"/>
      <c r="MYL6" s="53"/>
      <c r="MYM6" s="53"/>
      <c r="MYN6" s="53"/>
      <c r="MYO6" s="53"/>
      <c r="MYP6" s="53"/>
      <c r="MYQ6" s="53"/>
      <c r="MYR6" s="53"/>
      <c r="MYS6" s="53"/>
      <c r="MYT6" s="53"/>
      <c r="MYU6" s="53"/>
      <c r="MYV6" s="53"/>
      <c r="MYW6" s="53"/>
      <c r="MYX6" s="53"/>
      <c r="MYY6" s="53"/>
      <c r="MYZ6" s="53"/>
      <c r="MZA6" s="53"/>
      <c r="MZB6" s="53"/>
      <c r="MZC6" s="53"/>
      <c r="MZD6" s="53"/>
      <c r="MZE6" s="53"/>
      <c r="MZF6" s="53"/>
      <c r="MZG6" s="53"/>
      <c r="MZH6" s="53"/>
      <c r="MZI6" s="53"/>
      <c r="MZJ6" s="53"/>
      <c r="MZK6" s="53"/>
      <c r="MZL6" s="53"/>
      <c r="MZM6" s="53"/>
      <c r="MZN6" s="53"/>
      <c r="MZO6" s="53"/>
      <c r="MZP6" s="53"/>
      <c r="MZQ6" s="53"/>
      <c r="MZR6" s="53"/>
      <c r="MZS6" s="53"/>
      <c r="MZT6" s="53"/>
      <c r="MZU6" s="53"/>
      <c r="MZV6" s="53"/>
      <c r="MZW6" s="53"/>
      <c r="MZX6" s="53"/>
      <c r="MZY6" s="53"/>
      <c r="MZZ6" s="53"/>
      <c r="NAA6" s="53"/>
      <c r="NAB6" s="53"/>
      <c r="NAC6" s="53"/>
      <c r="NAD6" s="53"/>
      <c r="NAE6" s="53"/>
      <c r="NAF6" s="53"/>
      <c r="NAG6" s="53"/>
      <c r="NAH6" s="53"/>
      <c r="NAI6" s="53"/>
      <c r="NAJ6" s="53"/>
      <c r="NAK6" s="53"/>
      <c r="NAL6" s="53"/>
      <c r="NAM6" s="53"/>
      <c r="NAN6" s="53"/>
      <c r="NAO6" s="53"/>
      <c r="NAP6" s="53"/>
      <c r="NAQ6" s="53"/>
      <c r="NAR6" s="53"/>
      <c r="NAS6" s="53"/>
      <c r="NAT6" s="53"/>
      <c r="NAU6" s="53"/>
      <c r="NAV6" s="53"/>
      <c r="NAW6" s="53"/>
      <c r="NAX6" s="53"/>
      <c r="NAY6" s="53"/>
      <c r="NAZ6" s="53"/>
      <c r="NBA6" s="53"/>
      <c r="NBB6" s="53"/>
      <c r="NBC6" s="53"/>
      <c r="NBD6" s="53"/>
      <c r="NBE6" s="53"/>
      <c r="NBF6" s="53"/>
      <c r="NBG6" s="53"/>
      <c r="NBH6" s="53"/>
      <c r="NBI6" s="53"/>
      <c r="NBJ6" s="53"/>
      <c r="NBK6" s="53"/>
      <c r="NBL6" s="53"/>
      <c r="NBM6" s="53"/>
      <c r="NBN6" s="53"/>
      <c r="NBO6" s="53"/>
      <c r="NBP6" s="53"/>
      <c r="NBQ6" s="53"/>
      <c r="NBR6" s="53"/>
      <c r="NBS6" s="53"/>
      <c r="NBT6" s="53"/>
      <c r="NBU6" s="53"/>
      <c r="NBV6" s="53"/>
      <c r="NBW6" s="53"/>
      <c r="NBX6" s="53"/>
      <c r="NBY6" s="53"/>
      <c r="NBZ6" s="53"/>
      <c r="NCA6" s="53"/>
      <c r="NCB6" s="53"/>
      <c r="NCC6" s="53"/>
      <c r="NCD6" s="53"/>
      <c r="NCE6" s="53"/>
      <c r="NCF6" s="53"/>
      <c r="NCG6" s="53"/>
      <c r="NCH6" s="53"/>
      <c r="NCI6" s="53"/>
      <c r="NCJ6" s="53"/>
      <c r="NCK6" s="53"/>
      <c r="NCL6" s="53"/>
      <c r="NCM6" s="53"/>
      <c r="NCN6" s="53"/>
      <c r="NCO6" s="53"/>
      <c r="NCP6" s="53"/>
      <c r="NCQ6" s="53"/>
      <c r="NCR6" s="53"/>
      <c r="NCS6" s="53"/>
      <c r="NCT6" s="53"/>
      <c r="NCU6" s="53"/>
      <c r="NCV6" s="53"/>
      <c r="NCW6" s="53"/>
      <c r="NCX6" s="53"/>
      <c r="NCY6" s="53"/>
      <c r="NCZ6" s="53"/>
      <c r="NDA6" s="53"/>
      <c r="NDB6" s="53"/>
      <c r="NDC6" s="53"/>
      <c r="NDD6" s="53"/>
      <c r="NDE6" s="53"/>
      <c r="NDF6" s="53"/>
      <c r="NDG6" s="53"/>
      <c r="NDH6" s="53"/>
      <c r="NDI6" s="53"/>
      <c r="NDJ6" s="53"/>
      <c r="NDK6" s="53"/>
      <c r="NDL6" s="53"/>
      <c r="NDM6" s="53"/>
      <c r="NDN6" s="53"/>
      <c r="NDO6" s="53"/>
      <c r="NDP6" s="53"/>
      <c r="NDQ6" s="53"/>
      <c r="NDR6" s="53"/>
      <c r="NDS6" s="53"/>
      <c r="NDT6" s="53"/>
      <c r="NDU6" s="53"/>
      <c r="NDV6" s="53"/>
      <c r="NDW6" s="53"/>
      <c r="NDX6" s="53"/>
      <c r="NDY6" s="53"/>
      <c r="NDZ6" s="53"/>
      <c r="NEA6" s="53"/>
      <c r="NEB6" s="53"/>
      <c r="NEC6" s="53"/>
      <c r="NED6" s="53"/>
      <c r="NEE6" s="53"/>
      <c r="NEF6" s="53"/>
      <c r="NEG6" s="53"/>
      <c r="NEH6" s="53"/>
      <c r="NEI6" s="53"/>
      <c r="NEJ6" s="53"/>
      <c r="NEK6" s="53"/>
      <c r="NEL6" s="53"/>
      <c r="NEM6" s="53"/>
      <c r="NEN6" s="53"/>
      <c r="NEO6" s="53"/>
      <c r="NEP6" s="53"/>
      <c r="NEQ6" s="53"/>
      <c r="NER6" s="53"/>
      <c r="NES6" s="53"/>
      <c r="NET6" s="53"/>
      <c r="NEU6" s="53"/>
      <c r="NEV6" s="53"/>
      <c r="NEW6" s="53"/>
      <c r="NEX6" s="53"/>
      <c r="NEY6" s="53"/>
      <c r="NEZ6" s="53"/>
      <c r="NFA6" s="53"/>
      <c r="NFB6" s="53"/>
      <c r="NFC6" s="53"/>
      <c r="NFD6" s="53"/>
      <c r="NFE6" s="53"/>
      <c r="NFF6" s="53"/>
      <c r="NFG6" s="53"/>
      <c r="NFH6" s="53"/>
      <c r="NFI6" s="53"/>
      <c r="NFJ6" s="53"/>
      <c r="NFK6" s="53"/>
      <c r="NFL6" s="53"/>
      <c r="NFM6" s="53"/>
      <c r="NFN6" s="53"/>
      <c r="NFO6" s="53"/>
      <c r="NFP6" s="53"/>
      <c r="NFQ6" s="53"/>
      <c r="NFR6" s="53"/>
      <c r="NFS6" s="53"/>
      <c r="NFT6" s="53"/>
      <c r="NFU6" s="53"/>
      <c r="NFV6" s="53"/>
      <c r="NFW6" s="53"/>
      <c r="NFX6" s="53"/>
      <c r="NFY6" s="53"/>
      <c r="NFZ6" s="53"/>
      <c r="NGA6" s="53"/>
      <c r="NGB6" s="53"/>
      <c r="NGC6" s="53"/>
      <c r="NGD6" s="53"/>
      <c r="NGE6" s="53"/>
      <c r="NGF6" s="53"/>
      <c r="NGG6" s="53"/>
      <c r="NGH6" s="53"/>
      <c r="NGI6" s="53"/>
      <c r="NGJ6" s="53"/>
      <c r="NGK6" s="53"/>
      <c r="NGL6" s="53"/>
      <c r="NGM6" s="53"/>
      <c r="NGN6" s="53"/>
      <c r="NGO6" s="53"/>
      <c r="NGP6" s="53"/>
      <c r="NGQ6" s="53"/>
      <c r="NGR6" s="53"/>
      <c r="NGS6" s="53"/>
      <c r="NGT6" s="53"/>
      <c r="NGU6" s="53"/>
      <c r="NGV6" s="53"/>
      <c r="NGW6" s="53"/>
      <c r="NGX6" s="53"/>
      <c r="NGY6" s="53"/>
      <c r="NGZ6" s="53"/>
      <c r="NHA6" s="53"/>
      <c r="NHB6" s="53"/>
      <c r="NHC6" s="53"/>
      <c r="NHD6" s="53"/>
      <c r="NHE6" s="53"/>
      <c r="NHF6" s="53"/>
      <c r="NHG6" s="53"/>
      <c r="NHH6" s="53"/>
      <c r="NHI6" s="53"/>
      <c r="NHJ6" s="53"/>
      <c r="NHK6" s="53"/>
      <c r="NHL6" s="53"/>
      <c r="NHM6" s="53"/>
      <c r="NHN6" s="53"/>
      <c r="NHO6" s="53"/>
      <c r="NHP6" s="53"/>
      <c r="NHQ6" s="53"/>
      <c r="NHR6" s="53"/>
      <c r="NHS6" s="53"/>
      <c r="NHT6" s="53"/>
      <c r="NHU6" s="53"/>
      <c r="NHV6" s="53"/>
      <c r="NHW6" s="53"/>
      <c r="NHX6" s="53"/>
      <c r="NHY6" s="53"/>
      <c r="NHZ6" s="53"/>
      <c r="NIA6" s="53"/>
      <c r="NIB6" s="53"/>
      <c r="NIC6" s="53"/>
      <c r="NID6" s="53"/>
      <c r="NIE6" s="53"/>
      <c r="NIF6" s="53"/>
      <c r="NIG6" s="53"/>
      <c r="NIH6" s="53"/>
      <c r="NII6" s="53"/>
      <c r="NIJ6" s="53"/>
      <c r="NIK6" s="53"/>
      <c r="NIL6" s="53"/>
      <c r="NIM6" s="53"/>
      <c r="NIN6" s="53"/>
      <c r="NIO6" s="53"/>
      <c r="NIP6" s="53"/>
      <c r="NIQ6" s="53"/>
      <c r="NIR6" s="53"/>
      <c r="NIS6" s="53"/>
      <c r="NIT6" s="53"/>
      <c r="NIU6" s="53"/>
      <c r="NIV6" s="53"/>
      <c r="NIW6" s="53"/>
      <c r="NIX6" s="53"/>
      <c r="NIY6" s="53"/>
      <c r="NIZ6" s="53"/>
      <c r="NJA6" s="53"/>
      <c r="NJB6" s="53"/>
      <c r="NJC6" s="53"/>
      <c r="NJD6" s="53"/>
      <c r="NJE6" s="53"/>
      <c r="NJF6" s="53"/>
      <c r="NJG6" s="53"/>
      <c r="NJH6" s="53"/>
      <c r="NJI6" s="53"/>
      <c r="NJJ6" s="53"/>
      <c r="NJK6" s="53"/>
      <c r="NJL6" s="53"/>
      <c r="NJM6" s="53"/>
      <c r="NJN6" s="53"/>
      <c r="NJO6" s="53"/>
      <c r="NJP6" s="53"/>
      <c r="NJQ6" s="53"/>
      <c r="NJR6" s="53"/>
      <c r="NJS6" s="53"/>
      <c r="NJT6" s="53"/>
      <c r="NJU6" s="53"/>
      <c r="NJV6" s="53"/>
      <c r="NJW6" s="53"/>
      <c r="NJX6" s="53"/>
      <c r="NJY6" s="53"/>
      <c r="NJZ6" s="53"/>
      <c r="NKA6" s="53"/>
      <c r="NKB6" s="53"/>
      <c r="NKC6" s="53"/>
      <c r="NKD6" s="53"/>
      <c r="NKE6" s="53"/>
      <c r="NKF6" s="53"/>
      <c r="NKG6" s="53"/>
      <c r="NKH6" s="53"/>
      <c r="NKI6" s="53"/>
      <c r="NKJ6" s="53"/>
      <c r="NKK6" s="53"/>
      <c r="NKL6" s="53"/>
      <c r="NKM6" s="53"/>
      <c r="NKN6" s="53"/>
      <c r="NKO6" s="53"/>
      <c r="NKP6" s="53"/>
      <c r="NKQ6" s="53"/>
      <c r="NKR6" s="53"/>
      <c r="NKS6" s="53"/>
      <c r="NKT6" s="53"/>
      <c r="NKU6" s="53"/>
      <c r="NKV6" s="53"/>
      <c r="NKW6" s="53"/>
      <c r="NKX6" s="53"/>
      <c r="NKY6" s="53"/>
      <c r="NKZ6" s="53"/>
      <c r="NLA6" s="53"/>
      <c r="NLB6" s="53"/>
      <c r="NLC6" s="53"/>
      <c r="NLD6" s="53"/>
      <c r="NLE6" s="53"/>
      <c r="NLF6" s="53"/>
      <c r="NLG6" s="53"/>
      <c r="NLH6" s="53"/>
      <c r="NLI6" s="53"/>
      <c r="NLJ6" s="53"/>
      <c r="NLK6" s="53"/>
      <c r="NLL6" s="53"/>
      <c r="NLM6" s="53"/>
      <c r="NLN6" s="53"/>
      <c r="NLO6" s="53"/>
      <c r="NLP6" s="53"/>
      <c r="NLQ6" s="53"/>
      <c r="NLR6" s="53"/>
      <c r="NLS6" s="53"/>
      <c r="NLT6" s="53"/>
      <c r="NLU6" s="53"/>
      <c r="NLV6" s="53"/>
      <c r="NLW6" s="53"/>
      <c r="NLX6" s="53"/>
      <c r="NLY6" s="53"/>
      <c r="NLZ6" s="53"/>
      <c r="NMA6" s="53"/>
      <c r="NMB6" s="53"/>
      <c r="NMC6" s="53"/>
      <c r="NMD6" s="53"/>
      <c r="NME6" s="53"/>
      <c r="NMF6" s="53"/>
      <c r="NMG6" s="53"/>
      <c r="NMH6" s="53"/>
      <c r="NMI6" s="53"/>
      <c r="NMJ6" s="53"/>
      <c r="NMK6" s="53"/>
      <c r="NML6" s="53"/>
      <c r="NMM6" s="53"/>
      <c r="NMN6" s="53"/>
      <c r="NMO6" s="53"/>
      <c r="NMP6" s="53"/>
      <c r="NMQ6" s="53"/>
      <c r="NMR6" s="53"/>
      <c r="NMS6" s="53"/>
      <c r="NMT6" s="53"/>
      <c r="NMU6" s="53"/>
      <c r="NMV6" s="53"/>
      <c r="NMW6" s="53"/>
      <c r="NMX6" s="53"/>
      <c r="NMY6" s="53"/>
      <c r="NMZ6" s="53"/>
      <c r="NNA6" s="53"/>
      <c r="NNB6" s="53"/>
      <c r="NNC6" s="53"/>
      <c r="NND6" s="53"/>
      <c r="NNE6" s="53"/>
      <c r="NNF6" s="53"/>
      <c r="NNG6" s="53"/>
      <c r="NNH6" s="53"/>
      <c r="NNI6" s="53"/>
      <c r="NNJ6" s="53"/>
      <c r="NNK6" s="53"/>
      <c r="NNL6" s="53"/>
      <c r="NNM6" s="53"/>
      <c r="NNN6" s="53"/>
      <c r="NNO6" s="53"/>
      <c r="NNP6" s="53"/>
      <c r="NNQ6" s="53"/>
      <c r="NNR6" s="53"/>
      <c r="NNS6" s="53"/>
      <c r="NNT6" s="53"/>
      <c r="NNU6" s="53"/>
      <c r="NNV6" s="53"/>
      <c r="NNW6" s="53"/>
      <c r="NNX6" s="53"/>
      <c r="NNY6" s="53"/>
      <c r="NNZ6" s="53"/>
      <c r="NOA6" s="53"/>
      <c r="NOB6" s="53"/>
      <c r="NOC6" s="53"/>
      <c r="NOD6" s="53"/>
      <c r="NOE6" s="53"/>
      <c r="NOF6" s="53"/>
      <c r="NOG6" s="53"/>
      <c r="NOH6" s="53"/>
      <c r="NOI6" s="53"/>
      <c r="NOJ6" s="53"/>
      <c r="NOK6" s="53"/>
      <c r="NOL6" s="53"/>
      <c r="NOM6" s="53"/>
      <c r="NON6" s="53"/>
      <c r="NOO6" s="53"/>
      <c r="NOP6" s="53"/>
      <c r="NOQ6" s="53"/>
      <c r="NOR6" s="53"/>
      <c r="NOS6" s="53"/>
      <c r="NOT6" s="53"/>
      <c r="NOU6" s="53"/>
      <c r="NOV6" s="53"/>
      <c r="NOW6" s="53"/>
      <c r="NOX6" s="53"/>
      <c r="NOY6" s="53"/>
      <c r="NOZ6" s="53"/>
      <c r="NPA6" s="53"/>
      <c r="NPB6" s="53"/>
      <c r="NPC6" s="53"/>
      <c r="NPD6" s="53"/>
      <c r="NPE6" s="53"/>
      <c r="NPF6" s="53"/>
      <c r="NPG6" s="53"/>
      <c r="NPH6" s="53"/>
      <c r="NPI6" s="53"/>
      <c r="NPJ6" s="53"/>
      <c r="NPK6" s="53"/>
      <c r="NPL6" s="53"/>
      <c r="NPM6" s="53"/>
      <c r="NPN6" s="53"/>
      <c r="NPO6" s="53"/>
      <c r="NPP6" s="53"/>
      <c r="NPQ6" s="53"/>
      <c r="NPR6" s="53"/>
      <c r="NPS6" s="53"/>
      <c r="NPT6" s="53"/>
      <c r="NPU6" s="53"/>
      <c r="NPV6" s="53"/>
      <c r="NPW6" s="53"/>
      <c r="NPX6" s="53"/>
      <c r="NPY6" s="53"/>
      <c r="NPZ6" s="53"/>
      <c r="NQA6" s="53"/>
      <c r="NQB6" s="53"/>
      <c r="NQC6" s="53"/>
      <c r="NQD6" s="53"/>
      <c r="NQE6" s="53"/>
      <c r="NQF6" s="53"/>
      <c r="NQG6" s="53"/>
      <c r="NQH6" s="53"/>
      <c r="NQI6" s="53"/>
      <c r="NQJ6" s="53"/>
      <c r="NQK6" s="53"/>
      <c r="NQL6" s="53"/>
      <c r="NQM6" s="53"/>
      <c r="NQN6" s="53"/>
      <c r="NQO6" s="53"/>
      <c r="NQP6" s="53"/>
      <c r="NQQ6" s="53"/>
      <c r="NQR6" s="53"/>
      <c r="NQS6" s="53"/>
      <c r="NQT6" s="53"/>
      <c r="NQU6" s="53"/>
      <c r="NQV6" s="53"/>
      <c r="NQW6" s="53"/>
      <c r="NQX6" s="53"/>
      <c r="NQY6" s="53"/>
      <c r="NQZ6" s="53"/>
      <c r="NRA6" s="53"/>
      <c r="NRB6" s="53"/>
      <c r="NRC6" s="53"/>
      <c r="NRD6" s="53"/>
      <c r="NRE6" s="53"/>
      <c r="NRF6" s="53"/>
      <c r="NRG6" s="53"/>
      <c r="NRH6" s="53"/>
      <c r="NRI6" s="53"/>
      <c r="NRJ6" s="53"/>
      <c r="NRK6" s="53"/>
      <c r="NRL6" s="53"/>
      <c r="NRM6" s="53"/>
      <c r="NRN6" s="53"/>
      <c r="NRO6" s="53"/>
      <c r="NRP6" s="53"/>
      <c r="NRQ6" s="53"/>
      <c r="NRR6" s="53"/>
      <c r="NRS6" s="53"/>
      <c r="NRT6" s="53"/>
      <c r="NRU6" s="53"/>
      <c r="NRV6" s="53"/>
      <c r="NRW6" s="53"/>
      <c r="NRX6" s="53"/>
      <c r="NRY6" s="53"/>
      <c r="NRZ6" s="53"/>
      <c r="NSA6" s="53"/>
      <c r="NSB6" s="53"/>
      <c r="NSC6" s="53"/>
      <c r="NSD6" s="53"/>
      <c r="NSE6" s="53"/>
      <c r="NSF6" s="53"/>
      <c r="NSG6" s="53"/>
      <c r="NSH6" s="53"/>
      <c r="NSI6" s="53"/>
      <c r="NSJ6" s="53"/>
      <c r="NSK6" s="53"/>
      <c r="NSL6" s="53"/>
      <c r="NSM6" s="53"/>
      <c r="NSN6" s="53"/>
      <c r="NSO6" s="53"/>
      <c r="NSP6" s="53"/>
      <c r="NSQ6" s="53"/>
      <c r="NSR6" s="53"/>
      <c r="NSS6" s="53"/>
      <c r="NST6" s="53"/>
      <c r="NSU6" s="53"/>
      <c r="NSV6" s="53"/>
      <c r="NSW6" s="53"/>
      <c r="NSX6" s="53"/>
      <c r="NSY6" s="53"/>
      <c r="NSZ6" s="53"/>
      <c r="NTA6" s="53"/>
      <c r="NTB6" s="53"/>
      <c r="NTC6" s="53"/>
      <c r="NTD6" s="53"/>
      <c r="NTE6" s="53"/>
      <c r="NTF6" s="53"/>
      <c r="NTG6" s="53"/>
      <c r="NTH6" s="53"/>
      <c r="NTI6" s="53"/>
      <c r="NTJ6" s="53"/>
      <c r="NTK6" s="53"/>
      <c r="NTL6" s="53"/>
      <c r="NTM6" s="53"/>
      <c r="NTN6" s="53"/>
      <c r="NTO6" s="53"/>
      <c r="NTP6" s="53"/>
      <c r="NTQ6" s="53"/>
      <c r="NTR6" s="53"/>
      <c r="NTS6" s="53"/>
      <c r="NTT6" s="53"/>
      <c r="NTU6" s="53"/>
      <c r="NTV6" s="53"/>
      <c r="NTW6" s="53"/>
      <c r="NTX6" s="53"/>
      <c r="NTY6" s="53"/>
      <c r="NTZ6" s="53"/>
      <c r="NUA6" s="53"/>
      <c r="NUB6" s="53"/>
      <c r="NUC6" s="53"/>
      <c r="NUD6" s="53"/>
      <c r="NUE6" s="53"/>
      <c r="NUF6" s="53"/>
      <c r="NUG6" s="53"/>
      <c r="NUH6" s="53"/>
      <c r="NUI6" s="53"/>
      <c r="NUJ6" s="53"/>
      <c r="NUK6" s="53"/>
      <c r="NUL6" s="53"/>
      <c r="NUM6" s="53"/>
      <c r="NUN6" s="53"/>
      <c r="NUO6" s="53"/>
      <c r="NUP6" s="53"/>
      <c r="NUQ6" s="53"/>
      <c r="NUR6" s="53"/>
      <c r="NUS6" s="53"/>
      <c r="NUT6" s="53"/>
      <c r="NUU6" s="53"/>
      <c r="NUV6" s="53"/>
      <c r="NUW6" s="53"/>
      <c r="NUX6" s="53"/>
      <c r="NUY6" s="53"/>
      <c r="NUZ6" s="53"/>
      <c r="NVA6" s="53"/>
      <c r="NVB6" s="53"/>
      <c r="NVC6" s="53"/>
      <c r="NVD6" s="53"/>
      <c r="NVE6" s="53"/>
      <c r="NVF6" s="53"/>
      <c r="NVG6" s="53"/>
      <c r="NVH6" s="53"/>
      <c r="NVI6" s="53"/>
      <c r="NVJ6" s="53"/>
      <c r="NVK6" s="53"/>
      <c r="NVL6" s="53"/>
      <c r="NVM6" s="53"/>
      <c r="NVN6" s="53"/>
      <c r="NVO6" s="53"/>
      <c r="NVP6" s="53"/>
      <c r="NVQ6" s="53"/>
      <c r="NVR6" s="53"/>
      <c r="NVS6" s="53"/>
      <c r="NVT6" s="53"/>
      <c r="NVU6" s="53"/>
      <c r="NVV6" s="53"/>
      <c r="NVW6" s="53"/>
      <c r="NVX6" s="53"/>
      <c r="NVY6" s="53"/>
      <c r="NVZ6" s="53"/>
      <c r="NWA6" s="53"/>
      <c r="NWB6" s="53"/>
      <c r="NWC6" s="53"/>
      <c r="NWD6" s="53"/>
      <c r="NWE6" s="53"/>
      <c r="NWF6" s="53"/>
      <c r="NWG6" s="53"/>
      <c r="NWH6" s="53"/>
      <c r="NWI6" s="53"/>
      <c r="NWJ6" s="53"/>
      <c r="NWK6" s="53"/>
      <c r="NWL6" s="53"/>
      <c r="NWM6" s="53"/>
      <c r="NWN6" s="53"/>
      <c r="NWO6" s="53"/>
      <c r="NWP6" s="53"/>
      <c r="NWQ6" s="53"/>
      <c r="NWR6" s="53"/>
      <c r="NWS6" s="53"/>
      <c r="NWT6" s="53"/>
      <c r="NWU6" s="53"/>
      <c r="NWV6" s="53"/>
      <c r="NWW6" s="53"/>
      <c r="NWX6" s="53"/>
      <c r="NWY6" s="53"/>
      <c r="NWZ6" s="53"/>
      <c r="NXA6" s="53"/>
      <c r="NXB6" s="53"/>
      <c r="NXC6" s="53"/>
      <c r="NXD6" s="53"/>
      <c r="NXE6" s="53"/>
      <c r="NXF6" s="53"/>
      <c r="NXG6" s="53"/>
      <c r="NXH6" s="53"/>
      <c r="NXI6" s="53"/>
      <c r="NXJ6" s="53"/>
      <c r="NXK6" s="53"/>
      <c r="NXL6" s="53"/>
      <c r="NXM6" s="53"/>
      <c r="NXN6" s="53"/>
      <c r="NXO6" s="53"/>
      <c r="NXP6" s="53"/>
      <c r="NXQ6" s="53"/>
      <c r="NXR6" s="53"/>
      <c r="NXS6" s="53"/>
      <c r="NXT6" s="53"/>
      <c r="NXU6" s="53"/>
      <c r="NXV6" s="53"/>
      <c r="NXW6" s="53"/>
      <c r="NXX6" s="53"/>
      <c r="NXY6" s="53"/>
      <c r="NXZ6" s="53"/>
      <c r="NYA6" s="53"/>
      <c r="NYB6" s="53"/>
      <c r="NYC6" s="53"/>
      <c r="NYD6" s="53"/>
      <c r="NYE6" s="53"/>
      <c r="NYF6" s="53"/>
      <c r="NYG6" s="53"/>
      <c r="NYH6" s="53"/>
      <c r="NYI6" s="53"/>
      <c r="NYJ6" s="53"/>
      <c r="NYK6" s="53"/>
      <c r="NYL6" s="53"/>
      <c r="NYM6" s="53"/>
      <c r="NYN6" s="53"/>
      <c r="NYO6" s="53"/>
      <c r="NYP6" s="53"/>
      <c r="NYQ6" s="53"/>
      <c r="NYR6" s="53"/>
      <c r="NYS6" s="53"/>
      <c r="NYT6" s="53"/>
      <c r="NYU6" s="53"/>
      <c r="NYV6" s="53"/>
      <c r="NYW6" s="53"/>
      <c r="NYX6" s="53"/>
      <c r="NYY6" s="53"/>
      <c r="NYZ6" s="53"/>
      <c r="NZA6" s="53"/>
      <c r="NZB6" s="53"/>
      <c r="NZC6" s="53"/>
      <c r="NZD6" s="53"/>
      <c r="NZE6" s="53"/>
      <c r="NZF6" s="53"/>
      <c r="NZG6" s="53"/>
      <c r="NZH6" s="53"/>
      <c r="NZI6" s="53"/>
      <c r="NZJ6" s="53"/>
      <c r="NZK6" s="53"/>
      <c r="NZL6" s="53"/>
      <c r="NZM6" s="53"/>
      <c r="NZN6" s="53"/>
      <c r="NZO6" s="53"/>
      <c r="NZP6" s="53"/>
      <c r="NZQ6" s="53"/>
      <c r="NZR6" s="53"/>
      <c r="NZS6" s="53"/>
      <c r="NZT6" s="53"/>
      <c r="NZU6" s="53"/>
      <c r="NZV6" s="53"/>
      <c r="NZW6" s="53"/>
      <c r="NZX6" s="53"/>
      <c r="NZY6" s="53"/>
      <c r="NZZ6" s="53"/>
      <c r="OAA6" s="53"/>
      <c r="OAB6" s="53"/>
      <c r="OAC6" s="53"/>
      <c r="OAD6" s="53"/>
      <c r="OAE6" s="53"/>
      <c r="OAF6" s="53"/>
      <c r="OAG6" s="53"/>
      <c r="OAH6" s="53"/>
      <c r="OAI6" s="53"/>
      <c r="OAJ6" s="53"/>
      <c r="OAK6" s="53"/>
      <c r="OAL6" s="53"/>
      <c r="OAM6" s="53"/>
      <c r="OAN6" s="53"/>
      <c r="OAO6" s="53"/>
      <c r="OAP6" s="53"/>
      <c r="OAQ6" s="53"/>
      <c r="OAR6" s="53"/>
      <c r="OAS6" s="53"/>
      <c r="OAT6" s="53"/>
      <c r="OAU6" s="53"/>
      <c r="OAV6" s="53"/>
      <c r="OAW6" s="53"/>
      <c r="OAX6" s="53"/>
      <c r="OAY6" s="53"/>
      <c r="OAZ6" s="53"/>
      <c r="OBA6" s="53"/>
      <c r="OBB6" s="53"/>
      <c r="OBC6" s="53"/>
      <c r="OBD6" s="53"/>
      <c r="OBE6" s="53"/>
      <c r="OBF6" s="53"/>
      <c r="OBG6" s="53"/>
      <c r="OBH6" s="53"/>
      <c r="OBI6" s="53"/>
      <c r="OBJ6" s="53"/>
      <c r="OBK6" s="53"/>
      <c r="OBL6" s="53"/>
      <c r="OBM6" s="53"/>
      <c r="OBN6" s="53"/>
      <c r="OBO6" s="53"/>
      <c r="OBP6" s="53"/>
      <c r="OBQ6" s="53"/>
      <c r="OBR6" s="53"/>
      <c r="OBS6" s="53"/>
      <c r="OBT6" s="53"/>
      <c r="OBU6" s="53"/>
      <c r="OBV6" s="53"/>
      <c r="OBW6" s="53"/>
      <c r="OBX6" s="53"/>
      <c r="OBY6" s="53"/>
      <c r="OBZ6" s="53"/>
      <c r="OCA6" s="53"/>
      <c r="OCB6" s="53"/>
      <c r="OCC6" s="53"/>
      <c r="OCD6" s="53"/>
      <c r="OCE6" s="53"/>
      <c r="OCF6" s="53"/>
      <c r="OCG6" s="53"/>
      <c r="OCH6" s="53"/>
      <c r="OCI6" s="53"/>
      <c r="OCJ6" s="53"/>
      <c r="OCK6" s="53"/>
      <c r="OCL6" s="53"/>
      <c r="OCM6" s="53"/>
      <c r="OCN6" s="53"/>
      <c r="OCO6" s="53"/>
      <c r="OCP6" s="53"/>
      <c r="OCQ6" s="53"/>
      <c r="OCR6" s="53"/>
      <c r="OCS6" s="53"/>
      <c r="OCT6" s="53"/>
      <c r="OCU6" s="53"/>
      <c r="OCV6" s="53"/>
      <c r="OCW6" s="53"/>
      <c r="OCX6" s="53"/>
      <c r="OCY6" s="53"/>
      <c r="OCZ6" s="53"/>
      <c r="ODA6" s="53"/>
      <c r="ODB6" s="53"/>
      <c r="ODC6" s="53"/>
      <c r="ODD6" s="53"/>
      <c r="ODE6" s="53"/>
      <c r="ODF6" s="53"/>
      <c r="ODG6" s="53"/>
      <c r="ODH6" s="53"/>
      <c r="ODI6" s="53"/>
      <c r="ODJ6" s="53"/>
      <c r="ODK6" s="53"/>
      <c r="ODL6" s="53"/>
      <c r="ODM6" s="53"/>
      <c r="ODN6" s="53"/>
      <c r="ODO6" s="53"/>
      <c r="ODP6" s="53"/>
      <c r="ODQ6" s="53"/>
      <c r="ODR6" s="53"/>
      <c r="ODS6" s="53"/>
      <c r="ODT6" s="53"/>
      <c r="ODU6" s="53"/>
      <c r="ODV6" s="53"/>
      <c r="ODW6" s="53"/>
      <c r="ODX6" s="53"/>
      <c r="ODY6" s="53"/>
      <c r="ODZ6" s="53"/>
      <c r="OEA6" s="53"/>
      <c r="OEB6" s="53"/>
      <c r="OEC6" s="53"/>
      <c r="OED6" s="53"/>
      <c r="OEE6" s="53"/>
      <c r="OEF6" s="53"/>
      <c r="OEG6" s="53"/>
      <c r="OEH6" s="53"/>
      <c r="OEI6" s="53"/>
      <c r="OEJ6" s="53"/>
      <c r="OEK6" s="53"/>
      <c r="OEL6" s="53"/>
      <c r="OEM6" s="53"/>
      <c r="OEN6" s="53"/>
      <c r="OEO6" s="53"/>
      <c r="OEP6" s="53"/>
      <c r="OEQ6" s="53"/>
      <c r="OER6" s="53"/>
      <c r="OES6" s="53"/>
      <c r="OET6" s="53"/>
      <c r="OEU6" s="53"/>
      <c r="OEV6" s="53"/>
      <c r="OEW6" s="53"/>
      <c r="OEX6" s="53"/>
      <c r="OEY6" s="53"/>
      <c r="OEZ6" s="53"/>
      <c r="OFA6" s="53"/>
      <c r="OFB6" s="53"/>
      <c r="OFC6" s="53"/>
      <c r="OFD6" s="53"/>
      <c r="OFE6" s="53"/>
      <c r="OFF6" s="53"/>
      <c r="OFG6" s="53"/>
      <c r="OFH6" s="53"/>
      <c r="OFI6" s="53"/>
      <c r="OFJ6" s="53"/>
      <c r="OFK6" s="53"/>
      <c r="OFL6" s="53"/>
      <c r="OFM6" s="53"/>
      <c r="OFN6" s="53"/>
      <c r="OFO6" s="53"/>
      <c r="OFP6" s="53"/>
      <c r="OFQ6" s="53"/>
      <c r="OFR6" s="53"/>
      <c r="OFS6" s="53"/>
      <c r="OFT6" s="53"/>
      <c r="OFU6" s="53"/>
      <c r="OFV6" s="53"/>
      <c r="OFW6" s="53"/>
      <c r="OFX6" s="53"/>
      <c r="OFY6" s="53"/>
      <c r="OFZ6" s="53"/>
      <c r="OGA6" s="53"/>
      <c r="OGB6" s="53"/>
      <c r="OGC6" s="53"/>
      <c r="OGD6" s="53"/>
      <c r="OGE6" s="53"/>
      <c r="OGF6" s="53"/>
      <c r="OGG6" s="53"/>
      <c r="OGH6" s="53"/>
      <c r="OGI6" s="53"/>
      <c r="OGJ6" s="53"/>
      <c r="OGK6" s="53"/>
      <c r="OGL6" s="53"/>
      <c r="OGM6" s="53"/>
      <c r="OGN6" s="53"/>
      <c r="OGO6" s="53"/>
      <c r="OGP6" s="53"/>
      <c r="OGQ6" s="53"/>
      <c r="OGR6" s="53"/>
      <c r="OGS6" s="53"/>
      <c r="OGT6" s="53"/>
      <c r="OGU6" s="53"/>
      <c r="OGV6" s="53"/>
      <c r="OGW6" s="53"/>
      <c r="OGX6" s="53"/>
      <c r="OGY6" s="53"/>
      <c r="OGZ6" s="53"/>
      <c r="OHA6" s="53"/>
      <c r="OHB6" s="53"/>
      <c r="OHC6" s="53"/>
      <c r="OHD6" s="53"/>
      <c r="OHE6" s="53"/>
      <c r="OHF6" s="53"/>
      <c r="OHG6" s="53"/>
      <c r="OHH6" s="53"/>
      <c r="OHI6" s="53"/>
      <c r="OHJ6" s="53"/>
      <c r="OHK6" s="53"/>
      <c r="OHL6" s="53"/>
      <c r="OHM6" s="53"/>
      <c r="OHN6" s="53"/>
      <c r="OHO6" s="53"/>
      <c r="OHP6" s="53"/>
      <c r="OHQ6" s="53"/>
      <c r="OHR6" s="53"/>
      <c r="OHS6" s="53"/>
      <c r="OHT6" s="53"/>
      <c r="OHU6" s="53"/>
      <c r="OHV6" s="53"/>
      <c r="OHW6" s="53"/>
      <c r="OHX6" s="53"/>
      <c r="OHY6" s="53"/>
      <c r="OHZ6" s="53"/>
      <c r="OIA6" s="53"/>
      <c r="OIB6" s="53"/>
      <c r="OIC6" s="53"/>
      <c r="OID6" s="53"/>
      <c r="OIE6" s="53"/>
      <c r="OIF6" s="53"/>
      <c r="OIG6" s="53"/>
      <c r="OIH6" s="53"/>
      <c r="OII6" s="53"/>
      <c r="OIJ6" s="53"/>
      <c r="OIK6" s="53"/>
      <c r="OIL6" s="53"/>
      <c r="OIM6" s="53"/>
      <c r="OIN6" s="53"/>
      <c r="OIO6" s="53"/>
      <c r="OIP6" s="53"/>
      <c r="OIQ6" s="53"/>
      <c r="OIR6" s="53"/>
      <c r="OIS6" s="53"/>
      <c r="OIT6" s="53"/>
      <c r="OIU6" s="53"/>
      <c r="OIV6" s="53"/>
      <c r="OIW6" s="53"/>
      <c r="OIX6" s="53"/>
      <c r="OIY6" s="53"/>
      <c r="OIZ6" s="53"/>
      <c r="OJA6" s="53"/>
      <c r="OJB6" s="53"/>
      <c r="OJC6" s="53"/>
      <c r="OJD6" s="53"/>
      <c r="OJE6" s="53"/>
      <c r="OJF6" s="53"/>
      <c r="OJG6" s="53"/>
      <c r="OJH6" s="53"/>
      <c r="OJI6" s="53"/>
      <c r="OJJ6" s="53"/>
      <c r="OJK6" s="53"/>
      <c r="OJL6" s="53"/>
      <c r="OJM6" s="53"/>
      <c r="OJN6" s="53"/>
      <c r="OJO6" s="53"/>
      <c r="OJP6" s="53"/>
      <c r="OJQ6" s="53"/>
      <c r="OJR6" s="53"/>
      <c r="OJS6" s="53"/>
      <c r="OJT6" s="53"/>
      <c r="OJU6" s="53"/>
      <c r="OJV6" s="53"/>
      <c r="OJW6" s="53"/>
      <c r="OJX6" s="53"/>
      <c r="OJY6" s="53"/>
      <c r="OJZ6" s="53"/>
      <c r="OKA6" s="53"/>
      <c r="OKB6" s="53"/>
      <c r="OKC6" s="53"/>
      <c r="OKD6" s="53"/>
      <c r="OKE6" s="53"/>
      <c r="OKF6" s="53"/>
      <c r="OKG6" s="53"/>
      <c r="OKH6" s="53"/>
      <c r="OKI6" s="53"/>
      <c r="OKJ6" s="53"/>
      <c r="OKK6" s="53"/>
      <c r="OKL6" s="53"/>
      <c r="OKM6" s="53"/>
      <c r="OKN6" s="53"/>
      <c r="OKO6" s="53"/>
      <c r="OKP6" s="53"/>
      <c r="OKQ6" s="53"/>
      <c r="OKR6" s="53"/>
      <c r="OKS6" s="53"/>
      <c r="OKT6" s="53"/>
      <c r="OKU6" s="53"/>
      <c r="OKV6" s="53"/>
      <c r="OKW6" s="53"/>
      <c r="OKX6" s="53"/>
      <c r="OKY6" s="53"/>
      <c r="OKZ6" s="53"/>
      <c r="OLA6" s="53"/>
      <c r="OLB6" s="53"/>
      <c r="OLC6" s="53"/>
      <c r="OLD6" s="53"/>
      <c r="OLE6" s="53"/>
      <c r="OLF6" s="53"/>
      <c r="OLG6" s="53"/>
      <c r="OLH6" s="53"/>
      <c r="OLI6" s="53"/>
      <c r="OLJ6" s="53"/>
      <c r="OLK6" s="53"/>
      <c r="OLL6" s="53"/>
      <c r="OLM6" s="53"/>
      <c r="OLN6" s="53"/>
      <c r="OLO6" s="53"/>
      <c r="OLP6" s="53"/>
      <c r="OLQ6" s="53"/>
      <c r="OLR6" s="53"/>
      <c r="OLS6" s="53"/>
      <c r="OLT6" s="53"/>
      <c r="OLU6" s="53"/>
      <c r="OLV6" s="53"/>
      <c r="OLW6" s="53"/>
      <c r="OLX6" s="53"/>
      <c r="OLY6" s="53"/>
      <c r="OLZ6" s="53"/>
      <c r="OMA6" s="53"/>
      <c r="OMB6" s="53"/>
      <c r="OMC6" s="53"/>
      <c r="OMD6" s="53"/>
      <c r="OME6" s="53"/>
      <c r="OMF6" s="53"/>
      <c r="OMG6" s="53"/>
      <c r="OMH6" s="53"/>
      <c r="OMI6" s="53"/>
      <c r="OMJ6" s="53"/>
      <c r="OMK6" s="53"/>
      <c r="OML6" s="53"/>
      <c r="OMM6" s="53"/>
      <c r="OMN6" s="53"/>
      <c r="OMO6" s="53"/>
      <c r="OMP6" s="53"/>
      <c r="OMQ6" s="53"/>
      <c r="OMR6" s="53"/>
      <c r="OMS6" s="53"/>
      <c r="OMT6" s="53"/>
      <c r="OMU6" s="53"/>
      <c r="OMV6" s="53"/>
      <c r="OMW6" s="53"/>
      <c r="OMX6" s="53"/>
      <c r="OMY6" s="53"/>
      <c r="OMZ6" s="53"/>
      <c r="ONA6" s="53"/>
      <c r="ONB6" s="53"/>
      <c r="ONC6" s="53"/>
      <c r="OND6" s="53"/>
      <c r="ONE6" s="53"/>
      <c r="ONF6" s="53"/>
      <c r="ONG6" s="53"/>
      <c r="ONH6" s="53"/>
      <c r="ONI6" s="53"/>
      <c r="ONJ6" s="53"/>
      <c r="ONK6" s="53"/>
      <c r="ONL6" s="53"/>
      <c r="ONM6" s="53"/>
      <c r="ONN6" s="53"/>
      <c r="ONO6" s="53"/>
      <c r="ONP6" s="53"/>
      <c r="ONQ6" s="53"/>
      <c r="ONR6" s="53"/>
      <c r="ONS6" s="53"/>
      <c r="ONT6" s="53"/>
      <c r="ONU6" s="53"/>
      <c r="ONV6" s="53"/>
      <c r="ONW6" s="53"/>
      <c r="ONX6" s="53"/>
      <c r="ONY6" s="53"/>
      <c r="ONZ6" s="53"/>
      <c r="OOA6" s="53"/>
      <c r="OOB6" s="53"/>
      <c r="OOC6" s="53"/>
      <c r="OOD6" s="53"/>
      <c r="OOE6" s="53"/>
      <c r="OOF6" s="53"/>
      <c r="OOG6" s="53"/>
      <c r="OOH6" s="53"/>
      <c r="OOI6" s="53"/>
      <c r="OOJ6" s="53"/>
      <c r="OOK6" s="53"/>
      <c r="OOL6" s="53"/>
      <c r="OOM6" s="53"/>
      <c r="OON6" s="53"/>
      <c r="OOO6" s="53"/>
      <c r="OOP6" s="53"/>
      <c r="OOQ6" s="53"/>
      <c r="OOR6" s="53"/>
      <c r="OOS6" s="53"/>
      <c r="OOT6" s="53"/>
      <c r="OOU6" s="53"/>
      <c r="OOV6" s="53"/>
      <c r="OOW6" s="53"/>
      <c r="OOX6" s="53"/>
      <c r="OOY6" s="53"/>
      <c r="OOZ6" s="53"/>
      <c r="OPA6" s="53"/>
      <c r="OPB6" s="53"/>
      <c r="OPC6" s="53"/>
      <c r="OPD6" s="53"/>
      <c r="OPE6" s="53"/>
      <c r="OPF6" s="53"/>
      <c r="OPG6" s="53"/>
      <c r="OPH6" s="53"/>
      <c r="OPI6" s="53"/>
      <c r="OPJ6" s="53"/>
      <c r="OPK6" s="53"/>
      <c r="OPL6" s="53"/>
      <c r="OPM6" s="53"/>
      <c r="OPN6" s="53"/>
      <c r="OPO6" s="53"/>
      <c r="OPP6" s="53"/>
      <c r="OPQ6" s="53"/>
      <c r="OPR6" s="53"/>
      <c r="OPS6" s="53"/>
      <c r="OPT6" s="53"/>
      <c r="OPU6" s="53"/>
      <c r="OPV6" s="53"/>
      <c r="OPW6" s="53"/>
      <c r="OPX6" s="53"/>
      <c r="OPY6" s="53"/>
      <c r="OPZ6" s="53"/>
      <c r="OQA6" s="53"/>
      <c r="OQB6" s="53"/>
      <c r="OQC6" s="53"/>
      <c r="OQD6" s="53"/>
      <c r="OQE6" s="53"/>
      <c r="OQF6" s="53"/>
      <c r="OQG6" s="53"/>
      <c r="OQH6" s="53"/>
      <c r="OQI6" s="53"/>
      <c r="OQJ6" s="53"/>
      <c r="OQK6" s="53"/>
      <c r="OQL6" s="53"/>
      <c r="OQM6" s="53"/>
      <c r="OQN6" s="53"/>
      <c r="OQO6" s="53"/>
      <c r="OQP6" s="53"/>
      <c r="OQQ6" s="53"/>
      <c r="OQR6" s="53"/>
      <c r="OQS6" s="53"/>
      <c r="OQT6" s="53"/>
      <c r="OQU6" s="53"/>
      <c r="OQV6" s="53"/>
      <c r="OQW6" s="53"/>
      <c r="OQX6" s="53"/>
      <c r="OQY6" s="53"/>
      <c r="OQZ6" s="53"/>
      <c r="ORA6" s="53"/>
      <c r="ORB6" s="53"/>
      <c r="ORC6" s="53"/>
      <c r="ORD6" s="53"/>
      <c r="ORE6" s="53"/>
      <c r="ORF6" s="53"/>
      <c r="ORG6" s="53"/>
      <c r="ORH6" s="53"/>
      <c r="ORI6" s="53"/>
      <c r="ORJ6" s="53"/>
      <c r="ORK6" s="53"/>
      <c r="ORL6" s="53"/>
      <c r="ORM6" s="53"/>
      <c r="ORN6" s="53"/>
      <c r="ORO6" s="53"/>
      <c r="ORP6" s="53"/>
      <c r="ORQ6" s="53"/>
      <c r="ORR6" s="53"/>
      <c r="ORS6" s="53"/>
      <c r="ORT6" s="53"/>
      <c r="ORU6" s="53"/>
      <c r="ORV6" s="53"/>
      <c r="ORW6" s="53"/>
      <c r="ORX6" s="53"/>
      <c r="ORY6" s="53"/>
      <c r="ORZ6" s="53"/>
      <c r="OSA6" s="53"/>
      <c r="OSB6" s="53"/>
      <c r="OSC6" s="53"/>
      <c r="OSD6" s="53"/>
      <c r="OSE6" s="53"/>
      <c r="OSF6" s="53"/>
      <c r="OSG6" s="53"/>
      <c r="OSH6" s="53"/>
      <c r="OSI6" s="53"/>
      <c r="OSJ6" s="53"/>
      <c r="OSK6" s="53"/>
      <c r="OSL6" s="53"/>
      <c r="OSM6" s="53"/>
      <c r="OSN6" s="53"/>
      <c r="OSO6" s="53"/>
      <c r="OSP6" s="53"/>
      <c r="OSQ6" s="53"/>
      <c r="OSR6" s="53"/>
      <c r="OSS6" s="53"/>
      <c r="OST6" s="53"/>
      <c r="OSU6" s="53"/>
      <c r="OSV6" s="53"/>
      <c r="OSW6" s="53"/>
      <c r="OSX6" s="53"/>
      <c r="OSY6" s="53"/>
      <c r="OSZ6" s="53"/>
      <c r="OTA6" s="53"/>
      <c r="OTB6" s="53"/>
      <c r="OTC6" s="53"/>
      <c r="OTD6" s="53"/>
      <c r="OTE6" s="53"/>
      <c r="OTF6" s="53"/>
      <c r="OTG6" s="53"/>
      <c r="OTH6" s="53"/>
      <c r="OTI6" s="53"/>
      <c r="OTJ6" s="53"/>
      <c r="OTK6" s="53"/>
      <c r="OTL6" s="53"/>
      <c r="OTM6" s="53"/>
      <c r="OTN6" s="53"/>
      <c r="OTO6" s="53"/>
      <c r="OTP6" s="53"/>
      <c r="OTQ6" s="53"/>
      <c r="OTR6" s="53"/>
      <c r="OTS6" s="53"/>
      <c r="OTT6" s="53"/>
      <c r="OTU6" s="53"/>
      <c r="OTV6" s="53"/>
      <c r="OTW6" s="53"/>
      <c r="OTX6" s="53"/>
      <c r="OTY6" s="53"/>
      <c r="OTZ6" s="53"/>
      <c r="OUA6" s="53"/>
      <c r="OUB6" s="53"/>
      <c r="OUC6" s="53"/>
      <c r="OUD6" s="53"/>
      <c r="OUE6" s="53"/>
      <c r="OUF6" s="53"/>
      <c r="OUG6" s="53"/>
      <c r="OUH6" s="53"/>
      <c r="OUI6" s="53"/>
      <c r="OUJ6" s="53"/>
      <c r="OUK6" s="53"/>
      <c r="OUL6" s="53"/>
      <c r="OUM6" s="53"/>
      <c r="OUN6" s="53"/>
      <c r="OUO6" s="53"/>
      <c r="OUP6" s="53"/>
      <c r="OUQ6" s="53"/>
      <c r="OUR6" s="53"/>
      <c r="OUS6" s="53"/>
      <c r="OUT6" s="53"/>
      <c r="OUU6" s="53"/>
      <c r="OUV6" s="53"/>
      <c r="OUW6" s="53"/>
      <c r="OUX6" s="53"/>
      <c r="OUY6" s="53"/>
      <c r="OUZ6" s="53"/>
      <c r="OVA6" s="53"/>
      <c r="OVB6" s="53"/>
      <c r="OVC6" s="53"/>
      <c r="OVD6" s="53"/>
      <c r="OVE6" s="53"/>
      <c r="OVF6" s="53"/>
      <c r="OVG6" s="53"/>
      <c r="OVH6" s="53"/>
      <c r="OVI6" s="53"/>
      <c r="OVJ6" s="53"/>
      <c r="OVK6" s="53"/>
      <c r="OVL6" s="53"/>
      <c r="OVM6" s="53"/>
      <c r="OVN6" s="53"/>
      <c r="OVO6" s="53"/>
      <c r="OVP6" s="53"/>
      <c r="OVQ6" s="53"/>
      <c r="OVR6" s="53"/>
      <c r="OVS6" s="53"/>
      <c r="OVT6" s="53"/>
      <c r="OVU6" s="53"/>
      <c r="OVV6" s="53"/>
      <c r="OVW6" s="53"/>
      <c r="OVX6" s="53"/>
      <c r="OVY6" s="53"/>
      <c r="OVZ6" s="53"/>
      <c r="OWA6" s="53"/>
      <c r="OWB6" s="53"/>
      <c r="OWC6" s="53"/>
      <c r="OWD6" s="53"/>
      <c r="OWE6" s="53"/>
      <c r="OWF6" s="53"/>
      <c r="OWG6" s="53"/>
      <c r="OWH6" s="53"/>
      <c r="OWI6" s="53"/>
      <c r="OWJ6" s="53"/>
      <c r="OWK6" s="53"/>
      <c r="OWL6" s="53"/>
      <c r="OWM6" s="53"/>
      <c r="OWN6" s="53"/>
      <c r="OWO6" s="53"/>
      <c r="OWP6" s="53"/>
      <c r="OWQ6" s="53"/>
      <c r="OWR6" s="53"/>
      <c r="OWS6" s="53"/>
      <c r="OWT6" s="53"/>
      <c r="OWU6" s="53"/>
      <c r="OWV6" s="53"/>
      <c r="OWW6" s="53"/>
      <c r="OWX6" s="53"/>
      <c r="OWY6" s="53"/>
      <c r="OWZ6" s="53"/>
      <c r="OXA6" s="53"/>
      <c r="OXB6" s="53"/>
      <c r="OXC6" s="53"/>
      <c r="OXD6" s="53"/>
      <c r="OXE6" s="53"/>
      <c r="OXF6" s="53"/>
      <c r="OXG6" s="53"/>
      <c r="OXH6" s="53"/>
      <c r="OXI6" s="53"/>
      <c r="OXJ6" s="53"/>
      <c r="OXK6" s="53"/>
      <c r="OXL6" s="53"/>
      <c r="OXM6" s="53"/>
      <c r="OXN6" s="53"/>
      <c r="OXO6" s="53"/>
      <c r="OXP6" s="53"/>
      <c r="OXQ6" s="53"/>
      <c r="OXR6" s="53"/>
      <c r="OXS6" s="53"/>
      <c r="OXT6" s="53"/>
      <c r="OXU6" s="53"/>
      <c r="OXV6" s="53"/>
      <c r="OXW6" s="53"/>
      <c r="OXX6" s="53"/>
      <c r="OXY6" s="53"/>
      <c r="OXZ6" s="53"/>
      <c r="OYA6" s="53"/>
      <c r="OYB6" s="53"/>
      <c r="OYC6" s="53"/>
      <c r="OYD6" s="53"/>
      <c r="OYE6" s="53"/>
      <c r="OYF6" s="53"/>
      <c r="OYG6" s="53"/>
      <c r="OYH6" s="53"/>
      <c r="OYI6" s="53"/>
      <c r="OYJ6" s="53"/>
      <c r="OYK6" s="53"/>
      <c r="OYL6" s="53"/>
      <c r="OYM6" s="53"/>
      <c r="OYN6" s="53"/>
      <c r="OYO6" s="53"/>
      <c r="OYP6" s="53"/>
      <c r="OYQ6" s="53"/>
      <c r="OYR6" s="53"/>
      <c r="OYS6" s="53"/>
      <c r="OYT6" s="53"/>
      <c r="OYU6" s="53"/>
      <c r="OYV6" s="53"/>
      <c r="OYW6" s="53"/>
      <c r="OYX6" s="53"/>
      <c r="OYY6" s="53"/>
      <c r="OYZ6" s="53"/>
      <c r="OZA6" s="53"/>
      <c r="OZB6" s="53"/>
      <c r="OZC6" s="53"/>
      <c r="OZD6" s="53"/>
      <c r="OZE6" s="53"/>
      <c r="OZF6" s="53"/>
      <c r="OZG6" s="53"/>
      <c r="OZH6" s="53"/>
      <c r="OZI6" s="53"/>
      <c r="OZJ6" s="53"/>
      <c r="OZK6" s="53"/>
      <c r="OZL6" s="53"/>
      <c r="OZM6" s="53"/>
      <c r="OZN6" s="53"/>
      <c r="OZO6" s="53"/>
      <c r="OZP6" s="53"/>
      <c r="OZQ6" s="53"/>
      <c r="OZR6" s="53"/>
      <c r="OZS6" s="53"/>
      <c r="OZT6" s="53"/>
      <c r="OZU6" s="53"/>
      <c r="OZV6" s="53"/>
      <c r="OZW6" s="53"/>
      <c r="OZX6" s="53"/>
      <c r="OZY6" s="53"/>
      <c r="OZZ6" s="53"/>
      <c r="PAA6" s="53"/>
      <c r="PAB6" s="53"/>
      <c r="PAC6" s="53"/>
      <c r="PAD6" s="53"/>
      <c r="PAE6" s="53"/>
      <c r="PAF6" s="53"/>
      <c r="PAG6" s="53"/>
      <c r="PAH6" s="53"/>
      <c r="PAI6" s="53"/>
      <c r="PAJ6" s="53"/>
      <c r="PAK6" s="53"/>
      <c r="PAL6" s="53"/>
      <c r="PAM6" s="53"/>
      <c r="PAN6" s="53"/>
      <c r="PAO6" s="53"/>
      <c r="PAP6" s="53"/>
      <c r="PAQ6" s="53"/>
      <c r="PAR6" s="53"/>
      <c r="PAS6" s="53"/>
      <c r="PAT6" s="53"/>
      <c r="PAU6" s="53"/>
      <c r="PAV6" s="53"/>
      <c r="PAW6" s="53"/>
      <c r="PAX6" s="53"/>
      <c r="PAY6" s="53"/>
      <c r="PAZ6" s="53"/>
      <c r="PBA6" s="53"/>
      <c r="PBB6" s="53"/>
      <c r="PBC6" s="53"/>
      <c r="PBD6" s="53"/>
      <c r="PBE6" s="53"/>
      <c r="PBF6" s="53"/>
      <c r="PBG6" s="53"/>
      <c r="PBH6" s="53"/>
      <c r="PBI6" s="53"/>
      <c r="PBJ6" s="53"/>
      <c r="PBK6" s="53"/>
      <c r="PBL6" s="53"/>
      <c r="PBM6" s="53"/>
      <c r="PBN6" s="53"/>
      <c r="PBO6" s="53"/>
      <c r="PBP6" s="53"/>
      <c r="PBQ6" s="53"/>
      <c r="PBR6" s="53"/>
      <c r="PBS6" s="53"/>
      <c r="PBT6" s="53"/>
      <c r="PBU6" s="53"/>
      <c r="PBV6" s="53"/>
      <c r="PBW6" s="53"/>
      <c r="PBX6" s="53"/>
      <c r="PBY6" s="53"/>
      <c r="PBZ6" s="53"/>
      <c r="PCA6" s="53"/>
      <c r="PCB6" s="53"/>
      <c r="PCC6" s="53"/>
      <c r="PCD6" s="53"/>
      <c r="PCE6" s="53"/>
      <c r="PCF6" s="53"/>
      <c r="PCG6" s="53"/>
      <c r="PCH6" s="53"/>
      <c r="PCI6" s="53"/>
      <c r="PCJ6" s="53"/>
      <c r="PCK6" s="53"/>
      <c r="PCL6" s="53"/>
      <c r="PCM6" s="53"/>
      <c r="PCN6" s="53"/>
      <c r="PCO6" s="53"/>
      <c r="PCP6" s="53"/>
      <c r="PCQ6" s="53"/>
      <c r="PCR6" s="53"/>
      <c r="PCS6" s="53"/>
      <c r="PCT6" s="53"/>
      <c r="PCU6" s="53"/>
      <c r="PCV6" s="53"/>
      <c r="PCW6" s="53"/>
      <c r="PCX6" s="53"/>
      <c r="PCY6" s="53"/>
      <c r="PCZ6" s="53"/>
      <c r="PDA6" s="53"/>
      <c r="PDB6" s="53"/>
      <c r="PDC6" s="53"/>
      <c r="PDD6" s="53"/>
      <c r="PDE6" s="53"/>
      <c r="PDF6" s="53"/>
      <c r="PDG6" s="53"/>
      <c r="PDH6" s="53"/>
      <c r="PDI6" s="53"/>
      <c r="PDJ6" s="53"/>
      <c r="PDK6" s="53"/>
      <c r="PDL6" s="53"/>
      <c r="PDM6" s="53"/>
      <c r="PDN6" s="53"/>
      <c r="PDO6" s="53"/>
      <c r="PDP6" s="53"/>
      <c r="PDQ6" s="53"/>
      <c r="PDR6" s="53"/>
      <c r="PDS6" s="53"/>
      <c r="PDT6" s="53"/>
      <c r="PDU6" s="53"/>
      <c r="PDV6" s="53"/>
      <c r="PDW6" s="53"/>
      <c r="PDX6" s="53"/>
      <c r="PDY6" s="53"/>
      <c r="PDZ6" s="53"/>
      <c r="PEA6" s="53"/>
      <c r="PEB6" s="53"/>
      <c r="PEC6" s="53"/>
      <c r="PED6" s="53"/>
      <c r="PEE6" s="53"/>
      <c r="PEF6" s="53"/>
      <c r="PEG6" s="53"/>
      <c r="PEH6" s="53"/>
      <c r="PEI6" s="53"/>
      <c r="PEJ6" s="53"/>
      <c r="PEK6" s="53"/>
      <c r="PEL6" s="53"/>
      <c r="PEM6" s="53"/>
      <c r="PEN6" s="53"/>
      <c r="PEO6" s="53"/>
      <c r="PEP6" s="53"/>
      <c r="PEQ6" s="53"/>
      <c r="PER6" s="53"/>
      <c r="PES6" s="53"/>
      <c r="PET6" s="53"/>
      <c r="PEU6" s="53"/>
      <c r="PEV6" s="53"/>
      <c r="PEW6" s="53"/>
      <c r="PEX6" s="53"/>
      <c r="PEY6" s="53"/>
      <c r="PEZ6" s="53"/>
      <c r="PFA6" s="53"/>
      <c r="PFB6" s="53"/>
      <c r="PFC6" s="53"/>
      <c r="PFD6" s="53"/>
      <c r="PFE6" s="53"/>
      <c r="PFF6" s="53"/>
      <c r="PFG6" s="53"/>
      <c r="PFH6" s="53"/>
      <c r="PFI6" s="53"/>
      <c r="PFJ6" s="53"/>
      <c r="PFK6" s="53"/>
      <c r="PFL6" s="53"/>
      <c r="PFM6" s="53"/>
      <c r="PFN6" s="53"/>
      <c r="PFO6" s="53"/>
      <c r="PFP6" s="53"/>
      <c r="PFQ6" s="53"/>
      <c r="PFR6" s="53"/>
      <c r="PFS6" s="53"/>
      <c r="PFT6" s="53"/>
      <c r="PFU6" s="53"/>
      <c r="PFV6" s="53"/>
      <c r="PFW6" s="53"/>
      <c r="PFX6" s="53"/>
      <c r="PFY6" s="53"/>
      <c r="PFZ6" s="53"/>
      <c r="PGA6" s="53"/>
      <c r="PGB6" s="53"/>
      <c r="PGC6" s="53"/>
      <c r="PGD6" s="53"/>
      <c r="PGE6" s="53"/>
      <c r="PGF6" s="53"/>
      <c r="PGG6" s="53"/>
      <c r="PGH6" s="53"/>
      <c r="PGI6" s="53"/>
      <c r="PGJ6" s="53"/>
      <c r="PGK6" s="53"/>
      <c r="PGL6" s="53"/>
      <c r="PGM6" s="53"/>
      <c r="PGN6" s="53"/>
      <c r="PGO6" s="53"/>
      <c r="PGP6" s="53"/>
      <c r="PGQ6" s="53"/>
      <c r="PGR6" s="53"/>
      <c r="PGS6" s="53"/>
      <c r="PGT6" s="53"/>
      <c r="PGU6" s="53"/>
      <c r="PGV6" s="53"/>
      <c r="PGW6" s="53"/>
      <c r="PGX6" s="53"/>
      <c r="PGY6" s="53"/>
      <c r="PGZ6" s="53"/>
      <c r="PHA6" s="53"/>
      <c r="PHB6" s="53"/>
      <c r="PHC6" s="53"/>
      <c r="PHD6" s="53"/>
      <c r="PHE6" s="53"/>
      <c r="PHF6" s="53"/>
      <c r="PHG6" s="53"/>
      <c r="PHH6" s="53"/>
      <c r="PHI6" s="53"/>
      <c r="PHJ6" s="53"/>
      <c r="PHK6" s="53"/>
      <c r="PHL6" s="53"/>
      <c r="PHM6" s="53"/>
      <c r="PHN6" s="53"/>
      <c r="PHO6" s="53"/>
      <c r="PHP6" s="53"/>
      <c r="PHQ6" s="53"/>
      <c r="PHR6" s="53"/>
      <c r="PHS6" s="53"/>
      <c r="PHT6" s="53"/>
      <c r="PHU6" s="53"/>
      <c r="PHV6" s="53"/>
      <c r="PHW6" s="53"/>
      <c r="PHX6" s="53"/>
      <c r="PHY6" s="53"/>
      <c r="PHZ6" s="53"/>
      <c r="PIA6" s="53"/>
      <c r="PIB6" s="53"/>
      <c r="PIC6" s="53"/>
      <c r="PID6" s="53"/>
      <c r="PIE6" s="53"/>
      <c r="PIF6" s="53"/>
      <c r="PIG6" s="53"/>
      <c r="PIH6" s="53"/>
      <c r="PII6" s="53"/>
      <c r="PIJ6" s="53"/>
      <c r="PIK6" s="53"/>
      <c r="PIL6" s="53"/>
      <c r="PIM6" s="53"/>
      <c r="PIN6" s="53"/>
      <c r="PIO6" s="53"/>
      <c r="PIP6" s="53"/>
      <c r="PIQ6" s="53"/>
      <c r="PIR6" s="53"/>
      <c r="PIS6" s="53"/>
      <c r="PIT6" s="53"/>
      <c r="PIU6" s="53"/>
      <c r="PIV6" s="53"/>
      <c r="PIW6" s="53"/>
      <c r="PIX6" s="53"/>
      <c r="PIY6" s="53"/>
      <c r="PIZ6" s="53"/>
      <c r="PJA6" s="53"/>
      <c r="PJB6" s="53"/>
      <c r="PJC6" s="53"/>
      <c r="PJD6" s="53"/>
      <c r="PJE6" s="53"/>
      <c r="PJF6" s="53"/>
      <c r="PJG6" s="53"/>
      <c r="PJH6" s="53"/>
      <c r="PJI6" s="53"/>
      <c r="PJJ6" s="53"/>
      <c r="PJK6" s="53"/>
      <c r="PJL6" s="53"/>
      <c r="PJM6" s="53"/>
      <c r="PJN6" s="53"/>
      <c r="PJO6" s="53"/>
      <c r="PJP6" s="53"/>
      <c r="PJQ6" s="53"/>
      <c r="PJR6" s="53"/>
      <c r="PJS6" s="53"/>
      <c r="PJT6" s="53"/>
      <c r="PJU6" s="53"/>
      <c r="PJV6" s="53"/>
      <c r="PJW6" s="53"/>
      <c r="PJX6" s="53"/>
      <c r="PJY6" s="53"/>
      <c r="PJZ6" s="53"/>
      <c r="PKA6" s="53"/>
      <c r="PKB6" s="53"/>
      <c r="PKC6" s="53"/>
      <c r="PKD6" s="53"/>
      <c r="PKE6" s="53"/>
      <c r="PKF6" s="53"/>
      <c r="PKG6" s="53"/>
      <c r="PKH6" s="53"/>
      <c r="PKI6" s="53"/>
      <c r="PKJ6" s="53"/>
      <c r="PKK6" s="53"/>
      <c r="PKL6" s="53"/>
      <c r="PKM6" s="53"/>
      <c r="PKN6" s="53"/>
      <c r="PKO6" s="53"/>
      <c r="PKP6" s="53"/>
      <c r="PKQ6" s="53"/>
      <c r="PKR6" s="53"/>
      <c r="PKS6" s="53"/>
      <c r="PKT6" s="53"/>
      <c r="PKU6" s="53"/>
      <c r="PKV6" s="53"/>
      <c r="PKW6" s="53"/>
      <c r="PKX6" s="53"/>
      <c r="PKY6" s="53"/>
      <c r="PKZ6" s="53"/>
      <c r="PLA6" s="53"/>
      <c r="PLB6" s="53"/>
      <c r="PLC6" s="53"/>
      <c r="PLD6" s="53"/>
      <c r="PLE6" s="53"/>
      <c r="PLF6" s="53"/>
      <c r="PLG6" s="53"/>
      <c r="PLH6" s="53"/>
      <c r="PLI6" s="53"/>
      <c r="PLJ6" s="53"/>
      <c r="PLK6" s="53"/>
      <c r="PLL6" s="53"/>
      <c r="PLM6" s="53"/>
      <c r="PLN6" s="53"/>
      <c r="PLO6" s="53"/>
      <c r="PLP6" s="53"/>
      <c r="PLQ6" s="53"/>
      <c r="PLR6" s="53"/>
      <c r="PLS6" s="53"/>
      <c r="PLT6" s="53"/>
      <c r="PLU6" s="53"/>
      <c r="PLV6" s="53"/>
      <c r="PLW6" s="53"/>
      <c r="PLX6" s="53"/>
      <c r="PLY6" s="53"/>
      <c r="PLZ6" s="53"/>
      <c r="PMA6" s="53"/>
      <c r="PMB6" s="53"/>
      <c r="PMC6" s="53"/>
      <c r="PMD6" s="53"/>
      <c r="PME6" s="53"/>
      <c r="PMF6" s="53"/>
      <c r="PMG6" s="53"/>
      <c r="PMH6" s="53"/>
      <c r="PMI6" s="53"/>
      <c r="PMJ6" s="53"/>
      <c r="PMK6" s="53"/>
      <c r="PML6" s="53"/>
      <c r="PMM6" s="53"/>
      <c r="PMN6" s="53"/>
      <c r="PMO6" s="53"/>
      <c r="PMP6" s="53"/>
      <c r="PMQ6" s="53"/>
      <c r="PMR6" s="53"/>
      <c r="PMS6" s="53"/>
      <c r="PMT6" s="53"/>
      <c r="PMU6" s="53"/>
      <c r="PMV6" s="53"/>
      <c r="PMW6" s="53"/>
      <c r="PMX6" s="53"/>
      <c r="PMY6" s="53"/>
      <c r="PMZ6" s="53"/>
      <c r="PNA6" s="53"/>
      <c r="PNB6" s="53"/>
      <c r="PNC6" s="53"/>
      <c r="PND6" s="53"/>
      <c r="PNE6" s="53"/>
      <c r="PNF6" s="53"/>
      <c r="PNG6" s="53"/>
      <c r="PNH6" s="53"/>
      <c r="PNI6" s="53"/>
      <c r="PNJ6" s="53"/>
      <c r="PNK6" s="53"/>
      <c r="PNL6" s="53"/>
      <c r="PNM6" s="53"/>
      <c r="PNN6" s="53"/>
      <c r="PNO6" s="53"/>
      <c r="PNP6" s="53"/>
      <c r="PNQ6" s="53"/>
      <c r="PNR6" s="53"/>
      <c r="PNS6" s="53"/>
      <c r="PNT6" s="53"/>
      <c r="PNU6" s="53"/>
      <c r="PNV6" s="53"/>
      <c r="PNW6" s="53"/>
      <c r="PNX6" s="53"/>
      <c r="PNY6" s="53"/>
      <c r="PNZ6" s="53"/>
      <c r="POA6" s="53"/>
      <c r="POB6" s="53"/>
      <c r="POC6" s="53"/>
      <c r="POD6" s="53"/>
      <c r="POE6" s="53"/>
      <c r="POF6" s="53"/>
      <c r="POG6" s="53"/>
      <c r="POH6" s="53"/>
      <c r="POI6" s="53"/>
      <c r="POJ6" s="53"/>
      <c r="POK6" s="53"/>
      <c r="POL6" s="53"/>
      <c r="POM6" s="53"/>
      <c r="PON6" s="53"/>
      <c r="POO6" s="53"/>
      <c r="POP6" s="53"/>
      <c r="POQ6" s="53"/>
      <c r="POR6" s="53"/>
      <c r="POS6" s="53"/>
      <c r="POT6" s="53"/>
      <c r="POU6" s="53"/>
      <c r="POV6" s="53"/>
      <c r="POW6" s="53"/>
      <c r="POX6" s="53"/>
      <c r="POY6" s="53"/>
      <c r="POZ6" s="53"/>
      <c r="PPA6" s="53"/>
      <c r="PPB6" s="53"/>
      <c r="PPC6" s="53"/>
      <c r="PPD6" s="53"/>
      <c r="PPE6" s="53"/>
      <c r="PPF6" s="53"/>
      <c r="PPG6" s="53"/>
      <c r="PPH6" s="53"/>
      <c r="PPI6" s="53"/>
      <c r="PPJ6" s="53"/>
      <c r="PPK6" s="53"/>
      <c r="PPL6" s="53"/>
      <c r="PPM6" s="53"/>
      <c r="PPN6" s="53"/>
      <c r="PPO6" s="53"/>
      <c r="PPP6" s="53"/>
      <c r="PPQ6" s="53"/>
      <c r="PPR6" s="53"/>
      <c r="PPS6" s="53"/>
      <c r="PPT6" s="53"/>
      <c r="PPU6" s="53"/>
      <c r="PPV6" s="53"/>
      <c r="PPW6" s="53"/>
      <c r="PPX6" s="53"/>
      <c r="PPY6" s="53"/>
      <c r="PPZ6" s="53"/>
      <c r="PQA6" s="53"/>
      <c r="PQB6" s="53"/>
      <c r="PQC6" s="53"/>
      <c r="PQD6" s="53"/>
      <c r="PQE6" s="53"/>
      <c r="PQF6" s="53"/>
      <c r="PQG6" s="53"/>
      <c r="PQH6" s="53"/>
      <c r="PQI6" s="53"/>
      <c r="PQJ6" s="53"/>
      <c r="PQK6" s="53"/>
      <c r="PQL6" s="53"/>
      <c r="PQM6" s="53"/>
      <c r="PQN6" s="53"/>
      <c r="PQO6" s="53"/>
      <c r="PQP6" s="53"/>
      <c r="PQQ6" s="53"/>
      <c r="PQR6" s="53"/>
      <c r="PQS6" s="53"/>
      <c r="PQT6" s="53"/>
      <c r="PQU6" s="53"/>
      <c r="PQV6" s="53"/>
      <c r="PQW6" s="53"/>
      <c r="PQX6" s="53"/>
      <c r="PQY6" s="53"/>
      <c r="PQZ6" s="53"/>
      <c r="PRA6" s="53"/>
      <c r="PRB6" s="53"/>
      <c r="PRC6" s="53"/>
      <c r="PRD6" s="53"/>
      <c r="PRE6" s="53"/>
      <c r="PRF6" s="53"/>
      <c r="PRG6" s="53"/>
      <c r="PRH6" s="53"/>
      <c r="PRI6" s="53"/>
      <c r="PRJ6" s="53"/>
      <c r="PRK6" s="53"/>
      <c r="PRL6" s="53"/>
      <c r="PRM6" s="53"/>
      <c r="PRN6" s="53"/>
      <c r="PRO6" s="53"/>
      <c r="PRP6" s="53"/>
      <c r="PRQ6" s="53"/>
      <c r="PRR6" s="53"/>
      <c r="PRS6" s="53"/>
      <c r="PRT6" s="53"/>
      <c r="PRU6" s="53"/>
      <c r="PRV6" s="53"/>
      <c r="PRW6" s="53"/>
      <c r="PRX6" s="53"/>
      <c r="PRY6" s="53"/>
      <c r="PRZ6" s="53"/>
      <c r="PSA6" s="53"/>
      <c r="PSB6" s="53"/>
      <c r="PSC6" s="53"/>
      <c r="PSD6" s="53"/>
      <c r="PSE6" s="53"/>
      <c r="PSF6" s="53"/>
      <c r="PSG6" s="53"/>
      <c r="PSH6" s="53"/>
      <c r="PSI6" s="53"/>
      <c r="PSJ6" s="53"/>
      <c r="PSK6" s="53"/>
      <c r="PSL6" s="53"/>
      <c r="PSM6" s="53"/>
      <c r="PSN6" s="53"/>
      <c r="PSO6" s="53"/>
      <c r="PSP6" s="53"/>
      <c r="PSQ6" s="53"/>
      <c r="PSR6" s="53"/>
      <c r="PSS6" s="53"/>
      <c r="PST6" s="53"/>
      <c r="PSU6" s="53"/>
      <c r="PSV6" s="53"/>
      <c r="PSW6" s="53"/>
      <c r="PSX6" s="53"/>
      <c r="PSY6" s="53"/>
      <c r="PSZ6" s="53"/>
      <c r="PTA6" s="53"/>
      <c r="PTB6" s="53"/>
      <c r="PTC6" s="53"/>
      <c r="PTD6" s="53"/>
      <c r="PTE6" s="53"/>
      <c r="PTF6" s="53"/>
      <c r="PTG6" s="53"/>
      <c r="PTH6" s="53"/>
      <c r="PTI6" s="53"/>
      <c r="PTJ6" s="53"/>
      <c r="PTK6" s="53"/>
      <c r="PTL6" s="53"/>
      <c r="PTM6" s="53"/>
      <c r="PTN6" s="53"/>
      <c r="PTO6" s="53"/>
      <c r="PTP6" s="53"/>
      <c r="PTQ6" s="53"/>
      <c r="PTR6" s="53"/>
      <c r="PTS6" s="53"/>
      <c r="PTT6" s="53"/>
      <c r="PTU6" s="53"/>
      <c r="PTV6" s="53"/>
      <c r="PTW6" s="53"/>
      <c r="PTX6" s="53"/>
      <c r="PTY6" s="53"/>
      <c r="PTZ6" s="53"/>
      <c r="PUA6" s="53"/>
      <c r="PUB6" s="53"/>
      <c r="PUC6" s="53"/>
      <c r="PUD6" s="53"/>
      <c r="PUE6" s="53"/>
      <c r="PUF6" s="53"/>
      <c r="PUG6" s="53"/>
      <c r="PUH6" s="53"/>
      <c r="PUI6" s="53"/>
      <c r="PUJ6" s="53"/>
      <c r="PUK6" s="53"/>
      <c r="PUL6" s="53"/>
      <c r="PUM6" s="53"/>
      <c r="PUN6" s="53"/>
      <c r="PUO6" s="53"/>
      <c r="PUP6" s="53"/>
      <c r="PUQ6" s="53"/>
      <c r="PUR6" s="53"/>
      <c r="PUS6" s="53"/>
      <c r="PUT6" s="53"/>
      <c r="PUU6" s="53"/>
      <c r="PUV6" s="53"/>
      <c r="PUW6" s="53"/>
      <c r="PUX6" s="53"/>
      <c r="PUY6" s="53"/>
      <c r="PUZ6" s="53"/>
      <c r="PVA6" s="53"/>
      <c r="PVB6" s="53"/>
      <c r="PVC6" s="53"/>
      <c r="PVD6" s="53"/>
      <c r="PVE6" s="53"/>
      <c r="PVF6" s="53"/>
      <c r="PVG6" s="53"/>
      <c r="PVH6" s="53"/>
      <c r="PVI6" s="53"/>
      <c r="PVJ6" s="53"/>
      <c r="PVK6" s="53"/>
      <c r="PVL6" s="53"/>
      <c r="PVM6" s="53"/>
      <c r="PVN6" s="53"/>
      <c r="PVO6" s="53"/>
      <c r="PVP6" s="53"/>
      <c r="PVQ6" s="53"/>
      <c r="PVR6" s="53"/>
      <c r="PVS6" s="53"/>
      <c r="PVT6" s="53"/>
      <c r="PVU6" s="53"/>
      <c r="PVV6" s="53"/>
      <c r="PVW6" s="53"/>
      <c r="PVX6" s="53"/>
      <c r="PVY6" s="53"/>
      <c r="PVZ6" s="53"/>
      <c r="PWA6" s="53"/>
      <c r="PWB6" s="53"/>
      <c r="PWC6" s="53"/>
      <c r="PWD6" s="53"/>
      <c r="PWE6" s="53"/>
      <c r="PWF6" s="53"/>
      <c r="PWG6" s="53"/>
      <c r="PWH6" s="53"/>
      <c r="PWI6" s="53"/>
      <c r="PWJ6" s="53"/>
      <c r="PWK6" s="53"/>
      <c r="PWL6" s="53"/>
      <c r="PWM6" s="53"/>
      <c r="PWN6" s="53"/>
      <c r="PWO6" s="53"/>
      <c r="PWP6" s="53"/>
      <c r="PWQ6" s="53"/>
      <c r="PWR6" s="53"/>
      <c r="PWS6" s="53"/>
      <c r="PWT6" s="53"/>
      <c r="PWU6" s="53"/>
      <c r="PWV6" s="53"/>
      <c r="PWW6" s="53"/>
      <c r="PWX6" s="53"/>
      <c r="PWY6" s="53"/>
      <c r="PWZ6" s="53"/>
      <c r="PXA6" s="53"/>
      <c r="PXB6" s="53"/>
      <c r="PXC6" s="53"/>
      <c r="PXD6" s="53"/>
      <c r="PXE6" s="53"/>
      <c r="PXF6" s="53"/>
      <c r="PXG6" s="53"/>
      <c r="PXH6" s="53"/>
      <c r="PXI6" s="53"/>
      <c r="PXJ6" s="53"/>
      <c r="PXK6" s="53"/>
      <c r="PXL6" s="53"/>
      <c r="PXM6" s="53"/>
      <c r="PXN6" s="53"/>
      <c r="PXO6" s="53"/>
      <c r="PXP6" s="53"/>
      <c r="PXQ6" s="53"/>
      <c r="PXR6" s="53"/>
      <c r="PXS6" s="53"/>
      <c r="PXT6" s="53"/>
      <c r="PXU6" s="53"/>
      <c r="PXV6" s="53"/>
      <c r="PXW6" s="53"/>
      <c r="PXX6" s="53"/>
      <c r="PXY6" s="53"/>
      <c r="PXZ6" s="53"/>
      <c r="PYA6" s="53"/>
      <c r="PYB6" s="53"/>
      <c r="PYC6" s="53"/>
      <c r="PYD6" s="53"/>
      <c r="PYE6" s="53"/>
      <c r="PYF6" s="53"/>
      <c r="PYG6" s="53"/>
      <c r="PYH6" s="53"/>
      <c r="PYI6" s="53"/>
      <c r="PYJ6" s="53"/>
      <c r="PYK6" s="53"/>
      <c r="PYL6" s="53"/>
      <c r="PYM6" s="53"/>
      <c r="PYN6" s="53"/>
      <c r="PYO6" s="53"/>
      <c r="PYP6" s="53"/>
      <c r="PYQ6" s="53"/>
      <c r="PYR6" s="53"/>
      <c r="PYS6" s="53"/>
      <c r="PYT6" s="53"/>
      <c r="PYU6" s="53"/>
      <c r="PYV6" s="53"/>
      <c r="PYW6" s="53"/>
      <c r="PYX6" s="53"/>
      <c r="PYY6" s="53"/>
      <c r="PYZ6" s="53"/>
      <c r="PZA6" s="53"/>
      <c r="PZB6" s="53"/>
      <c r="PZC6" s="53"/>
      <c r="PZD6" s="53"/>
      <c r="PZE6" s="53"/>
      <c r="PZF6" s="53"/>
      <c r="PZG6" s="53"/>
      <c r="PZH6" s="53"/>
      <c r="PZI6" s="53"/>
      <c r="PZJ6" s="53"/>
      <c r="PZK6" s="53"/>
      <c r="PZL6" s="53"/>
      <c r="PZM6" s="53"/>
      <c r="PZN6" s="53"/>
      <c r="PZO6" s="53"/>
      <c r="PZP6" s="53"/>
      <c r="PZQ6" s="53"/>
      <c r="PZR6" s="53"/>
      <c r="PZS6" s="53"/>
      <c r="PZT6" s="53"/>
      <c r="PZU6" s="53"/>
      <c r="PZV6" s="53"/>
      <c r="PZW6" s="53"/>
      <c r="PZX6" s="53"/>
      <c r="PZY6" s="53"/>
      <c r="PZZ6" s="53"/>
      <c r="QAA6" s="53"/>
      <c r="QAB6" s="53"/>
      <c r="QAC6" s="53"/>
      <c r="QAD6" s="53"/>
      <c r="QAE6" s="53"/>
      <c r="QAF6" s="53"/>
      <c r="QAG6" s="53"/>
      <c r="QAH6" s="53"/>
      <c r="QAI6" s="53"/>
      <c r="QAJ6" s="53"/>
      <c r="QAK6" s="53"/>
      <c r="QAL6" s="53"/>
      <c r="QAM6" s="53"/>
      <c r="QAN6" s="53"/>
      <c r="QAO6" s="53"/>
      <c r="QAP6" s="53"/>
      <c r="QAQ6" s="53"/>
      <c r="QAR6" s="53"/>
      <c r="QAS6" s="53"/>
      <c r="QAT6" s="53"/>
      <c r="QAU6" s="53"/>
      <c r="QAV6" s="53"/>
      <c r="QAW6" s="53"/>
      <c r="QAX6" s="53"/>
      <c r="QAY6" s="53"/>
      <c r="QAZ6" s="53"/>
      <c r="QBA6" s="53"/>
      <c r="QBB6" s="53"/>
      <c r="QBC6" s="53"/>
      <c r="QBD6" s="53"/>
      <c r="QBE6" s="53"/>
      <c r="QBF6" s="53"/>
      <c r="QBG6" s="53"/>
      <c r="QBH6" s="53"/>
      <c r="QBI6" s="53"/>
      <c r="QBJ6" s="53"/>
      <c r="QBK6" s="53"/>
      <c r="QBL6" s="53"/>
      <c r="QBM6" s="53"/>
      <c r="QBN6" s="53"/>
      <c r="QBO6" s="53"/>
      <c r="QBP6" s="53"/>
      <c r="QBQ6" s="53"/>
      <c r="QBR6" s="53"/>
      <c r="QBS6" s="53"/>
      <c r="QBT6" s="53"/>
      <c r="QBU6" s="53"/>
      <c r="QBV6" s="53"/>
      <c r="QBW6" s="53"/>
      <c r="QBX6" s="53"/>
      <c r="QBY6" s="53"/>
      <c r="QBZ6" s="53"/>
      <c r="QCA6" s="53"/>
      <c r="QCB6" s="53"/>
      <c r="QCC6" s="53"/>
      <c r="QCD6" s="53"/>
      <c r="QCE6" s="53"/>
      <c r="QCF6" s="53"/>
      <c r="QCG6" s="53"/>
      <c r="QCH6" s="53"/>
      <c r="QCI6" s="53"/>
      <c r="QCJ6" s="53"/>
      <c r="QCK6" s="53"/>
      <c r="QCL6" s="53"/>
      <c r="QCM6" s="53"/>
      <c r="QCN6" s="53"/>
      <c r="QCO6" s="53"/>
      <c r="QCP6" s="53"/>
      <c r="QCQ6" s="53"/>
      <c r="QCR6" s="53"/>
      <c r="QCS6" s="53"/>
      <c r="QCT6" s="53"/>
      <c r="QCU6" s="53"/>
      <c r="QCV6" s="53"/>
      <c r="QCW6" s="53"/>
      <c r="QCX6" s="53"/>
      <c r="QCY6" s="53"/>
      <c r="QCZ6" s="53"/>
      <c r="QDA6" s="53"/>
      <c r="QDB6" s="53"/>
      <c r="QDC6" s="53"/>
      <c r="QDD6" s="53"/>
      <c r="QDE6" s="53"/>
      <c r="QDF6" s="53"/>
      <c r="QDG6" s="53"/>
      <c r="QDH6" s="53"/>
      <c r="QDI6" s="53"/>
      <c r="QDJ6" s="53"/>
      <c r="QDK6" s="53"/>
      <c r="QDL6" s="53"/>
      <c r="QDM6" s="53"/>
      <c r="QDN6" s="53"/>
      <c r="QDO6" s="53"/>
      <c r="QDP6" s="53"/>
      <c r="QDQ6" s="53"/>
      <c r="QDR6" s="53"/>
      <c r="QDS6" s="53"/>
      <c r="QDT6" s="53"/>
      <c r="QDU6" s="53"/>
      <c r="QDV6" s="53"/>
      <c r="QDW6" s="53"/>
      <c r="QDX6" s="53"/>
      <c r="QDY6" s="53"/>
      <c r="QDZ6" s="53"/>
      <c r="QEA6" s="53"/>
      <c r="QEB6" s="53"/>
      <c r="QEC6" s="53"/>
      <c r="QED6" s="53"/>
      <c r="QEE6" s="53"/>
      <c r="QEF6" s="53"/>
      <c r="QEG6" s="53"/>
      <c r="QEH6" s="53"/>
      <c r="QEI6" s="53"/>
      <c r="QEJ6" s="53"/>
      <c r="QEK6" s="53"/>
      <c r="QEL6" s="53"/>
      <c r="QEM6" s="53"/>
      <c r="QEN6" s="53"/>
      <c r="QEO6" s="53"/>
      <c r="QEP6" s="53"/>
      <c r="QEQ6" s="53"/>
      <c r="QER6" s="53"/>
      <c r="QES6" s="53"/>
      <c r="QET6" s="53"/>
      <c r="QEU6" s="53"/>
      <c r="QEV6" s="53"/>
      <c r="QEW6" s="53"/>
      <c r="QEX6" s="53"/>
      <c r="QEY6" s="53"/>
      <c r="QEZ6" s="53"/>
      <c r="QFA6" s="53"/>
      <c r="QFB6" s="53"/>
      <c r="QFC6" s="53"/>
      <c r="QFD6" s="53"/>
      <c r="QFE6" s="53"/>
      <c r="QFF6" s="53"/>
      <c r="QFG6" s="53"/>
      <c r="QFH6" s="53"/>
      <c r="QFI6" s="53"/>
      <c r="QFJ6" s="53"/>
      <c r="QFK6" s="53"/>
      <c r="QFL6" s="53"/>
      <c r="QFM6" s="53"/>
      <c r="QFN6" s="53"/>
      <c r="QFO6" s="53"/>
      <c r="QFP6" s="53"/>
      <c r="QFQ6" s="53"/>
      <c r="QFR6" s="53"/>
      <c r="QFS6" s="53"/>
      <c r="QFT6" s="53"/>
      <c r="QFU6" s="53"/>
      <c r="QFV6" s="53"/>
      <c r="QFW6" s="53"/>
      <c r="QFX6" s="53"/>
      <c r="QFY6" s="53"/>
      <c r="QFZ6" s="53"/>
      <c r="QGA6" s="53"/>
      <c r="QGB6" s="53"/>
      <c r="QGC6" s="53"/>
      <c r="QGD6" s="53"/>
      <c r="QGE6" s="53"/>
      <c r="QGF6" s="53"/>
      <c r="QGG6" s="53"/>
      <c r="QGH6" s="53"/>
      <c r="QGI6" s="53"/>
      <c r="QGJ6" s="53"/>
      <c r="QGK6" s="53"/>
      <c r="QGL6" s="53"/>
      <c r="QGM6" s="53"/>
      <c r="QGN6" s="53"/>
      <c r="QGO6" s="53"/>
      <c r="QGP6" s="53"/>
      <c r="QGQ6" s="53"/>
      <c r="QGR6" s="53"/>
      <c r="QGS6" s="53"/>
      <c r="QGT6" s="53"/>
      <c r="QGU6" s="53"/>
      <c r="QGV6" s="53"/>
      <c r="QGW6" s="53"/>
      <c r="QGX6" s="53"/>
      <c r="QGY6" s="53"/>
      <c r="QGZ6" s="53"/>
      <c r="QHA6" s="53"/>
      <c r="QHB6" s="53"/>
      <c r="QHC6" s="53"/>
      <c r="QHD6" s="53"/>
      <c r="QHE6" s="53"/>
      <c r="QHF6" s="53"/>
      <c r="QHG6" s="53"/>
      <c r="QHH6" s="53"/>
      <c r="QHI6" s="53"/>
      <c r="QHJ6" s="53"/>
      <c r="QHK6" s="53"/>
      <c r="QHL6" s="53"/>
      <c r="QHM6" s="53"/>
      <c r="QHN6" s="53"/>
      <c r="QHO6" s="53"/>
      <c r="QHP6" s="53"/>
      <c r="QHQ6" s="53"/>
      <c r="QHR6" s="53"/>
      <c r="QHS6" s="53"/>
      <c r="QHT6" s="53"/>
      <c r="QHU6" s="53"/>
      <c r="QHV6" s="53"/>
      <c r="QHW6" s="53"/>
      <c r="QHX6" s="53"/>
      <c r="QHY6" s="53"/>
      <c r="QHZ6" s="53"/>
      <c r="QIA6" s="53"/>
      <c r="QIB6" s="53"/>
      <c r="QIC6" s="53"/>
      <c r="QID6" s="53"/>
      <c r="QIE6" s="53"/>
      <c r="QIF6" s="53"/>
      <c r="QIG6" s="53"/>
      <c r="QIH6" s="53"/>
      <c r="QII6" s="53"/>
      <c r="QIJ6" s="53"/>
      <c r="QIK6" s="53"/>
      <c r="QIL6" s="53"/>
      <c r="QIM6" s="53"/>
      <c r="QIN6" s="53"/>
      <c r="QIO6" s="53"/>
      <c r="QIP6" s="53"/>
      <c r="QIQ6" s="53"/>
      <c r="QIR6" s="53"/>
      <c r="QIS6" s="53"/>
      <c r="QIT6" s="53"/>
      <c r="QIU6" s="53"/>
      <c r="QIV6" s="53"/>
      <c r="QIW6" s="53"/>
      <c r="QIX6" s="53"/>
      <c r="QIY6" s="53"/>
      <c r="QIZ6" s="53"/>
      <c r="QJA6" s="53"/>
      <c r="QJB6" s="53"/>
      <c r="QJC6" s="53"/>
      <c r="QJD6" s="53"/>
      <c r="QJE6" s="53"/>
      <c r="QJF6" s="53"/>
      <c r="QJG6" s="53"/>
      <c r="QJH6" s="53"/>
      <c r="QJI6" s="53"/>
      <c r="QJJ6" s="53"/>
      <c r="QJK6" s="53"/>
      <c r="QJL6" s="53"/>
      <c r="QJM6" s="53"/>
      <c r="QJN6" s="53"/>
      <c r="QJO6" s="53"/>
      <c r="QJP6" s="53"/>
      <c r="QJQ6" s="53"/>
      <c r="QJR6" s="53"/>
      <c r="QJS6" s="53"/>
      <c r="QJT6" s="53"/>
      <c r="QJU6" s="53"/>
      <c r="QJV6" s="53"/>
      <c r="QJW6" s="53"/>
      <c r="QJX6" s="53"/>
      <c r="QJY6" s="53"/>
      <c r="QJZ6" s="53"/>
      <c r="QKA6" s="53"/>
      <c r="QKB6" s="53"/>
      <c r="QKC6" s="53"/>
      <c r="QKD6" s="53"/>
      <c r="QKE6" s="53"/>
      <c r="QKF6" s="53"/>
      <c r="QKG6" s="53"/>
      <c r="QKH6" s="53"/>
      <c r="QKI6" s="53"/>
      <c r="QKJ6" s="53"/>
      <c r="QKK6" s="53"/>
      <c r="QKL6" s="53"/>
      <c r="QKM6" s="53"/>
      <c r="QKN6" s="53"/>
      <c r="QKO6" s="53"/>
      <c r="QKP6" s="53"/>
      <c r="QKQ6" s="53"/>
      <c r="QKR6" s="53"/>
      <c r="QKS6" s="53"/>
      <c r="QKT6" s="53"/>
      <c r="QKU6" s="53"/>
      <c r="QKV6" s="53"/>
      <c r="QKW6" s="53"/>
      <c r="QKX6" s="53"/>
      <c r="QKY6" s="53"/>
      <c r="QKZ6" s="53"/>
      <c r="QLA6" s="53"/>
      <c r="QLB6" s="53"/>
      <c r="QLC6" s="53"/>
      <c r="QLD6" s="53"/>
      <c r="QLE6" s="53"/>
      <c r="QLF6" s="53"/>
      <c r="QLG6" s="53"/>
      <c r="QLH6" s="53"/>
      <c r="QLI6" s="53"/>
      <c r="QLJ6" s="53"/>
      <c r="QLK6" s="53"/>
      <c r="QLL6" s="53"/>
      <c r="QLM6" s="53"/>
      <c r="QLN6" s="53"/>
      <c r="QLO6" s="53"/>
      <c r="QLP6" s="53"/>
      <c r="QLQ6" s="53"/>
      <c r="QLR6" s="53"/>
      <c r="QLS6" s="53"/>
      <c r="QLT6" s="53"/>
      <c r="QLU6" s="53"/>
      <c r="QLV6" s="53"/>
      <c r="QLW6" s="53"/>
      <c r="QLX6" s="53"/>
      <c r="QLY6" s="53"/>
      <c r="QLZ6" s="53"/>
      <c r="QMA6" s="53"/>
      <c r="QMB6" s="53"/>
      <c r="QMC6" s="53"/>
      <c r="QMD6" s="53"/>
      <c r="QME6" s="53"/>
      <c r="QMF6" s="53"/>
      <c r="QMG6" s="53"/>
      <c r="QMH6" s="53"/>
      <c r="QMI6" s="53"/>
      <c r="QMJ6" s="53"/>
      <c r="QMK6" s="53"/>
      <c r="QML6" s="53"/>
      <c r="QMM6" s="53"/>
      <c r="QMN6" s="53"/>
      <c r="QMO6" s="53"/>
      <c r="QMP6" s="53"/>
      <c r="QMQ6" s="53"/>
      <c r="QMR6" s="53"/>
      <c r="QMS6" s="53"/>
      <c r="QMT6" s="53"/>
      <c r="QMU6" s="53"/>
      <c r="QMV6" s="53"/>
      <c r="QMW6" s="53"/>
      <c r="QMX6" s="53"/>
      <c r="QMY6" s="53"/>
      <c r="QMZ6" s="53"/>
      <c r="QNA6" s="53"/>
      <c r="QNB6" s="53"/>
      <c r="QNC6" s="53"/>
      <c r="QND6" s="53"/>
      <c r="QNE6" s="53"/>
      <c r="QNF6" s="53"/>
      <c r="QNG6" s="53"/>
      <c r="QNH6" s="53"/>
      <c r="QNI6" s="53"/>
      <c r="QNJ6" s="53"/>
      <c r="QNK6" s="53"/>
      <c r="QNL6" s="53"/>
      <c r="QNM6" s="53"/>
      <c r="QNN6" s="53"/>
      <c r="QNO6" s="53"/>
      <c r="QNP6" s="53"/>
      <c r="QNQ6" s="53"/>
      <c r="QNR6" s="53"/>
      <c r="QNS6" s="53"/>
      <c r="QNT6" s="53"/>
      <c r="QNU6" s="53"/>
      <c r="QNV6" s="53"/>
      <c r="QNW6" s="53"/>
      <c r="QNX6" s="53"/>
      <c r="QNY6" s="53"/>
      <c r="QNZ6" s="53"/>
      <c r="QOA6" s="53"/>
      <c r="QOB6" s="53"/>
      <c r="QOC6" s="53"/>
      <c r="QOD6" s="53"/>
      <c r="QOE6" s="53"/>
      <c r="QOF6" s="53"/>
      <c r="QOG6" s="53"/>
      <c r="QOH6" s="53"/>
      <c r="QOI6" s="53"/>
      <c r="QOJ6" s="53"/>
      <c r="QOK6" s="53"/>
      <c r="QOL6" s="53"/>
      <c r="QOM6" s="53"/>
      <c r="QON6" s="53"/>
      <c r="QOO6" s="53"/>
      <c r="QOP6" s="53"/>
      <c r="QOQ6" s="53"/>
      <c r="QOR6" s="53"/>
      <c r="QOS6" s="53"/>
      <c r="QOT6" s="53"/>
      <c r="QOU6" s="53"/>
      <c r="QOV6" s="53"/>
      <c r="QOW6" s="53"/>
      <c r="QOX6" s="53"/>
      <c r="QOY6" s="53"/>
      <c r="QOZ6" s="53"/>
      <c r="QPA6" s="53"/>
      <c r="QPB6" s="53"/>
      <c r="QPC6" s="53"/>
      <c r="QPD6" s="53"/>
      <c r="QPE6" s="53"/>
      <c r="QPF6" s="53"/>
      <c r="QPG6" s="53"/>
      <c r="QPH6" s="53"/>
      <c r="QPI6" s="53"/>
      <c r="QPJ6" s="53"/>
      <c r="QPK6" s="53"/>
      <c r="QPL6" s="53"/>
      <c r="QPM6" s="53"/>
      <c r="QPN6" s="53"/>
      <c r="QPO6" s="53"/>
      <c r="QPP6" s="53"/>
      <c r="QPQ6" s="53"/>
      <c r="QPR6" s="53"/>
      <c r="QPS6" s="53"/>
      <c r="QPT6" s="53"/>
      <c r="QPU6" s="53"/>
      <c r="QPV6" s="53"/>
      <c r="QPW6" s="53"/>
      <c r="QPX6" s="53"/>
      <c r="QPY6" s="53"/>
      <c r="QPZ6" s="53"/>
      <c r="QQA6" s="53"/>
      <c r="QQB6" s="53"/>
      <c r="QQC6" s="53"/>
      <c r="QQD6" s="53"/>
      <c r="QQE6" s="53"/>
      <c r="QQF6" s="53"/>
      <c r="QQG6" s="53"/>
      <c r="QQH6" s="53"/>
      <c r="QQI6" s="53"/>
      <c r="QQJ6" s="53"/>
      <c r="QQK6" s="53"/>
      <c r="QQL6" s="53"/>
      <c r="QQM6" s="53"/>
      <c r="QQN6" s="53"/>
      <c r="QQO6" s="53"/>
      <c r="QQP6" s="53"/>
      <c r="QQQ6" s="53"/>
      <c r="QQR6" s="53"/>
      <c r="QQS6" s="53"/>
      <c r="QQT6" s="53"/>
      <c r="QQU6" s="53"/>
      <c r="QQV6" s="53"/>
      <c r="QQW6" s="53"/>
      <c r="QQX6" s="53"/>
      <c r="QQY6" s="53"/>
      <c r="QQZ6" s="53"/>
      <c r="QRA6" s="53"/>
      <c r="QRB6" s="53"/>
      <c r="QRC6" s="53"/>
      <c r="QRD6" s="53"/>
      <c r="QRE6" s="53"/>
      <c r="QRF6" s="53"/>
      <c r="QRG6" s="53"/>
      <c r="QRH6" s="53"/>
      <c r="QRI6" s="53"/>
      <c r="QRJ6" s="53"/>
      <c r="QRK6" s="53"/>
      <c r="QRL6" s="53"/>
      <c r="QRM6" s="53"/>
      <c r="QRN6" s="53"/>
      <c r="QRO6" s="53"/>
      <c r="QRP6" s="53"/>
      <c r="QRQ6" s="53"/>
      <c r="QRR6" s="53"/>
      <c r="QRS6" s="53"/>
      <c r="QRT6" s="53"/>
      <c r="QRU6" s="53"/>
      <c r="QRV6" s="53"/>
      <c r="QRW6" s="53"/>
      <c r="QRX6" s="53"/>
      <c r="QRY6" s="53"/>
      <c r="QRZ6" s="53"/>
      <c r="QSA6" s="53"/>
      <c r="QSB6" s="53"/>
      <c r="QSC6" s="53"/>
      <c r="QSD6" s="53"/>
      <c r="QSE6" s="53"/>
      <c r="QSF6" s="53"/>
      <c r="QSG6" s="53"/>
      <c r="QSH6" s="53"/>
      <c r="QSI6" s="53"/>
      <c r="QSJ6" s="53"/>
      <c r="QSK6" s="53"/>
      <c r="QSL6" s="53"/>
      <c r="QSM6" s="53"/>
      <c r="QSN6" s="53"/>
      <c r="QSO6" s="53"/>
      <c r="QSP6" s="53"/>
      <c r="QSQ6" s="53"/>
      <c r="QSR6" s="53"/>
      <c r="QSS6" s="53"/>
      <c r="QST6" s="53"/>
      <c r="QSU6" s="53"/>
      <c r="QSV6" s="53"/>
      <c r="QSW6" s="53"/>
      <c r="QSX6" s="53"/>
      <c r="QSY6" s="53"/>
      <c r="QSZ6" s="53"/>
      <c r="QTA6" s="53"/>
      <c r="QTB6" s="53"/>
      <c r="QTC6" s="53"/>
      <c r="QTD6" s="53"/>
      <c r="QTE6" s="53"/>
      <c r="QTF6" s="53"/>
      <c r="QTG6" s="53"/>
      <c r="QTH6" s="53"/>
      <c r="QTI6" s="53"/>
      <c r="QTJ6" s="53"/>
      <c r="QTK6" s="53"/>
      <c r="QTL6" s="53"/>
      <c r="QTM6" s="53"/>
      <c r="QTN6" s="53"/>
      <c r="QTO6" s="53"/>
      <c r="QTP6" s="53"/>
      <c r="QTQ6" s="53"/>
      <c r="QTR6" s="53"/>
      <c r="QTS6" s="53"/>
      <c r="QTT6" s="53"/>
      <c r="QTU6" s="53"/>
      <c r="QTV6" s="53"/>
      <c r="QTW6" s="53"/>
      <c r="QTX6" s="53"/>
      <c r="QTY6" s="53"/>
      <c r="QTZ6" s="53"/>
      <c r="QUA6" s="53"/>
      <c r="QUB6" s="53"/>
      <c r="QUC6" s="53"/>
      <c r="QUD6" s="53"/>
      <c r="QUE6" s="53"/>
      <c r="QUF6" s="53"/>
      <c r="QUG6" s="53"/>
      <c r="QUH6" s="53"/>
      <c r="QUI6" s="53"/>
      <c r="QUJ6" s="53"/>
      <c r="QUK6" s="53"/>
      <c r="QUL6" s="53"/>
      <c r="QUM6" s="53"/>
      <c r="QUN6" s="53"/>
      <c r="QUO6" s="53"/>
      <c r="QUP6" s="53"/>
      <c r="QUQ6" s="53"/>
      <c r="QUR6" s="53"/>
      <c r="QUS6" s="53"/>
      <c r="QUT6" s="53"/>
      <c r="QUU6" s="53"/>
      <c r="QUV6" s="53"/>
      <c r="QUW6" s="53"/>
      <c r="QUX6" s="53"/>
      <c r="QUY6" s="53"/>
      <c r="QUZ6" s="53"/>
      <c r="QVA6" s="53"/>
      <c r="QVB6" s="53"/>
      <c r="QVC6" s="53"/>
      <c r="QVD6" s="53"/>
      <c r="QVE6" s="53"/>
      <c r="QVF6" s="53"/>
      <c r="QVG6" s="53"/>
      <c r="QVH6" s="53"/>
      <c r="QVI6" s="53"/>
      <c r="QVJ6" s="53"/>
      <c r="QVK6" s="53"/>
      <c r="QVL6" s="53"/>
      <c r="QVM6" s="53"/>
      <c r="QVN6" s="53"/>
      <c r="QVO6" s="53"/>
      <c r="QVP6" s="53"/>
      <c r="QVQ6" s="53"/>
      <c r="QVR6" s="53"/>
      <c r="QVS6" s="53"/>
      <c r="QVT6" s="53"/>
      <c r="QVU6" s="53"/>
      <c r="QVV6" s="53"/>
      <c r="QVW6" s="53"/>
      <c r="QVX6" s="53"/>
      <c r="QVY6" s="53"/>
      <c r="QVZ6" s="53"/>
      <c r="QWA6" s="53"/>
      <c r="QWB6" s="53"/>
      <c r="QWC6" s="53"/>
      <c r="QWD6" s="53"/>
      <c r="QWE6" s="53"/>
      <c r="QWF6" s="53"/>
      <c r="QWG6" s="53"/>
      <c r="QWH6" s="53"/>
      <c r="QWI6" s="53"/>
      <c r="QWJ6" s="53"/>
      <c r="QWK6" s="53"/>
      <c r="QWL6" s="53"/>
      <c r="QWM6" s="53"/>
      <c r="QWN6" s="53"/>
      <c r="QWO6" s="53"/>
      <c r="QWP6" s="53"/>
      <c r="QWQ6" s="53"/>
      <c r="QWR6" s="53"/>
      <c r="QWS6" s="53"/>
      <c r="QWT6" s="53"/>
      <c r="QWU6" s="53"/>
      <c r="QWV6" s="53"/>
      <c r="QWW6" s="53"/>
      <c r="QWX6" s="53"/>
      <c r="QWY6" s="53"/>
      <c r="QWZ6" s="53"/>
      <c r="QXA6" s="53"/>
      <c r="QXB6" s="53"/>
      <c r="QXC6" s="53"/>
      <c r="QXD6" s="53"/>
      <c r="QXE6" s="53"/>
      <c r="QXF6" s="53"/>
      <c r="QXG6" s="53"/>
      <c r="QXH6" s="53"/>
      <c r="QXI6" s="53"/>
      <c r="QXJ6" s="53"/>
      <c r="QXK6" s="53"/>
      <c r="QXL6" s="53"/>
      <c r="QXM6" s="53"/>
      <c r="QXN6" s="53"/>
      <c r="QXO6" s="53"/>
      <c r="QXP6" s="53"/>
      <c r="QXQ6" s="53"/>
      <c r="QXR6" s="53"/>
      <c r="QXS6" s="53"/>
      <c r="QXT6" s="53"/>
      <c r="QXU6" s="53"/>
      <c r="QXV6" s="53"/>
      <c r="QXW6" s="53"/>
      <c r="QXX6" s="53"/>
      <c r="QXY6" s="53"/>
      <c r="QXZ6" s="53"/>
      <c r="QYA6" s="53"/>
      <c r="QYB6" s="53"/>
      <c r="QYC6" s="53"/>
      <c r="QYD6" s="53"/>
      <c r="QYE6" s="53"/>
      <c r="QYF6" s="53"/>
      <c r="QYG6" s="53"/>
      <c r="QYH6" s="53"/>
      <c r="QYI6" s="53"/>
      <c r="QYJ6" s="53"/>
      <c r="QYK6" s="53"/>
      <c r="QYL6" s="53"/>
      <c r="QYM6" s="53"/>
      <c r="QYN6" s="53"/>
      <c r="QYO6" s="53"/>
      <c r="QYP6" s="53"/>
      <c r="QYQ6" s="53"/>
      <c r="QYR6" s="53"/>
      <c r="QYS6" s="53"/>
      <c r="QYT6" s="53"/>
      <c r="QYU6" s="53"/>
      <c r="QYV6" s="53"/>
      <c r="QYW6" s="53"/>
      <c r="QYX6" s="53"/>
      <c r="QYY6" s="53"/>
      <c r="QYZ6" s="53"/>
      <c r="QZA6" s="53"/>
      <c r="QZB6" s="53"/>
      <c r="QZC6" s="53"/>
      <c r="QZD6" s="53"/>
      <c r="QZE6" s="53"/>
      <c r="QZF6" s="53"/>
      <c r="QZG6" s="53"/>
      <c r="QZH6" s="53"/>
      <c r="QZI6" s="53"/>
      <c r="QZJ6" s="53"/>
      <c r="QZK6" s="53"/>
      <c r="QZL6" s="53"/>
      <c r="QZM6" s="53"/>
      <c r="QZN6" s="53"/>
      <c r="QZO6" s="53"/>
      <c r="QZP6" s="53"/>
      <c r="QZQ6" s="53"/>
      <c r="QZR6" s="53"/>
      <c r="QZS6" s="53"/>
      <c r="QZT6" s="53"/>
      <c r="QZU6" s="53"/>
      <c r="QZV6" s="53"/>
      <c r="QZW6" s="53"/>
      <c r="QZX6" s="53"/>
      <c r="QZY6" s="53"/>
      <c r="QZZ6" s="53"/>
      <c r="RAA6" s="53"/>
      <c r="RAB6" s="53"/>
      <c r="RAC6" s="53"/>
      <c r="RAD6" s="53"/>
      <c r="RAE6" s="53"/>
      <c r="RAF6" s="53"/>
      <c r="RAG6" s="53"/>
      <c r="RAH6" s="53"/>
      <c r="RAI6" s="53"/>
      <c r="RAJ6" s="53"/>
      <c r="RAK6" s="53"/>
      <c r="RAL6" s="53"/>
      <c r="RAM6" s="53"/>
      <c r="RAN6" s="53"/>
      <c r="RAO6" s="53"/>
      <c r="RAP6" s="53"/>
      <c r="RAQ6" s="53"/>
      <c r="RAR6" s="53"/>
      <c r="RAS6" s="53"/>
      <c r="RAT6" s="53"/>
      <c r="RAU6" s="53"/>
      <c r="RAV6" s="53"/>
      <c r="RAW6" s="53"/>
      <c r="RAX6" s="53"/>
      <c r="RAY6" s="53"/>
      <c r="RAZ6" s="53"/>
      <c r="RBA6" s="53"/>
      <c r="RBB6" s="53"/>
      <c r="RBC6" s="53"/>
      <c r="RBD6" s="53"/>
      <c r="RBE6" s="53"/>
      <c r="RBF6" s="53"/>
      <c r="RBG6" s="53"/>
      <c r="RBH6" s="53"/>
      <c r="RBI6" s="53"/>
      <c r="RBJ6" s="53"/>
      <c r="RBK6" s="53"/>
      <c r="RBL6" s="53"/>
      <c r="RBM6" s="53"/>
      <c r="RBN6" s="53"/>
      <c r="RBO6" s="53"/>
      <c r="RBP6" s="53"/>
      <c r="RBQ6" s="53"/>
      <c r="RBR6" s="53"/>
      <c r="RBS6" s="53"/>
      <c r="RBT6" s="53"/>
      <c r="RBU6" s="53"/>
      <c r="RBV6" s="53"/>
      <c r="RBW6" s="53"/>
      <c r="RBX6" s="53"/>
      <c r="RBY6" s="53"/>
      <c r="RBZ6" s="53"/>
      <c r="RCA6" s="53"/>
      <c r="RCB6" s="53"/>
      <c r="RCC6" s="53"/>
      <c r="RCD6" s="53"/>
      <c r="RCE6" s="53"/>
      <c r="RCF6" s="53"/>
      <c r="RCG6" s="53"/>
      <c r="RCH6" s="53"/>
      <c r="RCI6" s="53"/>
      <c r="RCJ6" s="53"/>
      <c r="RCK6" s="53"/>
      <c r="RCL6" s="53"/>
      <c r="RCM6" s="53"/>
      <c r="RCN6" s="53"/>
      <c r="RCO6" s="53"/>
      <c r="RCP6" s="53"/>
      <c r="RCQ6" s="53"/>
      <c r="RCR6" s="53"/>
      <c r="RCS6" s="53"/>
      <c r="RCT6" s="53"/>
      <c r="RCU6" s="53"/>
      <c r="RCV6" s="53"/>
      <c r="RCW6" s="53"/>
      <c r="RCX6" s="53"/>
      <c r="RCY6" s="53"/>
      <c r="RCZ6" s="53"/>
      <c r="RDA6" s="53"/>
      <c r="RDB6" s="53"/>
      <c r="RDC6" s="53"/>
      <c r="RDD6" s="53"/>
      <c r="RDE6" s="53"/>
      <c r="RDF6" s="53"/>
      <c r="RDG6" s="53"/>
      <c r="RDH6" s="53"/>
      <c r="RDI6" s="53"/>
      <c r="RDJ6" s="53"/>
      <c r="RDK6" s="53"/>
      <c r="RDL6" s="53"/>
      <c r="RDM6" s="53"/>
      <c r="RDN6" s="53"/>
      <c r="RDO6" s="53"/>
      <c r="RDP6" s="53"/>
      <c r="RDQ6" s="53"/>
      <c r="RDR6" s="53"/>
      <c r="RDS6" s="53"/>
      <c r="RDT6" s="53"/>
      <c r="RDU6" s="53"/>
      <c r="RDV6" s="53"/>
      <c r="RDW6" s="53"/>
      <c r="RDX6" s="53"/>
      <c r="RDY6" s="53"/>
      <c r="RDZ6" s="53"/>
      <c r="REA6" s="53"/>
      <c r="REB6" s="53"/>
      <c r="REC6" s="53"/>
      <c r="RED6" s="53"/>
      <c r="REE6" s="53"/>
      <c r="REF6" s="53"/>
      <c r="REG6" s="53"/>
      <c r="REH6" s="53"/>
      <c r="REI6" s="53"/>
      <c r="REJ6" s="53"/>
      <c r="REK6" s="53"/>
      <c r="REL6" s="53"/>
      <c r="REM6" s="53"/>
      <c r="REN6" s="53"/>
      <c r="REO6" s="53"/>
      <c r="REP6" s="53"/>
      <c r="REQ6" s="53"/>
      <c r="RER6" s="53"/>
      <c r="RES6" s="53"/>
      <c r="RET6" s="53"/>
      <c r="REU6" s="53"/>
      <c r="REV6" s="53"/>
      <c r="REW6" s="53"/>
      <c r="REX6" s="53"/>
      <c r="REY6" s="53"/>
      <c r="REZ6" s="53"/>
      <c r="RFA6" s="53"/>
      <c r="RFB6" s="53"/>
      <c r="RFC6" s="53"/>
      <c r="RFD6" s="53"/>
      <c r="RFE6" s="53"/>
      <c r="RFF6" s="53"/>
      <c r="RFG6" s="53"/>
      <c r="RFH6" s="53"/>
      <c r="RFI6" s="53"/>
      <c r="RFJ6" s="53"/>
      <c r="RFK6" s="53"/>
      <c r="RFL6" s="53"/>
      <c r="RFM6" s="53"/>
      <c r="RFN6" s="53"/>
      <c r="RFO6" s="53"/>
      <c r="RFP6" s="53"/>
      <c r="RFQ6" s="53"/>
      <c r="RFR6" s="53"/>
      <c r="RFS6" s="53"/>
      <c r="RFT6" s="53"/>
      <c r="RFU6" s="53"/>
      <c r="RFV6" s="53"/>
      <c r="RFW6" s="53"/>
      <c r="RFX6" s="53"/>
      <c r="RFY6" s="53"/>
      <c r="RFZ6" s="53"/>
      <c r="RGA6" s="53"/>
      <c r="RGB6" s="53"/>
      <c r="RGC6" s="53"/>
      <c r="RGD6" s="53"/>
      <c r="RGE6" s="53"/>
      <c r="RGF6" s="53"/>
      <c r="RGG6" s="53"/>
      <c r="RGH6" s="53"/>
      <c r="RGI6" s="53"/>
      <c r="RGJ6" s="53"/>
      <c r="RGK6" s="53"/>
      <c r="RGL6" s="53"/>
      <c r="RGM6" s="53"/>
      <c r="RGN6" s="53"/>
      <c r="RGO6" s="53"/>
      <c r="RGP6" s="53"/>
      <c r="RGQ6" s="53"/>
      <c r="RGR6" s="53"/>
      <c r="RGS6" s="53"/>
      <c r="RGT6" s="53"/>
      <c r="RGU6" s="53"/>
      <c r="RGV6" s="53"/>
      <c r="RGW6" s="53"/>
      <c r="RGX6" s="53"/>
      <c r="RGY6" s="53"/>
      <c r="RGZ6" s="53"/>
      <c r="RHA6" s="53"/>
      <c r="RHB6" s="53"/>
      <c r="RHC6" s="53"/>
      <c r="RHD6" s="53"/>
      <c r="RHE6" s="53"/>
      <c r="RHF6" s="53"/>
      <c r="RHG6" s="53"/>
      <c r="RHH6" s="53"/>
      <c r="RHI6" s="53"/>
      <c r="RHJ6" s="53"/>
      <c r="RHK6" s="53"/>
      <c r="RHL6" s="53"/>
      <c r="RHM6" s="53"/>
      <c r="RHN6" s="53"/>
      <c r="RHO6" s="53"/>
      <c r="RHP6" s="53"/>
      <c r="RHQ6" s="53"/>
      <c r="RHR6" s="53"/>
      <c r="RHS6" s="53"/>
      <c r="RHT6" s="53"/>
      <c r="RHU6" s="53"/>
      <c r="RHV6" s="53"/>
      <c r="RHW6" s="53"/>
      <c r="RHX6" s="53"/>
      <c r="RHY6" s="53"/>
      <c r="RHZ6" s="53"/>
      <c r="RIA6" s="53"/>
      <c r="RIB6" s="53"/>
      <c r="RIC6" s="53"/>
      <c r="RID6" s="53"/>
      <c r="RIE6" s="53"/>
      <c r="RIF6" s="53"/>
      <c r="RIG6" s="53"/>
      <c r="RIH6" s="53"/>
      <c r="RII6" s="53"/>
      <c r="RIJ6" s="53"/>
      <c r="RIK6" s="53"/>
      <c r="RIL6" s="53"/>
      <c r="RIM6" s="53"/>
      <c r="RIN6" s="53"/>
      <c r="RIO6" s="53"/>
      <c r="RIP6" s="53"/>
      <c r="RIQ6" s="53"/>
      <c r="RIR6" s="53"/>
      <c r="RIS6" s="53"/>
      <c r="RIT6" s="53"/>
      <c r="RIU6" s="53"/>
      <c r="RIV6" s="53"/>
      <c r="RIW6" s="53"/>
      <c r="RIX6" s="53"/>
      <c r="RIY6" s="53"/>
      <c r="RIZ6" s="53"/>
      <c r="RJA6" s="53"/>
      <c r="RJB6" s="53"/>
      <c r="RJC6" s="53"/>
      <c r="RJD6" s="53"/>
      <c r="RJE6" s="53"/>
      <c r="RJF6" s="53"/>
      <c r="RJG6" s="53"/>
      <c r="RJH6" s="53"/>
      <c r="RJI6" s="53"/>
      <c r="RJJ6" s="53"/>
      <c r="RJK6" s="53"/>
      <c r="RJL6" s="53"/>
      <c r="RJM6" s="53"/>
      <c r="RJN6" s="53"/>
      <c r="RJO6" s="53"/>
      <c r="RJP6" s="53"/>
      <c r="RJQ6" s="53"/>
      <c r="RJR6" s="53"/>
      <c r="RJS6" s="53"/>
      <c r="RJT6" s="53"/>
      <c r="RJU6" s="53"/>
      <c r="RJV6" s="53"/>
      <c r="RJW6" s="53"/>
      <c r="RJX6" s="53"/>
      <c r="RJY6" s="53"/>
      <c r="RJZ6" s="53"/>
      <c r="RKA6" s="53"/>
      <c r="RKB6" s="53"/>
      <c r="RKC6" s="53"/>
      <c r="RKD6" s="53"/>
      <c r="RKE6" s="53"/>
      <c r="RKF6" s="53"/>
      <c r="RKG6" s="53"/>
      <c r="RKH6" s="53"/>
      <c r="RKI6" s="53"/>
      <c r="RKJ6" s="53"/>
      <c r="RKK6" s="53"/>
      <c r="RKL6" s="53"/>
      <c r="RKM6" s="53"/>
      <c r="RKN6" s="53"/>
      <c r="RKO6" s="53"/>
      <c r="RKP6" s="53"/>
      <c r="RKQ6" s="53"/>
      <c r="RKR6" s="53"/>
      <c r="RKS6" s="53"/>
      <c r="RKT6" s="53"/>
      <c r="RKU6" s="53"/>
      <c r="RKV6" s="53"/>
      <c r="RKW6" s="53"/>
      <c r="RKX6" s="53"/>
      <c r="RKY6" s="53"/>
      <c r="RKZ6" s="53"/>
      <c r="RLA6" s="53"/>
      <c r="RLB6" s="53"/>
      <c r="RLC6" s="53"/>
      <c r="RLD6" s="53"/>
      <c r="RLE6" s="53"/>
      <c r="RLF6" s="53"/>
      <c r="RLG6" s="53"/>
      <c r="RLH6" s="53"/>
      <c r="RLI6" s="53"/>
      <c r="RLJ6" s="53"/>
      <c r="RLK6" s="53"/>
      <c r="RLL6" s="53"/>
      <c r="RLM6" s="53"/>
      <c r="RLN6" s="53"/>
      <c r="RLO6" s="53"/>
      <c r="RLP6" s="53"/>
      <c r="RLQ6" s="53"/>
      <c r="RLR6" s="53"/>
      <c r="RLS6" s="53"/>
      <c r="RLT6" s="53"/>
      <c r="RLU6" s="53"/>
      <c r="RLV6" s="53"/>
      <c r="RLW6" s="53"/>
      <c r="RLX6" s="53"/>
      <c r="RLY6" s="53"/>
      <c r="RLZ6" s="53"/>
      <c r="RMA6" s="53"/>
      <c r="RMB6" s="53"/>
      <c r="RMC6" s="53"/>
      <c r="RMD6" s="53"/>
      <c r="RME6" s="53"/>
      <c r="RMF6" s="53"/>
      <c r="RMG6" s="53"/>
      <c r="RMH6" s="53"/>
      <c r="RMI6" s="53"/>
      <c r="RMJ6" s="53"/>
      <c r="RMK6" s="53"/>
      <c r="RML6" s="53"/>
      <c r="RMM6" s="53"/>
      <c r="RMN6" s="53"/>
      <c r="RMO6" s="53"/>
      <c r="RMP6" s="53"/>
      <c r="RMQ6" s="53"/>
      <c r="RMR6" s="53"/>
      <c r="RMS6" s="53"/>
      <c r="RMT6" s="53"/>
      <c r="RMU6" s="53"/>
      <c r="RMV6" s="53"/>
      <c r="RMW6" s="53"/>
      <c r="RMX6" s="53"/>
      <c r="RMY6" s="53"/>
      <c r="RMZ6" s="53"/>
      <c r="RNA6" s="53"/>
      <c r="RNB6" s="53"/>
      <c r="RNC6" s="53"/>
      <c r="RND6" s="53"/>
      <c r="RNE6" s="53"/>
      <c r="RNF6" s="53"/>
      <c r="RNG6" s="53"/>
      <c r="RNH6" s="53"/>
      <c r="RNI6" s="53"/>
      <c r="RNJ6" s="53"/>
      <c r="RNK6" s="53"/>
      <c r="RNL6" s="53"/>
      <c r="RNM6" s="53"/>
      <c r="RNN6" s="53"/>
      <c r="RNO6" s="53"/>
      <c r="RNP6" s="53"/>
      <c r="RNQ6" s="53"/>
      <c r="RNR6" s="53"/>
      <c r="RNS6" s="53"/>
      <c r="RNT6" s="53"/>
      <c r="RNU6" s="53"/>
      <c r="RNV6" s="53"/>
      <c r="RNW6" s="53"/>
      <c r="RNX6" s="53"/>
      <c r="RNY6" s="53"/>
      <c r="RNZ6" s="53"/>
      <c r="ROA6" s="53"/>
      <c r="ROB6" s="53"/>
      <c r="ROC6" s="53"/>
      <c r="ROD6" s="53"/>
      <c r="ROE6" s="53"/>
      <c r="ROF6" s="53"/>
      <c r="ROG6" s="53"/>
      <c r="ROH6" s="53"/>
      <c r="ROI6" s="53"/>
      <c r="ROJ6" s="53"/>
      <c r="ROK6" s="53"/>
      <c r="ROL6" s="53"/>
      <c r="ROM6" s="53"/>
      <c r="RON6" s="53"/>
      <c r="ROO6" s="53"/>
      <c r="ROP6" s="53"/>
      <c r="ROQ6" s="53"/>
      <c r="ROR6" s="53"/>
      <c r="ROS6" s="53"/>
      <c r="ROT6" s="53"/>
      <c r="ROU6" s="53"/>
      <c r="ROV6" s="53"/>
      <c r="ROW6" s="53"/>
      <c r="ROX6" s="53"/>
      <c r="ROY6" s="53"/>
      <c r="ROZ6" s="53"/>
      <c r="RPA6" s="53"/>
      <c r="RPB6" s="53"/>
      <c r="RPC6" s="53"/>
      <c r="RPD6" s="53"/>
      <c r="RPE6" s="53"/>
      <c r="RPF6" s="53"/>
      <c r="RPG6" s="53"/>
      <c r="RPH6" s="53"/>
      <c r="RPI6" s="53"/>
      <c r="RPJ6" s="53"/>
      <c r="RPK6" s="53"/>
      <c r="RPL6" s="53"/>
      <c r="RPM6" s="53"/>
      <c r="RPN6" s="53"/>
      <c r="RPO6" s="53"/>
      <c r="RPP6" s="53"/>
      <c r="RPQ6" s="53"/>
      <c r="RPR6" s="53"/>
      <c r="RPS6" s="53"/>
      <c r="RPT6" s="53"/>
      <c r="RPU6" s="53"/>
      <c r="RPV6" s="53"/>
      <c r="RPW6" s="53"/>
      <c r="RPX6" s="53"/>
      <c r="RPY6" s="53"/>
      <c r="RPZ6" s="53"/>
      <c r="RQA6" s="53"/>
      <c r="RQB6" s="53"/>
      <c r="RQC6" s="53"/>
      <c r="RQD6" s="53"/>
      <c r="RQE6" s="53"/>
      <c r="RQF6" s="53"/>
      <c r="RQG6" s="53"/>
      <c r="RQH6" s="53"/>
      <c r="RQI6" s="53"/>
      <c r="RQJ6" s="53"/>
      <c r="RQK6" s="53"/>
      <c r="RQL6" s="53"/>
      <c r="RQM6" s="53"/>
      <c r="RQN6" s="53"/>
      <c r="RQO6" s="53"/>
      <c r="RQP6" s="53"/>
      <c r="RQQ6" s="53"/>
      <c r="RQR6" s="53"/>
      <c r="RQS6" s="53"/>
      <c r="RQT6" s="53"/>
      <c r="RQU6" s="53"/>
      <c r="RQV6" s="53"/>
      <c r="RQW6" s="53"/>
      <c r="RQX6" s="53"/>
      <c r="RQY6" s="53"/>
      <c r="RQZ6" s="53"/>
      <c r="RRA6" s="53"/>
      <c r="RRB6" s="53"/>
      <c r="RRC6" s="53"/>
      <c r="RRD6" s="53"/>
      <c r="RRE6" s="53"/>
      <c r="RRF6" s="53"/>
      <c r="RRG6" s="53"/>
      <c r="RRH6" s="53"/>
      <c r="RRI6" s="53"/>
      <c r="RRJ6" s="53"/>
      <c r="RRK6" s="53"/>
      <c r="RRL6" s="53"/>
      <c r="RRM6" s="53"/>
      <c r="RRN6" s="53"/>
      <c r="RRO6" s="53"/>
      <c r="RRP6" s="53"/>
      <c r="RRQ6" s="53"/>
      <c r="RRR6" s="53"/>
      <c r="RRS6" s="53"/>
      <c r="RRT6" s="53"/>
      <c r="RRU6" s="53"/>
      <c r="RRV6" s="53"/>
      <c r="RRW6" s="53"/>
      <c r="RRX6" s="53"/>
      <c r="RRY6" s="53"/>
      <c r="RRZ6" s="53"/>
      <c r="RSA6" s="53"/>
      <c r="RSB6" s="53"/>
      <c r="RSC6" s="53"/>
      <c r="RSD6" s="53"/>
      <c r="RSE6" s="53"/>
      <c r="RSF6" s="53"/>
      <c r="RSG6" s="53"/>
      <c r="RSH6" s="53"/>
      <c r="RSI6" s="53"/>
      <c r="RSJ6" s="53"/>
      <c r="RSK6" s="53"/>
      <c r="RSL6" s="53"/>
      <c r="RSM6" s="53"/>
      <c r="RSN6" s="53"/>
      <c r="RSO6" s="53"/>
      <c r="RSP6" s="53"/>
      <c r="RSQ6" s="53"/>
      <c r="RSR6" s="53"/>
      <c r="RSS6" s="53"/>
      <c r="RST6" s="53"/>
      <c r="RSU6" s="53"/>
      <c r="RSV6" s="53"/>
      <c r="RSW6" s="53"/>
      <c r="RSX6" s="53"/>
      <c r="RSY6" s="53"/>
      <c r="RSZ6" s="53"/>
      <c r="RTA6" s="53"/>
      <c r="RTB6" s="53"/>
      <c r="RTC6" s="53"/>
      <c r="RTD6" s="53"/>
      <c r="RTE6" s="53"/>
      <c r="RTF6" s="53"/>
      <c r="RTG6" s="53"/>
      <c r="RTH6" s="53"/>
      <c r="RTI6" s="53"/>
      <c r="RTJ6" s="53"/>
      <c r="RTK6" s="53"/>
      <c r="RTL6" s="53"/>
      <c r="RTM6" s="53"/>
      <c r="RTN6" s="53"/>
      <c r="RTO6" s="53"/>
      <c r="RTP6" s="53"/>
      <c r="RTQ6" s="53"/>
      <c r="RTR6" s="53"/>
      <c r="RTS6" s="53"/>
      <c r="RTT6" s="53"/>
      <c r="RTU6" s="53"/>
      <c r="RTV6" s="53"/>
      <c r="RTW6" s="53"/>
      <c r="RTX6" s="53"/>
      <c r="RTY6" s="53"/>
      <c r="RTZ6" s="53"/>
      <c r="RUA6" s="53"/>
      <c r="RUB6" s="53"/>
      <c r="RUC6" s="53"/>
      <c r="RUD6" s="53"/>
      <c r="RUE6" s="53"/>
      <c r="RUF6" s="53"/>
      <c r="RUG6" s="53"/>
      <c r="RUH6" s="53"/>
      <c r="RUI6" s="53"/>
      <c r="RUJ6" s="53"/>
      <c r="RUK6" s="53"/>
      <c r="RUL6" s="53"/>
      <c r="RUM6" s="53"/>
      <c r="RUN6" s="53"/>
      <c r="RUO6" s="53"/>
      <c r="RUP6" s="53"/>
      <c r="RUQ6" s="53"/>
      <c r="RUR6" s="53"/>
      <c r="RUS6" s="53"/>
      <c r="RUT6" s="53"/>
      <c r="RUU6" s="53"/>
      <c r="RUV6" s="53"/>
      <c r="RUW6" s="53"/>
      <c r="RUX6" s="53"/>
      <c r="RUY6" s="53"/>
      <c r="RUZ6" s="53"/>
      <c r="RVA6" s="53"/>
      <c r="RVB6" s="53"/>
      <c r="RVC6" s="53"/>
      <c r="RVD6" s="53"/>
      <c r="RVE6" s="53"/>
      <c r="RVF6" s="53"/>
      <c r="RVG6" s="53"/>
      <c r="RVH6" s="53"/>
      <c r="RVI6" s="53"/>
      <c r="RVJ6" s="53"/>
      <c r="RVK6" s="53"/>
      <c r="RVL6" s="53"/>
      <c r="RVM6" s="53"/>
      <c r="RVN6" s="53"/>
      <c r="RVO6" s="53"/>
      <c r="RVP6" s="53"/>
      <c r="RVQ6" s="53"/>
      <c r="RVR6" s="53"/>
      <c r="RVS6" s="53"/>
      <c r="RVT6" s="53"/>
      <c r="RVU6" s="53"/>
      <c r="RVV6" s="53"/>
      <c r="RVW6" s="53"/>
      <c r="RVX6" s="53"/>
      <c r="RVY6" s="53"/>
      <c r="RVZ6" s="53"/>
      <c r="RWA6" s="53"/>
      <c r="RWB6" s="53"/>
      <c r="RWC6" s="53"/>
      <c r="RWD6" s="53"/>
      <c r="RWE6" s="53"/>
      <c r="RWF6" s="53"/>
      <c r="RWG6" s="53"/>
      <c r="RWH6" s="53"/>
      <c r="RWI6" s="53"/>
      <c r="RWJ6" s="53"/>
      <c r="RWK6" s="53"/>
      <c r="RWL6" s="53"/>
      <c r="RWM6" s="53"/>
      <c r="RWN6" s="53"/>
      <c r="RWO6" s="53"/>
      <c r="RWP6" s="53"/>
      <c r="RWQ6" s="53"/>
      <c r="RWR6" s="53"/>
      <c r="RWS6" s="53"/>
      <c r="RWT6" s="53"/>
      <c r="RWU6" s="53"/>
      <c r="RWV6" s="53"/>
      <c r="RWW6" s="53"/>
      <c r="RWX6" s="53"/>
      <c r="RWY6" s="53"/>
      <c r="RWZ6" s="53"/>
      <c r="RXA6" s="53"/>
      <c r="RXB6" s="53"/>
      <c r="RXC6" s="53"/>
      <c r="RXD6" s="53"/>
      <c r="RXE6" s="53"/>
      <c r="RXF6" s="53"/>
      <c r="RXG6" s="53"/>
      <c r="RXH6" s="53"/>
      <c r="RXI6" s="53"/>
      <c r="RXJ6" s="53"/>
      <c r="RXK6" s="53"/>
      <c r="RXL6" s="53"/>
      <c r="RXM6" s="53"/>
      <c r="RXN6" s="53"/>
      <c r="RXO6" s="53"/>
      <c r="RXP6" s="53"/>
      <c r="RXQ6" s="53"/>
      <c r="RXR6" s="53"/>
      <c r="RXS6" s="53"/>
      <c r="RXT6" s="53"/>
      <c r="RXU6" s="53"/>
      <c r="RXV6" s="53"/>
      <c r="RXW6" s="53"/>
      <c r="RXX6" s="53"/>
      <c r="RXY6" s="53"/>
      <c r="RXZ6" s="53"/>
      <c r="RYA6" s="53"/>
      <c r="RYB6" s="53"/>
      <c r="RYC6" s="53"/>
      <c r="RYD6" s="53"/>
      <c r="RYE6" s="53"/>
      <c r="RYF6" s="53"/>
      <c r="RYG6" s="53"/>
      <c r="RYH6" s="53"/>
      <c r="RYI6" s="53"/>
      <c r="RYJ6" s="53"/>
      <c r="RYK6" s="53"/>
      <c r="RYL6" s="53"/>
      <c r="RYM6" s="53"/>
      <c r="RYN6" s="53"/>
      <c r="RYO6" s="53"/>
      <c r="RYP6" s="53"/>
      <c r="RYQ6" s="53"/>
      <c r="RYR6" s="53"/>
      <c r="RYS6" s="53"/>
      <c r="RYT6" s="53"/>
      <c r="RYU6" s="53"/>
      <c r="RYV6" s="53"/>
      <c r="RYW6" s="53"/>
      <c r="RYX6" s="53"/>
      <c r="RYY6" s="53"/>
      <c r="RYZ6" s="53"/>
      <c r="RZA6" s="53"/>
      <c r="RZB6" s="53"/>
      <c r="RZC6" s="53"/>
      <c r="RZD6" s="53"/>
      <c r="RZE6" s="53"/>
      <c r="RZF6" s="53"/>
      <c r="RZG6" s="53"/>
      <c r="RZH6" s="53"/>
      <c r="RZI6" s="53"/>
      <c r="RZJ6" s="53"/>
      <c r="RZK6" s="53"/>
      <c r="RZL6" s="53"/>
      <c r="RZM6" s="53"/>
      <c r="RZN6" s="53"/>
      <c r="RZO6" s="53"/>
      <c r="RZP6" s="53"/>
      <c r="RZQ6" s="53"/>
      <c r="RZR6" s="53"/>
      <c r="RZS6" s="53"/>
      <c r="RZT6" s="53"/>
      <c r="RZU6" s="53"/>
      <c r="RZV6" s="53"/>
      <c r="RZW6" s="53"/>
      <c r="RZX6" s="53"/>
      <c r="RZY6" s="53"/>
      <c r="RZZ6" s="53"/>
      <c r="SAA6" s="53"/>
      <c r="SAB6" s="53"/>
      <c r="SAC6" s="53"/>
      <c r="SAD6" s="53"/>
      <c r="SAE6" s="53"/>
      <c r="SAF6" s="53"/>
      <c r="SAG6" s="53"/>
      <c r="SAH6" s="53"/>
      <c r="SAI6" s="53"/>
      <c r="SAJ6" s="53"/>
      <c r="SAK6" s="53"/>
      <c r="SAL6" s="53"/>
      <c r="SAM6" s="53"/>
      <c r="SAN6" s="53"/>
      <c r="SAO6" s="53"/>
      <c r="SAP6" s="53"/>
      <c r="SAQ6" s="53"/>
      <c r="SAR6" s="53"/>
      <c r="SAS6" s="53"/>
      <c r="SAT6" s="53"/>
      <c r="SAU6" s="53"/>
      <c r="SAV6" s="53"/>
      <c r="SAW6" s="53"/>
      <c r="SAX6" s="53"/>
      <c r="SAY6" s="53"/>
      <c r="SAZ6" s="53"/>
      <c r="SBA6" s="53"/>
      <c r="SBB6" s="53"/>
      <c r="SBC6" s="53"/>
      <c r="SBD6" s="53"/>
      <c r="SBE6" s="53"/>
      <c r="SBF6" s="53"/>
      <c r="SBG6" s="53"/>
      <c r="SBH6" s="53"/>
      <c r="SBI6" s="53"/>
      <c r="SBJ6" s="53"/>
      <c r="SBK6" s="53"/>
      <c r="SBL6" s="53"/>
      <c r="SBM6" s="53"/>
      <c r="SBN6" s="53"/>
      <c r="SBO6" s="53"/>
      <c r="SBP6" s="53"/>
      <c r="SBQ6" s="53"/>
      <c r="SBR6" s="53"/>
      <c r="SBS6" s="53"/>
      <c r="SBT6" s="53"/>
      <c r="SBU6" s="53"/>
      <c r="SBV6" s="53"/>
      <c r="SBW6" s="53"/>
      <c r="SBX6" s="53"/>
      <c r="SBY6" s="53"/>
      <c r="SBZ6" s="53"/>
      <c r="SCA6" s="53"/>
      <c r="SCB6" s="53"/>
      <c r="SCC6" s="53"/>
      <c r="SCD6" s="53"/>
      <c r="SCE6" s="53"/>
      <c r="SCF6" s="53"/>
      <c r="SCG6" s="53"/>
      <c r="SCH6" s="53"/>
      <c r="SCI6" s="53"/>
      <c r="SCJ6" s="53"/>
      <c r="SCK6" s="53"/>
      <c r="SCL6" s="53"/>
      <c r="SCM6" s="53"/>
      <c r="SCN6" s="53"/>
      <c r="SCO6" s="53"/>
      <c r="SCP6" s="53"/>
      <c r="SCQ6" s="53"/>
      <c r="SCR6" s="53"/>
      <c r="SCS6" s="53"/>
      <c r="SCT6" s="53"/>
      <c r="SCU6" s="53"/>
      <c r="SCV6" s="53"/>
      <c r="SCW6" s="53"/>
      <c r="SCX6" s="53"/>
      <c r="SCY6" s="53"/>
      <c r="SCZ6" s="53"/>
      <c r="SDA6" s="53"/>
      <c r="SDB6" s="53"/>
      <c r="SDC6" s="53"/>
      <c r="SDD6" s="53"/>
      <c r="SDE6" s="53"/>
      <c r="SDF6" s="53"/>
      <c r="SDG6" s="53"/>
      <c r="SDH6" s="53"/>
      <c r="SDI6" s="53"/>
      <c r="SDJ6" s="53"/>
      <c r="SDK6" s="53"/>
      <c r="SDL6" s="53"/>
      <c r="SDM6" s="53"/>
      <c r="SDN6" s="53"/>
      <c r="SDO6" s="53"/>
      <c r="SDP6" s="53"/>
      <c r="SDQ6" s="53"/>
      <c r="SDR6" s="53"/>
      <c r="SDS6" s="53"/>
      <c r="SDT6" s="53"/>
      <c r="SDU6" s="53"/>
      <c r="SDV6" s="53"/>
      <c r="SDW6" s="53"/>
      <c r="SDX6" s="53"/>
      <c r="SDY6" s="53"/>
      <c r="SDZ6" s="53"/>
      <c r="SEA6" s="53"/>
      <c r="SEB6" s="53"/>
      <c r="SEC6" s="53"/>
      <c r="SED6" s="53"/>
      <c r="SEE6" s="53"/>
      <c r="SEF6" s="53"/>
      <c r="SEG6" s="53"/>
      <c r="SEH6" s="53"/>
      <c r="SEI6" s="53"/>
      <c r="SEJ6" s="53"/>
      <c r="SEK6" s="53"/>
      <c r="SEL6" s="53"/>
      <c r="SEM6" s="53"/>
      <c r="SEN6" s="53"/>
      <c r="SEO6" s="53"/>
      <c r="SEP6" s="53"/>
      <c r="SEQ6" s="53"/>
      <c r="SER6" s="53"/>
      <c r="SES6" s="53"/>
      <c r="SET6" s="53"/>
      <c r="SEU6" s="53"/>
      <c r="SEV6" s="53"/>
      <c r="SEW6" s="53"/>
      <c r="SEX6" s="53"/>
      <c r="SEY6" s="53"/>
      <c r="SEZ6" s="53"/>
      <c r="SFA6" s="53"/>
      <c r="SFB6" s="53"/>
      <c r="SFC6" s="53"/>
      <c r="SFD6" s="53"/>
      <c r="SFE6" s="53"/>
      <c r="SFF6" s="53"/>
      <c r="SFG6" s="53"/>
      <c r="SFH6" s="53"/>
      <c r="SFI6" s="53"/>
      <c r="SFJ6" s="53"/>
      <c r="SFK6" s="53"/>
      <c r="SFL6" s="53"/>
      <c r="SFM6" s="53"/>
      <c r="SFN6" s="53"/>
      <c r="SFO6" s="53"/>
      <c r="SFP6" s="53"/>
      <c r="SFQ6" s="53"/>
      <c r="SFR6" s="53"/>
      <c r="SFS6" s="53"/>
      <c r="SFT6" s="53"/>
      <c r="SFU6" s="53"/>
      <c r="SFV6" s="53"/>
      <c r="SFW6" s="53"/>
      <c r="SFX6" s="53"/>
      <c r="SFY6" s="53"/>
      <c r="SFZ6" s="53"/>
      <c r="SGA6" s="53"/>
      <c r="SGB6" s="53"/>
      <c r="SGC6" s="53"/>
      <c r="SGD6" s="53"/>
      <c r="SGE6" s="53"/>
      <c r="SGF6" s="53"/>
      <c r="SGG6" s="53"/>
      <c r="SGH6" s="53"/>
      <c r="SGI6" s="53"/>
      <c r="SGJ6" s="53"/>
      <c r="SGK6" s="53"/>
      <c r="SGL6" s="53"/>
      <c r="SGM6" s="53"/>
      <c r="SGN6" s="53"/>
      <c r="SGO6" s="53"/>
      <c r="SGP6" s="53"/>
      <c r="SGQ6" s="53"/>
      <c r="SGR6" s="53"/>
      <c r="SGS6" s="53"/>
      <c r="SGT6" s="53"/>
      <c r="SGU6" s="53"/>
      <c r="SGV6" s="53"/>
      <c r="SGW6" s="53"/>
      <c r="SGX6" s="53"/>
      <c r="SGY6" s="53"/>
      <c r="SGZ6" s="53"/>
      <c r="SHA6" s="53"/>
      <c r="SHB6" s="53"/>
      <c r="SHC6" s="53"/>
      <c r="SHD6" s="53"/>
      <c r="SHE6" s="53"/>
      <c r="SHF6" s="53"/>
      <c r="SHG6" s="53"/>
      <c r="SHH6" s="53"/>
      <c r="SHI6" s="53"/>
      <c r="SHJ6" s="53"/>
      <c r="SHK6" s="53"/>
      <c r="SHL6" s="53"/>
      <c r="SHM6" s="53"/>
      <c r="SHN6" s="53"/>
      <c r="SHO6" s="53"/>
      <c r="SHP6" s="53"/>
      <c r="SHQ6" s="53"/>
      <c r="SHR6" s="53"/>
      <c r="SHS6" s="53"/>
      <c r="SHT6" s="53"/>
      <c r="SHU6" s="53"/>
      <c r="SHV6" s="53"/>
      <c r="SHW6" s="53"/>
      <c r="SHX6" s="53"/>
      <c r="SHY6" s="53"/>
      <c r="SHZ6" s="53"/>
      <c r="SIA6" s="53"/>
      <c r="SIB6" s="53"/>
      <c r="SIC6" s="53"/>
      <c r="SID6" s="53"/>
      <c r="SIE6" s="53"/>
      <c r="SIF6" s="53"/>
      <c r="SIG6" s="53"/>
      <c r="SIH6" s="53"/>
      <c r="SII6" s="53"/>
      <c r="SIJ6" s="53"/>
      <c r="SIK6" s="53"/>
      <c r="SIL6" s="53"/>
      <c r="SIM6" s="53"/>
      <c r="SIN6" s="53"/>
      <c r="SIO6" s="53"/>
      <c r="SIP6" s="53"/>
      <c r="SIQ6" s="53"/>
      <c r="SIR6" s="53"/>
      <c r="SIS6" s="53"/>
      <c r="SIT6" s="53"/>
      <c r="SIU6" s="53"/>
      <c r="SIV6" s="53"/>
      <c r="SIW6" s="53"/>
      <c r="SIX6" s="53"/>
      <c r="SIY6" s="53"/>
      <c r="SIZ6" s="53"/>
      <c r="SJA6" s="53"/>
      <c r="SJB6" s="53"/>
      <c r="SJC6" s="53"/>
      <c r="SJD6" s="53"/>
      <c r="SJE6" s="53"/>
      <c r="SJF6" s="53"/>
      <c r="SJG6" s="53"/>
      <c r="SJH6" s="53"/>
      <c r="SJI6" s="53"/>
      <c r="SJJ6" s="53"/>
      <c r="SJK6" s="53"/>
      <c r="SJL6" s="53"/>
      <c r="SJM6" s="53"/>
      <c r="SJN6" s="53"/>
      <c r="SJO6" s="53"/>
      <c r="SJP6" s="53"/>
      <c r="SJQ6" s="53"/>
      <c r="SJR6" s="53"/>
      <c r="SJS6" s="53"/>
      <c r="SJT6" s="53"/>
      <c r="SJU6" s="53"/>
      <c r="SJV6" s="53"/>
      <c r="SJW6" s="53"/>
      <c r="SJX6" s="53"/>
      <c r="SJY6" s="53"/>
      <c r="SJZ6" s="53"/>
      <c r="SKA6" s="53"/>
      <c r="SKB6" s="53"/>
      <c r="SKC6" s="53"/>
      <c r="SKD6" s="53"/>
      <c r="SKE6" s="53"/>
      <c r="SKF6" s="53"/>
      <c r="SKG6" s="53"/>
      <c r="SKH6" s="53"/>
      <c r="SKI6" s="53"/>
      <c r="SKJ6" s="53"/>
      <c r="SKK6" s="53"/>
      <c r="SKL6" s="53"/>
      <c r="SKM6" s="53"/>
      <c r="SKN6" s="53"/>
      <c r="SKO6" s="53"/>
      <c r="SKP6" s="53"/>
      <c r="SKQ6" s="53"/>
      <c r="SKR6" s="53"/>
      <c r="SKS6" s="53"/>
      <c r="SKT6" s="53"/>
      <c r="SKU6" s="53"/>
      <c r="SKV6" s="53"/>
      <c r="SKW6" s="53"/>
      <c r="SKX6" s="53"/>
      <c r="SKY6" s="53"/>
      <c r="SKZ6" s="53"/>
      <c r="SLA6" s="53"/>
      <c r="SLB6" s="53"/>
      <c r="SLC6" s="53"/>
      <c r="SLD6" s="53"/>
      <c r="SLE6" s="53"/>
      <c r="SLF6" s="53"/>
      <c r="SLG6" s="53"/>
      <c r="SLH6" s="53"/>
      <c r="SLI6" s="53"/>
      <c r="SLJ6" s="53"/>
      <c r="SLK6" s="53"/>
      <c r="SLL6" s="53"/>
      <c r="SLM6" s="53"/>
      <c r="SLN6" s="53"/>
      <c r="SLO6" s="53"/>
      <c r="SLP6" s="53"/>
      <c r="SLQ6" s="53"/>
      <c r="SLR6" s="53"/>
      <c r="SLS6" s="53"/>
      <c r="SLT6" s="53"/>
      <c r="SLU6" s="53"/>
      <c r="SLV6" s="53"/>
      <c r="SLW6" s="53"/>
      <c r="SLX6" s="53"/>
      <c r="SLY6" s="53"/>
      <c r="SLZ6" s="53"/>
      <c r="SMA6" s="53"/>
      <c r="SMB6" s="53"/>
      <c r="SMC6" s="53"/>
      <c r="SMD6" s="53"/>
      <c r="SME6" s="53"/>
      <c r="SMF6" s="53"/>
      <c r="SMG6" s="53"/>
      <c r="SMH6" s="53"/>
      <c r="SMI6" s="53"/>
      <c r="SMJ6" s="53"/>
      <c r="SMK6" s="53"/>
      <c r="SML6" s="53"/>
      <c r="SMM6" s="53"/>
      <c r="SMN6" s="53"/>
      <c r="SMO6" s="53"/>
      <c r="SMP6" s="53"/>
      <c r="SMQ6" s="53"/>
      <c r="SMR6" s="53"/>
      <c r="SMS6" s="53"/>
      <c r="SMT6" s="53"/>
      <c r="SMU6" s="53"/>
      <c r="SMV6" s="53"/>
      <c r="SMW6" s="53"/>
      <c r="SMX6" s="53"/>
      <c r="SMY6" s="53"/>
      <c r="SMZ6" s="53"/>
      <c r="SNA6" s="53"/>
      <c r="SNB6" s="53"/>
      <c r="SNC6" s="53"/>
      <c r="SND6" s="53"/>
      <c r="SNE6" s="53"/>
      <c r="SNF6" s="53"/>
      <c r="SNG6" s="53"/>
      <c r="SNH6" s="53"/>
      <c r="SNI6" s="53"/>
      <c r="SNJ6" s="53"/>
      <c r="SNK6" s="53"/>
      <c r="SNL6" s="53"/>
      <c r="SNM6" s="53"/>
      <c r="SNN6" s="53"/>
      <c r="SNO6" s="53"/>
      <c r="SNP6" s="53"/>
      <c r="SNQ6" s="53"/>
      <c r="SNR6" s="53"/>
      <c r="SNS6" s="53"/>
      <c r="SNT6" s="53"/>
      <c r="SNU6" s="53"/>
      <c r="SNV6" s="53"/>
      <c r="SNW6" s="53"/>
      <c r="SNX6" s="53"/>
      <c r="SNY6" s="53"/>
      <c r="SNZ6" s="53"/>
      <c r="SOA6" s="53"/>
      <c r="SOB6" s="53"/>
      <c r="SOC6" s="53"/>
      <c r="SOD6" s="53"/>
      <c r="SOE6" s="53"/>
      <c r="SOF6" s="53"/>
      <c r="SOG6" s="53"/>
      <c r="SOH6" s="53"/>
      <c r="SOI6" s="53"/>
      <c r="SOJ6" s="53"/>
      <c r="SOK6" s="53"/>
      <c r="SOL6" s="53"/>
      <c r="SOM6" s="53"/>
      <c r="SON6" s="53"/>
      <c r="SOO6" s="53"/>
      <c r="SOP6" s="53"/>
      <c r="SOQ6" s="53"/>
      <c r="SOR6" s="53"/>
      <c r="SOS6" s="53"/>
      <c r="SOT6" s="53"/>
      <c r="SOU6" s="53"/>
      <c r="SOV6" s="53"/>
      <c r="SOW6" s="53"/>
      <c r="SOX6" s="53"/>
      <c r="SOY6" s="53"/>
      <c r="SOZ6" s="53"/>
      <c r="SPA6" s="53"/>
      <c r="SPB6" s="53"/>
      <c r="SPC6" s="53"/>
      <c r="SPD6" s="53"/>
      <c r="SPE6" s="53"/>
      <c r="SPF6" s="53"/>
      <c r="SPG6" s="53"/>
      <c r="SPH6" s="53"/>
      <c r="SPI6" s="53"/>
      <c r="SPJ6" s="53"/>
      <c r="SPK6" s="53"/>
      <c r="SPL6" s="53"/>
      <c r="SPM6" s="53"/>
      <c r="SPN6" s="53"/>
      <c r="SPO6" s="53"/>
      <c r="SPP6" s="53"/>
      <c r="SPQ6" s="53"/>
      <c r="SPR6" s="53"/>
      <c r="SPS6" s="53"/>
      <c r="SPT6" s="53"/>
      <c r="SPU6" s="53"/>
      <c r="SPV6" s="53"/>
      <c r="SPW6" s="53"/>
      <c r="SPX6" s="53"/>
      <c r="SPY6" s="53"/>
      <c r="SPZ6" s="53"/>
      <c r="SQA6" s="53"/>
      <c r="SQB6" s="53"/>
      <c r="SQC6" s="53"/>
      <c r="SQD6" s="53"/>
      <c r="SQE6" s="53"/>
      <c r="SQF6" s="53"/>
      <c r="SQG6" s="53"/>
      <c r="SQH6" s="53"/>
      <c r="SQI6" s="53"/>
      <c r="SQJ6" s="53"/>
      <c r="SQK6" s="53"/>
      <c r="SQL6" s="53"/>
      <c r="SQM6" s="53"/>
      <c r="SQN6" s="53"/>
      <c r="SQO6" s="53"/>
      <c r="SQP6" s="53"/>
      <c r="SQQ6" s="53"/>
      <c r="SQR6" s="53"/>
      <c r="SQS6" s="53"/>
      <c r="SQT6" s="53"/>
      <c r="SQU6" s="53"/>
      <c r="SQV6" s="53"/>
      <c r="SQW6" s="53"/>
      <c r="SQX6" s="53"/>
      <c r="SQY6" s="53"/>
      <c r="SQZ6" s="53"/>
      <c r="SRA6" s="53"/>
      <c r="SRB6" s="53"/>
      <c r="SRC6" s="53"/>
      <c r="SRD6" s="53"/>
      <c r="SRE6" s="53"/>
      <c r="SRF6" s="53"/>
      <c r="SRG6" s="53"/>
      <c r="SRH6" s="53"/>
      <c r="SRI6" s="53"/>
      <c r="SRJ6" s="53"/>
      <c r="SRK6" s="53"/>
      <c r="SRL6" s="53"/>
      <c r="SRM6" s="53"/>
      <c r="SRN6" s="53"/>
      <c r="SRO6" s="53"/>
      <c r="SRP6" s="53"/>
      <c r="SRQ6" s="53"/>
      <c r="SRR6" s="53"/>
      <c r="SRS6" s="53"/>
      <c r="SRT6" s="53"/>
      <c r="SRU6" s="53"/>
      <c r="SRV6" s="53"/>
      <c r="SRW6" s="53"/>
      <c r="SRX6" s="53"/>
      <c r="SRY6" s="53"/>
      <c r="SRZ6" s="53"/>
      <c r="SSA6" s="53"/>
      <c r="SSB6" s="53"/>
      <c r="SSC6" s="53"/>
      <c r="SSD6" s="53"/>
      <c r="SSE6" s="53"/>
      <c r="SSF6" s="53"/>
      <c r="SSG6" s="53"/>
      <c r="SSH6" s="53"/>
      <c r="SSI6" s="53"/>
      <c r="SSJ6" s="53"/>
      <c r="SSK6" s="53"/>
      <c r="SSL6" s="53"/>
      <c r="SSM6" s="53"/>
      <c r="SSN6" s="53"/>
      <c r="SSO6" s="53"/>
      <c r="SSP6" s="53"/>
      <c r="SSQ6" s="53"/>
      <c r="SSR6" s="53"/>
      <c r="SSS6" s="53"/>
      <c r="SST6" s="53"/>
      <c r="SSU6" s="53"/>
      <c r="SSV6" s="53"/>
      <c r="SSW6" s="53"/>
      <c r="SSX6" s="53"/>
      <c r="SSY6" s="53"/>
      <c r="SSZ6" s="53"/>
      <c r="STA6" s="53"/>
      <c r="STB6" s="53"/>
      <c r="STC6" s="53"/>
      <c r="STD6" s="53"/>
      <c r="STE6" s="53"/>
      <c r="STF6" s="53"/>
      <c r="STG6" s="53"/>
      <c r="STH6" s="53"/>
      <c r="STI6" s="53"/>
      <c r="STJ6" s="53"/>
      <c r="STK6" s="53"/>
      <c r="STL6" s="53"/>
      <c r="STM6" s="53"/>
      <c r="STN6" s="53"/>
      <c r="STO6" s="53"/>
      <c r="STP6" s="53"/>
      <c r="STQ6" s="53"/>
      <c r="STR6" s="53"/>
      <c r="STS6" s="53"/>
      <c r="STT6" s="53"/>
      <c r="STU6" s="53"/>
      <c r="STV6" s="53"/>
      <c r="STW6" s="53"/>
      <c r="STX6" s="53"/>
      <c r="STY6" s="53"/>
      <c r="STZ6" s="53"/>
      <c r="SUA6" s="53"/>
      <c r="SUB6" s="53"/>
      <c r="SUC6" s="53"/>
      <c r="SUD6" s="53"/>
      <c r="SUE6" s="53"/>
      <c r="SUF6" s="53"/>
      <c r="SUG6" s="53"/>
      <c r="SUH6" s="53"/>
      <c r="SUI6" s="53"/>
      <c r="SUJ6" s="53"/>
      <c r="SUK6" s="53"/>
      <c r="SUL6" s="53"/>
      <c r="SUM6" s="53"/>
      <c r="SUN6" s="53"/>
      <c r="SUO6" s="53"/>
      <c r="SUP6" s="53"/>
      <c r="SUQ6" s="53"/>
      <c r="SUR6" s="53"/>
      <c r="SUS6" s="53"/>
      <c r="SUT6" s="53"/>
      <c r="SUU6" s="53"/>
      <c r="SUV6" s="53"/>
      <c r="SUW6" s="53"/>
      <c r="SUX6" s="53"/>
      <c r="SUY6" s="53"/>
      <c r="SUZ6" s="53"/>
      <c r="SVA6" s="53"/>
      <c r="SVB6" s="53"/>
      <c r="SVC6" s="53"/>
      <c r="SVD6" s="53"/>
      <c r="SVE6" s="53"/>
      <c r="SVF6" s="53"/>
      <c r="SVG6" s="53"/>
      <c r="SVH6" s="53"/>
      <c r="SVI6" s="53"/>
      <c r="SVJ6" s="53"/>
      <c r="SVK6" s="53"/>
      <c r="SVL6" s="53"/>
      <c r="SVM6" s="53"/>
      <c r="SVN6" s="53"/>
      <c r="SVO6" s="53"/>
      <c r="SVP6" s="53"/>
      <c r="SVQ6" s="53"/>
      <c r="SVR6" s="53"/>
      <c r="SVS6" s="53"/>
      <c r="SVT6" s="53"/>
      <c r="SVU6" s="53"/>
      <c r="SVV6" s="53"/>
      <c r="SVW6" s="53"/>
      <c r="SVX6" s="53"/>
      <c r="SVY6" s="53"/>
      <c r="SVZ6" s="53"/>
      <c r="SWA6" s="53"/>
      <c r="SWB6" s="53"/>
      <c r="SWC6" s="53"/>
      <c r="SWD6" s="53"/>
      <c r="SWE6" s="53"/>
      <c r="SWF6" s="53"/>
      <c r="SWG6" s="53"/>
      <c r="SWH6" s="53"/>
      <c r="SWI6" s="53"/>
      <c r="SWJ6" s="53"/>
      <c r="SWK6" s="53"/>
      <c r="SWL6" s="53"/>
      <c r="SWM6" s="53"/>
      <c r="SWN6" s="53"/>
      <c r="SWO6" s="53"/>
      <c r="SWP6" s="53"/>
      <c r="SWQ6" s="53"/>
      <c r="SWR6" s="53"/>
      <c r="SWS6" s="53"/>
      <c r="SWT6" s="53"/>
      <c r="SWU6" s="53"/>
      <c r="SWV6" s="53"/>
      <c r="SWW6" s="53"/>
      <c r="SWX6" s="53"/>
      <c r="SWY6" s="53"/>
      <c r="SWZ6" s="53"/>
      <c r="SXA6" s="53"/>
      <c r="SXB6" s="53"/>
      <c r="SXC6" s="53"/>
      <c r="SXD6" s="53"/>
      <c r="SXE6" s="53"/>
      <c r="SXF6" s="53"/>
      <c r="SXG6" s="53"/>
      <c r="SXH6" s="53"/>
      <c r="SXI6" s="53"/>
      <c r="SXJ6" s="53"/>
      <c r="SXK6" s="53"/>
      <c r="SXL6" s="53"/>
      <c r="SXM6" s="53"/>
      <c r="SXN6" s="53"/>
      <c r="SXO6" s="53"/>
      <c r="SXP6" s="53"/>
      <c r="SXQ6" s="53"/>
      <c r="SXR6" s="53"/>
      <c r="SXS6" s="53"/>
      <c r="SXT6" s="53"/>
      <c r="SXU6" s="53"/>
      <c r="SXV6" s="53"/>
      <c r="SXW6" s="53"/>
      <c r="SXX6" s="53"/>
      <c r="SXY6" s="53"/>
      <c r="SXZ6" s="53"/>
      <c r="SYA6" s="53"/>
      <c r="SYB6" s="53"/>
      <c r="SYC6" s="53"/>
      <c r="SYD6" s="53"/>
      <c r="SYE6" s="53"/>
      <c r="SYF6" s="53"/>
      <c r="SYG6" s="53"/>
      <c r="SYH6" s="53"/>
      <c r="SYI6" s="53"/>
      <c r="SYJ6" s="53"/>
      <c r="SYK6" s="53"/>
      <c r="SYL6" s="53"/>
      <c r="SYM6" s="53"/>
      <c r="SYN6" s="53"/>
      <c r="SYO6" s="53"/>
      <c r="SYP6" s="53"/>
      <c r="SYQ6" s="53"/>
      <c r="SYR6" s="53"/>
      <c r="SYS6" s="53"/>
      <c r="SYT6" s="53"/>
      <c r="SYU6" s="53"/>
      <c r="SYV6" s="53"/>
      <c r="SYW6" s="53"/>
      <c r="SYX6" s="53"/>
      <c r="SYY6" s="53"/>
      <c r="SYZ6" s="53"/>
      <c r="SZA6" s="53"/>
      <c r="SZB6" s="53"/>
      <c r="SZC6" s="53"/>
      <c r="SZD6" s="53"/>
      <c r="SZE6" s="53"/>
      <c r="SZF6" s="53"/>
      <c r="SZG6" s="53"/>
      <c r="SZH6" s="53"/>
      <c r="SZI6" s="53"/>
      <c r="SZJ6" s="53"/>
      <c r="SZK6" s="53"/>
      <c r="SZL6" s="53"/>
      <c r="SZM6" s="53"/>
      <c r="SZN6" s="53"/>
      <c r="SZO6" s="53"/>
      <c r="SZP6" s="53"/>
      <c r="SZQ6" s="53"/>
      <c r="SZR6" s="53"/>
      <c r="SZS6" s="53"/>
      <c r="SZT6" s="53"/>
      <c r="SZU6" s="53"/>
      <c r="SZV6" s="53"/>
      <c r="SZW6" s="53"/>
      <c r="SZX6" s="53"/>
      <c r="SZY6" s="53"/>
      <c r="SZZ6" s="53"/>
      <c r="TAA6" s="53"/>
      <c r="TAB6" s="53"/>
      <c r="TAC6" s="53"/>
      <c r="TAD6" s="53"/>
      <c r="TAE6" s="53"/>
      <c r="TAF6" s="53"/>
      <c r="TAG6" s="53"/>
      <c r="TAH6" s="53"/>
      <c r="TAI6" s="53"/>
      <c r="TAJ6" s="53"/>
      <c r="TAK6" s="53"/>
      <c r="TAL6" s="53"/>
      <c r="TAM6" s="53"/>
      <c r="TAN6" s="53"/>
      <c r="TAO6" s="53"/>
      <c r="TAP6" s="53"/>
      <c r="TAQ6" s="53"/>
      <c r="TAR6" s="53"/>
      <c r="TAS6" s="53"/>
      <c r="TAT6" s="53"/>
      <c r="TAU6" s="53"/>
      <c r="TAV6" s="53"/>
      <c r="TAW6" s="53"/>
      <c r="TAX6" s="53"/>
      <c r="TAY6" s="53"/>
      <c r="TAZ6" s="53"/>
      <c r="TBA6" s="53"/>
      <c r="TBB6" s="53"/>
      <c r="TBC6" s="53"/>
      <c r="TBD6" s="53"/>
      <c r="TBE6" s="53"/>
      <c r="TBF6" s="53"/>
      <c r="TBG6" s="53"/>
      <c r="TBH6" s="53"/>
      <c r="TBI6" s="53"/>
      <c r="TBJ6" s="53"/>
      <c r="TBK6" s="53"/>
      <c r="TBL6" s="53"/>
      <c r="TBM6" s="53"/>
      <c r="TBN6" s="53"/>
      <c r="TBO6" s="53"/>
      <c r="TBP6" s="53"/>
      <c r="TBQ6" s="53"/>
      <c r="TBR6" s="53"/>
      <c r="TBS6" s="53"/>
      <c r="TBT6" s="53"/>
      <c r="TBU6" s="53"/>
      <c r="TBV6" s="53"/>
      <c r="TBW6" s="53"/>
      <c r="TBX6" s="53"/>
      <c r="TBY6" s="53"/>
      <c r="TBZ6" s="53"/>
      <c r="TCA6" s="53"/>
      <c r="TCB6" s="53"/>
      <c r="TCC6" s="53"/>
      <c r="TCD6" s="53"/>
      <c r="TCE6" s="53"/>
      <c r="TCF6" s="53"/>
      <c r="TCG6" s="53"/>
      <c r="TCH6" s="53"/>
      <c r="TCI6" s="53"/>
      <c r="TCJ6" s="53"/>
      <c r="TCK6" s="53"/>
      <c r="TCL6" s="53"/>
      <c r="TCM6" s="53"/>
      <c r="TCN6" s="53"/>
      <c r="TCO6" s="53"/>
      <c r="TCP6" s="53"/>
      <c r="TCQ6" s="53"/>
      <c r="TCR6" s="53"/>
      <c r="TCS6" s="53"/>
      <c r="TCT6" s="53"/>
      <c r="TCU6" s="53"/>
      <c r="TCV6" s="53"/>
      <c r="TCW6" s="53"/>
      <c r="TCX6" s="53"/>
      <c r="TCY6" s="53"/>
      <c r="TCZ6" s="53"/>
      <c r="TDA6" s="53"/>
      <c r="TDB6" s="53"/>
      <c r="TDC6" s="53"/>
      <c r="TDD6" s="53"/>
      <c r="TDE6" s="53"/>
      <c r="TDF6" s="53"/>
      <c r="TDG6" s="53"/>
      <c r="TDH6" s="53"/>
      <c r="TDI6" s="53"/>
      <c r="TDJ6" s="53"/>
      <c r="TDK6" s="53"/>
      <c r="TDL6" s="53"/>
      <c r="TDM6" s="53"/>
      <c r="TDN6" s="53"/>
      <c r="TDO6" s="53"/>
      <c r="TDP6" s="53"/>
      <c r="TDQ6" s="53"/>
      <c r="TDR6" s="53"/>
      <c r="TDS6" s="53"/>
      <c r="TDT6" s="53"/>
      <c r="TDU6" s="53"/>
      <c r="TDV6" s="53"/>
      <c r="TDW6" s="53"/>
      <c r="TDX6" s="53"/>
      <c r="TDY6" s="53"/>
      <c r="TDZ6" s="53"/>
      <c r="TEA6" s="53"/>
      <c r="TEB6" s="53"/>
      <c r="TEC6" s="53"/>
      <c r="TED6" s="53"/>
      <c r="TEE6" s="53"/>
      <c r="TEF6" s="53"/>
      <c r="TEG6" s="53"/>
      <c r="TEH6" s="53"/>
      <c r="TEI6" s="53"/>
      <c r="TEJ6" s="53"/>
      <c r="TEK6" s="53"/>
      <c r="TEL6" s="53"/>
      <c r="TEM6" s="53"/>
      <c r="TEN6" s="53"/>
      <c r="TEO6" s="53"/>
      <c r="TEP6" s="53"/>
      <c r="TEQ6" s="53"/>
      <c r="TER6" s="53"/>
      <c r="TES6" s="53"/>
      <c r="TET6" s="53"/>
      <c r="TEU6" s="53"/>
      <c r="TEV6" s="53"/>
      <c r="TEW6" s="53"/>
      <c r="TEX6" s="53"/>
      <c r="TEY6" s="53"/>
      <c r="TEZ6" s="53"/>
      <c r="TFA6" s="53"/>
      <c r="TFB6" s="53"/>
      <c r="TFC6" s="53"/>
      <c r="TFD6" s="53"/>
      <c r="TFE6" s="53"/>
      <c r="TFF6" s="53"/>
      <c r="TFG6" s="53"/>
      <c r="TFH6" s="53"/>
      <c r="TFI6" s="53"/>
      <c r="TFJ6" s="53"/>
      <c r="TFK6" s="53"/>
      <c r="TFL6" s="53"/>
      <c r="TFM6" s="53"/>
      <c r="TFN6" s="53"/>
      <c r="TFO6" s="53"/>
      <c r="TFP6" s="53"/>
      <c r="TFQ6" s="53"/>
      <c r="TFR6" s="53"/>
      <c r="TFS6" s="53"/>
      <c r="TFT6" s="53"/>
      <c r="TFU6" s="53"/>
      <c r="TFV6" s="53"/>
      <c r="TFW6" s="53"/>
      <c r="TFX6" s="53"/>
      <c r="TFY6" s="53"/>
      <c r="TFZ6" s="53"/>
      <c r="TGA6" s="53"/>
      <c r="TGB6" s="53"/>
      <c r="TGC6" s="53"/>
      <c r="TGD6" s="53"/>
      <c r="TGE6" s="53"/>
      <c r="TGF6" s="53"/>
      <c r="TGG6" s="53"/>
      <c r="TGH6" s="53"/>
      <c r="TGI6" s="53"/>
      <c r="TGJ6" s="53"/>
      <c r="TGK6" s="53"/>
      <c r="TGL6" s="53"/>
      <c r="TGM6" s="53"/>
      <c r="TGN6" s="53"/>
      <c r="TGO6" s="53"/>
      <c r="TGP6" s="53"/>
      <c r="TGQ6" s="53"/>
      <c r="TGR6" s="53"/>
      <c r="TGS6" s="53"/>
      <c r="TGT6" s="53"/>
      <c r="TGU6" s="53"/>
      <c r="TGV6" s="53"/>
      <c r="TGW6" s="53"/>
      <c r="TGX6" s="53"/>
      <c r="TGY6" s="53"/>
      <c r="TGZ6" s="53"/>
      <c r="THA6" s="53"/>
      <c r="THB6" s="53"/>
      <c r="THC6" s="53"/>
      <c r="THD6" s="53"/>
      <c r="THE6" s="53"/>
      <c r="THF6" s="53"/>
      <c r="THG6" s="53"/>
      <c r="THH6" s="53"/>
      <c r="THI6" s="53"/>
      <c r="THJ6" s="53"/>
      <c r="THK6" s="53"/>
      <c r="THL6" s="53"/>
      <c r="THM6" s="53"/>
      <c r="THN6" s="53"/>
      <c r="THO6" s="53"/>
      <c r="THP6" s="53"/>
      <c r="THQ6" s="53"/>
      <c r="THR6" s="53"/>
      <c r="THS6" s="53"/>
      <c r="THT6" s="53"/>
      <c r="THU6" s="53"/>
      <c r="THV6" s="53"/>
      <c r="THW6" s="53"/>
      <c r="THX6" s="53"/>
      <c r="THY6" s="53"/>
      <c r="THZ6" s="53"/>
      <c r="TIA6" s="53"/>
      <c r="TIB6" s="53"/>
      <c r="TIC6" s="53"/>
      <c r="TID6" s="53"/>
      <c r="TIE6" s="53"/>
      <c r="TIF6" s="53"/>
      <c r="TIG6" s="53"/>
      <c r="TIH6" s="53"/>
      <c r="TII6" s="53"/>
      <c r="TIJ6" s="53"/>
      <c r="TIK6" s="53"/>
      <c r="TIL6" s="53"/>
      <c r="TIM6" s="53"/>
      <c r="TIN6" s="53"/>
      <c r="TIO6" s="53"/>
      <c r="TIP6" s="53"/>
      <c r="TIQ6" s="53"/>
      <c r="TIR6" s="53"/>
      <c r="TIS6" s="53"/>
      <c r="TIT6" s="53"/>
      <c r="TIU6" s="53"/>
      <c r="TIV6" s="53"/>
      <c r="TIW6" s="53"/>
      <c r="TIX6" s="53"/>
      <c r="TIY6" s="53"/>
      <c r="TIZ6" s="53"/>
      <c r="TJA6" s="53"/>
      <c r="TJB6" s="53"/>
      <c r="TJC6" s="53"/>
      <c r="TJD6" s="53"/>
      <c r="TJE6" s="53"/>
      <c r="TJF6" s="53"/>
      <c r="TJG6" s="53"/>
      <c r="TJH6" s="53"/>
      <c r="TJI6" s="53"/>
      <c r="TJJ6" s="53"/>
      <c r="TJK6" s="53"/>
      <c r="TJL6" s="53"/>
      <c r="TJM6" s="53"/>
      <c r="TJN6" s="53"/>
      <c r="TJO6" s="53"/>
      <c r="TJP6" s="53"/>
      <c r="TJQ6" s="53"/>
      <c r="TJR6" s="53"/>
      <c r="TJS6" s="53"/>
      <c r="TJT6" s="53"/>
      <c r="TJU6" s="53"/>
      <c r="TJV6" s="53"/>
      <c r="TJW6" s="53"/>
      <c r="TJX6" s="53"/>
      <c r="TJY6" s="53"/>
      <c r="TJZ6" s="53"/>
      <c r="TKA6" s="53"/>
      <c r="TKB6" s="53"/>
      <c r="TKC6" s="53"/>
      <c r="TKD6" s="53"/>
      <c r="TKE6" s="53"/>
      <c r="TKF6" s="53"/>
      <c r="TKG6" s="53"/>
      <c r="TKH6" s="53"/>
      <c r="TKI6" s="53"/>
      <c r="TKJ6" s="53"/>
      <c r="TKK6" s="53"/>
      <c r="TKL6" s="53"/>
      <c r="TKM6" s="53"/>
      <c r="TKN6" s="53"/>
      <c r="TKO6" s="53"/>
      <c r="TKP6" s="53"/>
      <c r="TKQ6" s="53"/>
      <c r="TKR6" s="53"/>
      <c r="TKS6" s="53"/>
      <c r="TKT6" s="53"/>
      <c r="TKU6" s="53"/>
      <c r="TKV6" s="53"/>
      <c r="TKW6" s="53"/>
      <c r="TKX6" s="53"/>
      <c r="TKY6" s="53"/>
      <c r="TKZ6" s="53"/>
      <c r="TLA6" s="53"/>
      <c r="TLB6" s="53"/>
      <c r="TLC6" s="53"/>
      <c r="TLD6" s="53"/>
      <c r="TLE6" s="53"/>
      <c r="TLF6" s="53"/>
      <c r="TLG6" s="53"/>
      <c r="TLH6" s="53"/>
      <c r="TLI6" s="53"/>
      <c r="TLJ6" s="53"/>
      <c r="TLK6" s="53"/>
      <c r="TLL6" s="53"/>
      <c r="TLM6" s="53"/>
      <c r="TLN6" s="53"/>
      <c r="TLO6" s="53"/>
      <c r="TLP6" s="53"/>
      <c r="TLQ6" s="53"/>
      <c r="TLR6" s="53"/>
      <c r="TLS6" s="53"/>
      <c r="TLT6" s="53"/>
      <c r="TLU6" s="53"/>
      <c r="TLV6" s="53"/>
      <c r="TLW6" s="53"/>
      <c r="TLX6" s="53"/>
      <c r="TLY6" s="53"/>
      <c r="TLZ6" s="53"/>
      <c r="TMA6" s="53"/>
      <c r="TMB6" s="53"/>
      <c r="TMC6" s="53"/>
      <c r="TMD6" s="53"/>
      <c r="TME6" s="53"/>
      <c r="TMF6" s="53"/>
      <c r="TMG6" s="53"/>
      <c r="TMH6" s="53"/>
      <c r="TMI6" s="53"/>
      <c r="TMJ6" s="53"/>
      <c r="TMK6" s="53"/>
      <c r="TML6" s="53"/>
      <c r="TMM6" s="53"/>
      <c r="TMN6" s="53"/>
      <c r="TMO6" s="53"/>
      <c r="TMP6" s="53"/>
      <c r="TMQ6" s="53"/>
      <c r="TMR6" s="53"/>
      <c r="TMS6" s="53"/>
      <c r="TMT6" s="53"/>
      <c r="TMU6" s="53"/>
      <c r="TMV6" s="53"/>
      <c r="TMW6" s="53"/>
      <c r="TMX6" s="53"/>
      <c r="TMY6" s="53"/>
      <c r="TMZ6" s="53"/>
      <c r="TNA6" s="53"/>
      <c r="TNB6" s="53"/>
      <c r="TNC6" s="53"/>
      <c r="TND6" s="53"/>
      <c r="TNE6" s="53"/>
      <c r="TNF6" s="53"/>
      <c r="TNG6" s="53"/>
      <c r="TNH6" s="53"/>
      <c r="TNI6" s="53"/>
      <c r="TNJ6" s="53"/>
      <c r="TNK6" s="53"/>
      <c r="TNL6" s="53"/>
      <c r="TNM6" s="53"/>
      <c r="TNN6" s="53"/>
      <c r="TNO6" s="53"/>
      <c r="TNP6" s="53"/>
      <c r="TNQ6" s="53"/>
      <c r="TNR6" s="53"/>
      <c r="TNS6" s="53"/>
      <c r="TNT6" s="53"/>
      <c r="TNU6" s="53"/>
      <c r="TNV6" s="53"/>
      <c r="TNW6" s="53"/>
      <c r="TNX6" s="53"/>
      <c r="TNY6" s="53"/>
      <c r="TNZ6" s="53"/>
      <c r="TOA6" s="53"/>
      <c r="TOB6" s="53"/>
      <c r="TOC6" s="53"/>
      <c r="TOD6" s="53"/>
      <c r="TOE6" s="53"/>
      <c r="TOF6" s="53"/>
      <c r="TOG6" s="53"/>
      <c r="TOH6" s="53"/>
      <c r="TOI6" s="53"/>
      <c r="TOJ6" s="53"/>
      <c r="TOK6" s="53"/>
      <c r="TOL6" s="53"/>
      <c r="TOM6" s="53"/>
      <c r="TON6" s="53"/>
      <c r="TOO6" s="53"/>
      <c r="TOP6" s="53"/>
      <c r="TOQ6" s="53"/>
      <c r="TOR6" s="53"/>
      <c r="TOS6" s="53"/>
      <c r="TOT6" s="53"/>
      <c r="TOU6" s="53"/>
      <c r="TOV6" s="53"/>
      <c r="TOW6" s="53"/>
      <c r="TOX6" s="53"/>
      <c r="TOY6" s="53"/>
      <c r="TOZ6" s="53"/>
      <c r="TPA6" s="53"/>
      <c r="TPB6" s="53"/>
      <c r="TPC6" s="53"/>
      <c r="TPD6" s="53"/>
      <c r="TPE6" s="53"/>
      <c r="TPF6" s="53"/>
      <c r="TPG6" s="53"/>
      <c r="TPH6" s="53"/>
      <c r="TPI6" s="53"/>
      <c r="TPJ6" s="53"/>
      <c r="TPK6" s="53"/>
      <c r="TPL6" s="53"/>
      <c r="TPM6" s="53"/>
      <c r="TPN6" s="53"/>
      <c r="TPO6" s="53"/>
      <c r="TPP6" s="53"/>
      <c r="TPQ6" s="53"/>
      <c r="TPR6" s="53"/>
      <c r="TPS6" s="53"/>
      <c r="TPT6" s="53"/>
      <c r="TPU6" s="53"/>
      <c r="TPV6" s="53"/>
      <c r="TPW6" s="53"/>
      <c r="TPX6" s="53"/>
      <c r="TPY6" s="53"/>
      <c r="TPZ6" s="53"/>
      <c r="TQA6" s="53"/>
      <c r="TQB6" s="53"/>
      <c r="TQC6" s="53"/>
      <c r="TQD6" s="53"/>
      <c r="TQE6" s="53"/>
      <c r="TQF6" s="53"/>
      <c r="TQG6" s="53"/>
      <c r="TQH6" s="53"/>
      <c r="TQI6" s="53"/>
      <c r="TQJ6" s="53"/>
      <c r="TQK6" s="53"/>
      <c r="TQL6" s="53"/>
      <c r="TQM6" s="53"/>
      <c r="TQN6" s="53"/>
      <c r="TQO6" s="53"/>
      <c r="TQP6" s="53"/>
      <c r="TQQ6" s="53"/>
      <c r="TQR6" s="53"/>
      <c r="TQS6" s="53"/>
      <c r="TQT6" s="53"/>
      <c r="TQU6" s="53"/>
      <c r="TQV6" s="53"/>
      <c r="TQW6" s="53"/>
      <c r="TQX6" s="53"/>
      <c r="TQY6" s="53"/>
      <c r="TQZ6" s="53"/>
      <c r="TRA6" s="53"/>
      <c r="TRB6" s="53"/>
      <c r="TRC6" s="53"/>
      <c r="TRD6" s="53"/>
      <c r="TRE6" s="53"/>
      <c r="TRF6" s="53"/>
      <c r="TRG6" s="53"/>
      <c r="TRH6" s="53"/>
      <c r="TRI6" s="53"/>
      <c r="TRJ6" s="53"/>
      <c r="TRK6" s="53"/>
      <c r="TRL6" s="53"/>
      <c r="TRM6" s="53"/>
      <c r="TRN6" s="53"/>
      <c r="TRO6" s="53"/>
      <c r="TRP6" s="53"/>
      <c r="TRQ6" s="53"/>
      <c r="TRR6" s="53"/>
      <c r="TRS6" s="53"/>
      <c r="TRT6" s="53"/>
      <c r="TRU6" s="53"/>
      <c r="TRV6" s="53"/>
      <c r="TRW6" s="53"/>
      <c r="TRX6" s="53"/>
      <c r="TRY6" s="53"/>
      <c r="TRZ6" s="53"/>
      <c r="TSA6" s="53"/>
      <c r="TSB6" s="53"/>
      <c r="TSC6" s="53"/>
      <c r="TSD6" s="53"/>
      <c r="TSE6" s="53"/>
      <c r="TSF6" s="53"/>
      <c r="TSG6" s="53"/>
      <c r="TSH6" s="53"/>
      <c r="TSI6" s="53"/>
      <c r="TSJ6" s="53"/>
      <c r="TSK6" s="53"/>
      <c r="TSL6" s="53"/>
      <c r="TSM6" s="53"/>
      <c r="TSN6" s="53"/>
      <c r="TSO6" s="53"/>
      <c r="TSP6" s="53"/>
      <c r="TSQ6" s="53"/>
      <c r="TSR6" s="53"/>
      <c r="TSS6" s="53"/>
      <c r="TST6" s="53"/>
      <c r="TSU6" s="53"/>
      <c r="TSV6" s="53"/>
      <c r="TSW6" s="53"/>
      <c r="TSX6" s="53"/>
      <c r="TSY6" s="53"/>
      <c r="TSZ6" s="53"/>
      <c r="TTA6" s="53"/>
      <c r="TTB6" s="53"/>
      <c r="TTC6" s="53"/>
      <c r="TTD6" s="53"/>
      <c r="TTE6" s="53"/>
      <c r="TTF6" s="53"/>
      <c r="TTG6" s="53"/>
      <c r="TTH6" s="53"/>
      <c r="TTI6" s="53"/>
      <c r="TTJ6" s="53"/>
      <c r="TTK6" s="53"/>
      <c r="TTL6" s="53"/>
      <c r="TTM6" s="53"/>
      <c r="TTN6" s="53"/>
      <c r="TTO6" s="53"/>
      <c r="TTP6" s="53"/>
      <c r="TTQ6" s="53"/>
      <c r="TTR6" s="53"/>
      <c r="TTS6" s="53"/>
      <c r="TTT6" s="53"/>
      <c r="TTU6" s="53"/>
      <c r="TTV6" s="53"/>
      <c r="TTW6" s="53"/>
      <c r="TTX6" s="53"/>
      <c r="TTY6" s="53"/>
      <c r="TTZ6" s="53"/>
      <c r="TUA6" s="53"/>
      <c r="TUB6" s="53"/>
      <c r="TUC6" s="53"/>
      <c r="TUD6" s="53"/>
      <c r="TUE6" s="53"/>
      <c r="TUF6" s="53"/>
      <c r="TUG6" s="53"/>
      <c r="TUH6" s="53"/>
      <c r="TUI6" s="53"/>
      <c r="TUJ6" s="53"/>
      <c r="TUK6" s="53"/>
      <c r="TUL6" s="53"/>
      <c r="TUM6" s="53"/>
      <c r="TUN6" s="53"/>
      <c r="TUO6" s="53"/>
      <c r="TUP6" s="53"/>
      <c r="TUQ6" s="53"/>
      <c r="TUR6" s="53"/>
      <c r="TUS6" s="53"/>
      <c r="TUT6" s="53"/>
      <c r="TUU6" s="53"/>
      <c r="TUV6" s="53"/>
      <c r="TUW6" s="53"/>
      <c r="TUX6" s="53"/>
      <c r="TUY6" s="53"/>
      <c r="TUZ6" s="53"/>
      <c r="TVA6" s="53"/>
      <c r="TVB6" s="53"/>
      <c r="TVC6" s="53"/>
      <c r="TVD6" s="53"/>
      <c r="TVE6" s="53"/>
      <c r="TVF6" s="53"/>
      <c r="TVG6" s="53"/>
      <c r="TVH6" s="53"/>
      <c r="TVI6" s="53"/>
      <c r="TVJ6" s="53"/>
      <c r="TVK6" s="53"/>
      <c r="TVL6" s="53"/>
      <c r="TVM6" s="53"/>
      <c r="TVN6" s="53"/>
      <c r="TVO6" s="53"/>
      <c r="TVP6" s="53"/>
      <c r="TVQ6" s="53"/>
      <c r="TVR6" s="53"/>
      <c r="TVS6" s="53"/>
      <c r="TVT6" s="53"/>
      <c r="TVU6" s="53"/>
      <c r="TVV6" s="53"/>
      <c r="TVW6" s="53"/>
      <c r="TVX6" s="53"/>
      <c r="TVY6" s="53"/>
      <c r="TVZ6" s="53"/>
      <c r="TWA6" s="53"/>
      <c r="TWB6" s="53"/>
      <c r="TWC6" s="53"/>
      <c r="TWD6" s="53"/>
      <c r="TWE6" s="53"/>
      <c r="TWF6" s="53"/>
      <c r="TWG6" s="53"/>
      <c r="TWH6" s="53"/>
      <c r="TWI6" s="53"/>
      <c r="TWJ6" s="53"/>
      <c r="TWK6" s="53"/>
      <c r="TWL6" s="53"/>
      <c r="TWM6" s="53"/>
      <c r="TWN6" s="53"/>
      <c r="TWO6" s="53"/>
      <c r="TWP6" s="53"/>
      <c r="TWQ6" s="53"/>
      <c r="TWR6" s="53"/>
      <c r="TWS6" s="53"/>
      <c r="TWT6" s="53"/>
      <c r="TWU6" s="53"/>
      <c r="TWV6" s="53"/>
      <c r="TWW6" s="53"/>
      <c r="TWX6" s="53"/>
      <c r="TWY6" s="53"/>
      <c r="TWZ6" s="53"/>
      <c r="TXA6" s="53"/>
      <c r="TXB6" s="53"/>
      <c r="TXC6" s="53"/>
      <c r="TXD6" s="53"/>
      <c r="TXE6" s="53"/>
      <c r="TXF6" s="53"/>
      <c r="TXG6" s="53"/>
      <c r="TXH6" s="53"/>
      <c r="TXI6" s="53"/>
      <c r="TXJ6" s="53"/>
      <c r="TXK6" s="53"/>
      <c r="TXL6" s="53"/>
      <c r="TXM6" s="53"/>
      <c r="TXN6" s="53"/>
      <c r="TXO6" s="53"/>
      <c r="TXP6" s="53"/>
      <c r="TXQ6" s="53"/>
      <c r="TXR6" s="53"/>
      <c r="TXS6" s="53"/>
      <c r="TXT6" s="53"/>
      <c r="TXU6" s="53"/>
      <c r="TXV6" s="53"/>
      <c r="TXW6" s="53"/>
      <c r="TXX6" s="53"/>
      <c r="TXY6" s="53"/>
      <c r="TXZ6" s="53"/>
      <c r="TYA6" s="53"/>
      <c r="TYB6" s="53"/>
      <c r="TYC6" s="53"/>
      <c r="TYD6" s="53"/>
      <c r="TYE6" s="53"/>
      <c r="TYF6" s="53"/>
      <c r="TYG6" s="53"/>
      <c r="TYH6" s="53"/>
      <c r="TYI6" s="53"/>
      <c r="TYJ6" s="53"/>
      <c r="TYK6" s="53"/>
      <c r="TYL6" s="53"/>
      <c r="TYM6" s="53"/>
      <c r="TYN6" s="53"/>
      <c r="TYO6" s="53"/>
      <c r="TYP6" s="53"/>
      <c r="TYQ6" s="53"/>
      <c r="TYR6" s="53"/>
      <c r="TYS6" s="53"/>
      <c r="TYT6" s="53"/>
      <c r="TYU6" s="53"/>
      <c r="TYV6" s="53"/>
      <c r="TYW6" s="53"/>
      <c r="TYX6" s="53"/>
      <c r="TYY6" s="53"/>
      <c r="TYZ6" s="53"/>
      <c r="TZA6" s="53"/>
      <c r="TZB6" s="53"/>
      <c r="TZC6" s="53"/>
      <c r="TZD6" s="53"/>
      <c r="TZE6" s="53"/>
      <c r="TZF6" s="53"/>
      <c r="TZG6" s="53"/>
      <c r="TZH6" s="53"/>
      <c r="TZI6" s="53"/>
      <c r="TZJ6" s="53"/>
      <c r="TZK6" s="53"/>
      <c r="TZL6" s="53"/>
      <c r="TZM6" s="53"/>
      <c r="TZN6" s="53"/>
      <c r="TZO6" s="53"/>
      <c r="TZP6" s="53"/>
      <c r="TZQ6" s="53"/>
      <c r="TZR6" s="53"/>
      <c r="TZS6" s="53"/>
      <c r="TZT6" s="53"/>
      <c r="TZU6" s="53"/>
      <c r="TZV6" s="53"/>
      <c r="TZW6" s="53"/>
      <c r="TZX6" s="53"/>
      <c r="TZY6" s="53"/>
      <c r="TZZ6" s="53"/>
      <c r="UAA6" s="53"/>
      <c r="UAB6" s="53"/>
      <c r="UAC6" s="53"/>
      <c r="UAD6" s="53"/>
      <c r="UAE6" s="53"/>
      <c r="UAF6" s="53"/>
      <c r="UAG6" s="53"/>
      <c r="UAH6" s="53"/>
      <c r="UAI6" s="53"/>
      <c r="UAJ6" s="53"/>
      <c r="UAK6" s="53"/>
      <c r="UAL6" s="53"/>
      <c r="UAM6" s="53"/>
      <c r="UAN6" s="53"/>
      <c r="UAO6" s="53"/>
      <c r="UAP6" s="53"/>
      <c r="UAQ6" s="53"/>
      <c r="UAR6" s="53"/>
      <c r="UAS6" s="53"/>
      <c r="UAT6" s="53"/>
      <c r="UAU6" s="53"/>
      <c r="UAV6" s="53"/>
      <c r="UAW6" s="53"/>
      <c r="UAX6" s="53"/>
      <c r="UAY6" s="53"/>
      <c r="UAZ6" s="53"/>
      <c r="UBA6" s="53"/>
      <c r="UBB6" s="53"/>
      <c r="UBC6" s="53"/>
      <c r="UBD6" s="53"/>
      <c r="UBE6" s="53"/>
      <c r="UBF6" s="53"/>
      <c r="UBG6" s="53"/>
      <c r="UBH6" s="53"/>
      <c r="UBI6" s="53"/>
      <c r="UBJ6" s="53"/>
      <c r="UBK6" s="53"/>
      <c r="UBL6" s="53"/>
      <c r="UBM6" s="53"/>
      <c r="UBN6" s="53"/>
      <c r="UBO6" s="53"/>
      <c r="UBP6" s="53"/>
      <c r="UBQ6" s="53"/>
      <c r="UBR6" s="53"/>
      <c r="UBS6" s="53"/>
      <c r="UBT6" s="53"/>
      <c r="UBU6" s="53"/>
      <c r="UBV6" s="53"/>
      <c r="UBW6" s="53"/>
      <c r="UBX6" s="53"/>
      <c r="UBY6" s="53"/>
      <c r="UBZ6" s="53"/>
      <c r="UCA6" s="53"/>
      <c r="UCB6" s="53"/>
      <c r="UCC6" s="53"/>
      <c r="UCD6" s="53"/>
      <c r="UCE6" s="53"/>
      <c r="UCF6" s="53"/>
      <c r="UCG6" s="53"/>
      <c r="UCH6" s="53"/>
      <c r="UCI6" s="53"/>
      <c r="UCJ6" s="53"/>
      <c r="UCK6" s="53"/>
      <c r="UCL6" s="53"/>
      <c r="UCM6" s="53"/>
      <c r="UCN6" s="53"/>
      <c r="UCO6" s="53"/>
      <c r="UCP6" s="53"/>
      <c r="UCQ6" s="53"/>
      <c r="UCR6" s="53"/>
      <c r="UCS6" s="53"/>
      <c r="UCT6" s="53"/>
      <c r="UCU6" s="53"/>
      <c r="UCV6" s="53"/>
      <c r="UCW6" s="53"/>
      <c r="UCX6" s="53"/>
      <c r="UCY6" s="53"/>
      <c r="UCZ6" s="53"/>
      <c r="UDA6" s="53"/>
      <c r="UDB6" s="53"/>
      <c r="UDC6" s="53"/>
      <c r="UDD6" s="53"/>
      <c r="UDE6" s="53"/>
      <c r="UDF6" s="53"/>
      <c r="UDG6" s="53"/>
      <c r="UDH6" s="53"/>
      <c r="UDI6" s="53"/>
      <c r="UDJ6" s="53"/>
      <c r="UDK6" s="53"/>
      <c r="UDL6" s="53"/>
      <c r="UDM6" s="53"/>
      <c r="UDN6" s="53"/>
      <c r="UDO6" s="53"/>
      <c r="UDP6" s="53"/>
      <c r="UDQ6" s="53"/>
      <c r="UDR6" s="53"/>
      <c r="UDS6" s="53"/>
      <c r="UDT6" s="53"/>
      <c r="UDU6" s="53"/>
      <c r="UDV6" s="53"/>
      <c r="UDW6" s="53"/>
      <c r="UDX6" s="53"/>
      <c r="UDY6" s="53"/>
      <c r="UDZ6" s="53"/>
      <c r="UEA6" s="53"/>
      <c r="UEB6" s="53"/>
      <c r="UEC6" s="53"/>
      <c r="UED6" s="53"/>
      <c r="UEE6" s="53"/>
      <c r="UEF6" s="53"/>
      <c r="UEG6" s="53"/>
      <c r="UEH6" s="53"/>
      <c r="UEI6" s="53"/>
      <c r="UEJ6" s="53"/>
      <c r="UEK6" s="53"/>
      <c r="UEL6" s="53"/>
      <c r="UEM6" s="53"/>
      <c r="UEN6" s="53"/>
      <c r="UEO6" s="53"/>
      <c r="UEP6" s="53"/>
      <c r="UEQ6" s="53"/>
      <c r="UER6" s="53"/>
      <c r="UES6" s="53"/>
      <c r="UET6" s="53"/>
      <c r="UEU6" s="53"/>
      <c r="UEV6" s="53"/>
      <c r="UEW6" s="53"/>
      <c r="UEX6" s="53"/>
      <c r="UEY6" s="53"/>
      <c r="UEZ6" s="53"/>
      <c r="UFA6" s="53"/>
      <c r="UFB6" s="53"/>
      <c r="UFC6" s="53"/>
      <c r="UFD6" s="53"/>
      <c r="UFE6" s="53"/>
      <c r="UFF6" s="53"/>
      <c r="UFG6" s="53"/>
      <c r="UFH6" s="53"/>
      <c r="UFI6" s="53"/>
      <c r="UFJ6" s="53"/>
      <c r="UFK6" s="53"/>
      <c r="UFL6" s="53"/>
      <c r="UFM6" s="53"/>
      <c r="UFN6" s="53"/>
      <c r="UFO6" s="53"/>
      <c r="UFP6" s="53"/>
      <c r="UFQ6" s="53"/>
      <c r="UFR6" s="53"/>
      <c r="UFS6" s="53"/>
      <c r="UFT6" s="53"/>
      <c r="UFU6" s="53"/>
      <c r="UFV6" s="53"/>
      <c r="UFW6" s="53"/>
      <c r="UFX6" s="53"/>
      <c r="UFY6" s="53"/>
      <c r="UFZ6" s="53"/>
      <c r="UGA6" s="53"/>
      <c r="UGB6" s="53"/>
      <c r="UGC6" s="53"/>
      <c r="UGD6" s="53"/>
      <c r="UGE6" s="53"/>
      <c r="UGF6" s="53"/>
      <c r="UGG6" s="53"/>
      <c r="UGH6" s="53"/>
      <c r="UGI6" s="53"/>
      <c r="UGJ6" s="53"/>
      <c r="UGK6" s="53"/>
      <c r="UGL6" s="53"/>
      <c r="UGM6" s="53"/>
      <c r="UGN6" s="53"/>
      <c r="UGO6" s="53"/>
      <c r="UGP6" s="53"/>
      <c r="UGQ6" s="53"/>
      <c r="UGR6" s="53"/>
      <c r="UGS6" s="53"/>
      <c r="UGT6" s="53"/>
      <c r="UGU6" s="53"/>
      <c r="UGV6" s="53"/>
      <c r="UGW6" s="53"/>
      <c r="UGX6" s="53"/>
      <c r="UGY6" s="53"/>
      <c r="UGZ6" s="53"/>
      <c r="UHA6" s="53"/>
      <c r="UHB6" s="53"/>
      <c r="UHC6" s="53"/>
      <c r="UHD6" s="53"/>
      <c r="UHE6" s="53"/>
      <c r="UHF6" s="53"/>
      <c r="UHG6" s="53"/>
      <c r="UHH6" s="53"/>
      <c r="UHI6" s="53"/>
      <c r="UHJ6" s="53"/>
      <c r="UHK6" s="53"/>
      <c r="UHL6" s="53"/>
      <c r="UHM6" s="53"/>
      <c r="UHN6" s="53"/>
      <c r="UHO6" s="53"/>
      <c r="UHP6" s="53"/>
      <c r="UHQ6" s="53"/>
      <c r="UHR6" s="53"/>
      <c r="UHS6" s="53"/>
      <c r="UHT6" s="53"/>
      <c r="UHU6" s="53"/>
      <c r="UHV6" s="53"/>
      <c r="UHW6" s="53"/>
      <c r="UHX6" s="53"/>
      <c r="UHY6" s="53"/>
      <c r="UHZ6" s="53"/>
      <c r="UIA6" s="53"/>
      <c r="UIB6" s="53"/>
      <c r="UIC6" s="53"/>
      <c r="UID6" s="53"/>
      <c r="UIE6" s="53"/>
      <c r="UIF6" s="53"/>
      <c r="UIG6" s="53"/>
      <c r="UIH6" s="53"/>
      <c r="UII6" s="53"/>
      <c r="UIJ6" s="53"/>
      <c r="UIK6" s="53"/>
      <c r="UIL6" s="53"/>
      <c r="UIM6" s="53"/>
      <c r="UIN6" s="53"/>
      <c r="UIO6" s="53"/>
      <c r="UIP6" s="53"/>
      <c r="UIQ6" s="53"/>
      <c r="UIR6" s="53"/>
      <c r="UIS6" s="53"/>
      <c r="UIT6" s="53"/>
      <c r="UIU6" s="53"/>
      <c r="UIV6" s="53"/>
      <c r="UIW6" s="53"/>
      <c r="UIX6" s="53"/>
      <c r="UIY6" s="53"/>
      <c r="UIZ6" s="53"/>
      <c r="UJA6" s="53"/>
      <c r="UJB6" s="53"/>
      <c r="UJC6" s="53"/>
      <c r="UJD6" s="53"/>
      <c r="UJE6" s="53"/>
      <c r="UJF6" s="53"/>
      <c r="UJG6" s="53"/>
      <c r="UJH6" s="53"/>
      <c r="UJI6" s="53"/>
      <c r="UJJ6" s="53"/>
      <c r="UJK6" s="53"/>
      <c r="UJL6" s="53"/>
      <c r="UJM6" s="53"/>
      <c r="UJN6" s="53"/>
      <c r="UJO6" s="53"/>
      <c r="UJP6" s="53"/>
      <c r="UJQ6" s="53"/>
      <c r="UJR6" s="53"/>
      <c r="UJS6" s="53"/>
      <c r="UJT6" s="53"/>
      <c r="UJU6" s="53"/>
      <c r="UJV6" s="53"/>
      <c r="UJW6" s="53"/>
      <c r="UJX6" s="53"/>
      <c r="UJY6" s="53"/>
      <c r="UJZ6" s="53"/>
      <c r="UKA6" s="53"/>
      <c r="UKB6" s="53"/>
      <c r="UKC6" s="53"/>
      <c r="UKD6" s="53"/>
      <c r="UKE6" s="53"/>
      <c r="UKF6" s="53"/>
      <c r="UKG6" s="53"/>
      <c r="UKH6" s="53"/>
      <c r="UKI6" s="53"/>
      <c r="UKJ6" s="53"/>
      <c r="UKK6" s="53"/>
      <c r="UKL6" s="53"/>
      <c r="UKM6" s="53"/>
      <c r="UKN6" s="53"/>
      <c r="UKO6" s="53"/>
      <c r="UKP6" s="53"/>
      <c r="UKQ6" s="53"/>
      <c r="UKR6" s="53"/>
      <c r="UKS6" s="53"/>
      <c r="UKT6" s="53"/>
      <c r="UKU6" s="53"/>
      <c r="UKV6" s="53"/>
      <c r="UKW6" s="53"/>
      <c r="UKX6" s="53"/>
      <c r="UKY6" s="53"/>
      <c r="UKZ6" s="53"/>
      <c r="ULA6" s="53"/>
      <c r="ULB6" s="53"/>
      <c r="ULC6" s="53"/>
      <c r="ULD6" s="53"/>
      <c r="ULE6" s="53"/>
      <c r="ULF6" s="53"/>
      <c r="ULG6" s="53"/>
      <c r="ULH6" s="53"/>
      <c r="ULI6" s="53"/>
      <c r="ULJ6" s="53"/>
      <c r="ULK6" s="53"/>
      <c r="ULL6" s="53"/>
      <c r="ULM6" s="53"/>
      <c r="ULN6" s="53"/>
      <c r="ULO6" s="53"/>
      <c r="ULP6" s="53"/>
      <c r="ULQ6" s="53"/>
      <c r="ULR6" s="53"/>
      <c r="ULS6" s="53"/>
      <c r="ULT6" s="53"/>
      <c r="ULU6" s="53"/>
      <c r="ULV6" s="53"/>
      <c r="ULW6" s="53"/>
      <c r="ULX6" s="53"/>
      <c r="ULY6" s="53"/>
      <c r="ULZ6" s="53"/>
      <c r="UMA6" s="53"/>
      <c r="UMB6" s="53"/>
      <c r="UMC6" s="53"/>
      <c r="UMD6" s="53"/>
      <c r="UME6" s="53"/>
      <c r="UMF6" s="53"/>
      <c r="UMG6" s="53"/>
      <c r="UMH6" s="53"/>
      <c r="UMI6" s="53"/>
      <c r="UMJ6" s="53"/>
      <c r="UMK6" s="53"/>
      <c r="UML6" s="53"/>
      <c r="UMM6" s="53"/>
      <c r="UMN6" s="53"/>
      <c r="UMO6" s="53"/>
      <c r="UMP6" s="53"/>
      <c r="UMQ6" s="53"/>
      <c r="UMR6" s="53"/>
      <c r="UMS6" s="53"/>
      <c r="UMT6" s="53"/>
      <c r="UMU6" s="53"/>
      <c r="UMV6" s="53"/>
      <c r="UMW6" s="53"/>
      <c r="UMX6" s="53"/>
      <c r="UMY6" s="53"/>
      <c r="UMZ6" s="53"/>
      <c r="UNA6" s="53"/>
      <c r="UNB6" s="53"/>
      <c r="UNC6" s="53"/>
      <c r="UND6" s="53"/>
      <c r="UNE6" s="53"/>
      <c r="UNF6" s="53"/>
      <c r="UNG6" s="53"/>
      <c r="UNH6" s="53"/>
      <c r="UNI6" s="53"/>
      <c r="UNJ6" s="53"/>
      <c r="UNK6" s="53"/>
      <c r="UNL6" s="53"/>
      <c r="UNM6" s="53"/>
      <c r="UNN6" s="53"/>
      <c r="UNO6" s="53"/>
      <c r="UNP6" s="53"/>
      <c r="UNQ6" s="53"/>
      <c r="UNR6" s="53"/>
      <c r="UNS6" s="53"/>
      <c r="UNT6" s="53"/>
      <c r="UNU6" s="53"/>
      <c r="UNV6" s="53"/>
      <c r="UNW6" s="53"/>
      <c r="UNX6" s="53"/>
      <c r="UNY6" s="53"/>
      <c r="UNZ6" s="53"/>
      <c r="UOA6" s="53"/>
      <c r="UOB6" s="53"/>
      <c r="UOC6" s="53"/>
      <c r="UOD6" s="53"/>
      <c r="UOE6" s="53"/>
      <c r="UOF6" s="53"/>
      <c r="UOG6" s="53"/>
      <c r="UOH6" s="53"/>
      <c r="UOI6" s="53"/>
      <c r="UOJ6" s="53"/>
      <c r="UOK6" s="53"/>
      <c r="UOL6" s="53"/>
      <c r="UOM6" s="53"/>
      <c r="UON6" s="53"/>
      <c r="UOO6" s="53"/>
      <c r="UOP6" s="53"/>
      <c r="UOQ6" s="53"/>
      <c r="UOR6" s="53"/>
      <c r="UOS6" s="53"/>
      <c r="UOT6" s="53"/>
      <c r="UOU6" s="53"/>
      <c r="UOV6" s="53"/>
      <c r="UOW6" s="53"/>
      <c r="UOX6" s="53"/>
      <c r="UOY6" s="53"/>
      <c r="UOZ6" s="53"/>
      <c r="UPA6" s="53"/>
      <c r="UPB6" s="53"/>
      <c r="UPC6" s="53"/>
      <c r="UPD6" s="53"/>
      <c r="UPE6" s="53"/>
      <c r="UPF6" s="53"/>
      <c r="UPG6" s="53"/>
      <c r="UPH6" s="53"/>
      <c r="UPI6" s="53"/>
      <c r="UPJ6" s="53"/>
      <c r="UPK6" s="53"/>
      <c r="UPL6" s="53"/>
      <c r="UPM6" s="53"/>
      <c r="UPN6" s="53"/>
      <c r="UPO6" s="53"/>
      <c r="UPP6" s="53"/>
      <c r="UPQ6" s="53"/>
      <c r="UPR6" s="53"/>
      <c r="UPS6" s="53"/>
      <c r="UPT6" s="53"/>
      <c r="UPU6" s="53"/>
      <c r="UPV6" s="53"/>
      <c r="UPW6" s="53"/>
      <c r="UPX6" s="53"/>
      <c r="UPY6" s="53"/>
      <c r="UPZ6" s="53"/>
      <c r="UQA6" s="53"/>
      <c r="UQB6" s="53"/>
      <c r="UQC6" s="53"/>
      <c r="UQD6" s="53"/>
      <c r="UQE6" s="53"/>
      <c r="UQF6" s="53"/>
      <c r="UQG6" s="53"/>
      <c r="UQH6" s="53"/>
      <c r="UQI6" s="53"/>
      <c r="UQJ6" s="53"/>
      <c r="UQK6" s="53"/>
      <c r="UQL6" s="53"/>
      <c r="UQM6" s="53"/>
      <c r="UQN6" s="53"/>
      <c r="UQO6" s="53"/>
      <c r="UQP6" s="53"/>
      <c r="UQQ6" s="53"/>
      <c r="UQR6" s="53"/>
      <c r="UQS6" s="53"/>
      <c r="UQT6" s="53"/>
      <c r="UQU6" s="53"/>
      <c r="UQV6" s="53"/>
      <c r="UQW6" s="53"/>
      <c r="UQX6" s="53"/>
      <c r="UQY6" s="53"/>
      <c r="UQZ6" s="53"/>
      <c r="URA6" s="53"/>
      <c r="URB6" s="53"/>
      <c r="URC6" s="53"/>
      <c r="URD6" s="53"/>
      <c r="URE6" s="53"/>
      <c r="URF6" s="53"/>
      <c r="URG6" s="53"/>
      <c r="URH6" s="53"/>
      <c r="URI6" s="53"/>
      <c r="URJ6" s="53"/>
      <c r="URK6" s="53"/>
      <c r="URL6" s="53"/>
      <c r="URM6" s="53"/>
      <c r="URN6" s="53"/>
      <c r="URO6" s="53"/>
      <c r="URP6" s="53"/>
      <c r="URQ6" s="53"/>
      <c r="URR6" s="53"/>
      <c r="URS6" s="53"/>
      <c r="URT6" s="53"/>
      <c r="URU6" s="53"/>
      <c r="URV6" s="53"/>
      <c r="URW6" s="53"/>
      <c r="URX6" s="53"/>
      <c r="URY6" s="53"/>
      <c r="URZ6" s="53"/>
      <c r="USA6" s="53"/>
      <c r="USB6" s="53"/>
      <c r="USC6" s="53"/>
      <c r="USD6" s="53"/>
      <c r="USE6" s="53"/>
      <c r="USF6" s="53"/>
      <c r="USG6" s="53"/>
      <c r="USH6" s="53"/>
      <c r="USI6" s="53"/>
      <c r="USJ6" s="53"/>
      <c r="USK6" s="53"/>
      <c r="USL6" s="53"/>
      <c r="USM6" s="53"/>
      <c r="USN6" s="53"/>
      <c r="USO6" s="53"/>
      <c r="USP6" s="53"/>
      <c r="USQ6" s="53"/>
      <c r="USR6" s="53"/>
      <c r="USS6" s="53"/>
      <c r="UST6" s="53"/>
      <c r="USU6" s="53"/>
      <c r="USV6" s="53"/>
      <c r="USW6" s="53"/>
      <c r="USX6" s="53"/>
      <c r="USY6" s="53"/>
      <c r="USZ6" s="53"/>
      <c r="UTA6" s="53"/>
      <c r="UTB6" s="53"/>
      <c r="UTC6" s="53"/>
      <c r="UTD6" s="53"/>
      <c r="UTE6" s="53"/>
      <c r="UTF6" s="53"/>
      <c r="UTG6" s="53"/>
      <c r="UTH6" s="53"/>
      <c r="UTI6" s="53"/>
      <c r="UTJ6" s="53"/>
      <c r="UTK6" s="53"/>
      <c r="UTL6" s="53"/>
      <c r="UTM6" s="53"/>
      <c r="UTN6" s="53"/>
      <c r="UTO6" s="53"/>
      <c r="UTP6" s="53"/>
      <c r="UTQ6" s="53"/>
      <c r="UTR6" s="53"/>
      <c r="UTS6" s="53"/>
      <c r="UTT6" s="53"/>
      <c r="UTU6" s="53"/>
      <c r="UTV6" s="53"/>
      <c r="UTW6" s="53"/>
      <c r="UTX6" s="53"/>
      <c r="UTY6" s="53"/>
      <c r="UTZ6" s="53"/>
      <c r="UUA6" s="53"/>
      <c r="UUB6" s="53"/>
      <c r="UUC6" s="53"/>
      <c r="UUD6" s="53"/>
      <c r="UUE6" s="53"/>
      <c r="UUF6" s="53"/>
      <c r="UUG6" s="53"/>
      <c r="UUH6" s="53"/>
      <c r="UUI6" s="53"/>
      <c r="UUJ6" s="53"/>
      <c r="UUK6" s="53"/>
      <c r="UUL6" s="53"/>
      <c r="UUM6" s="53"/>
      <c r="UUN6" s="53"/>
      <c r="UUO6" s="53"/>
      <c r="UUP6" s="53"/>
      <c r="UUQ6" s="53"/>
      <c r="UUR6" s="53"/>
      <c r="UUS6" s="53"/>
      <c r="UUT6" s="53"/>
      <c r="UUU6" s="53"/>
      <c r="UUV6" s="53"/>
      <c r="UUW6" s="53"/>
      <c r="UUX6" s="53"/>
      <c r="UUY6" s="53"/>
      <c r="UUZ6" s="53"/>
      <c r="UVA6" s="53"/>
      <c r="UVB6" s="53"/>
      <c r="UVC6" s="53"/>
      <c r="UVD6" s="53"/>
      <c r="UVE6" s="53"/>
      <c r="UVF6" s="53"/>
      <c r="UVG6" s="53"/>
      <c r="UVH6" s="53"/>
      <c r="UVI6" s="53"/>
      <c r="UVJ6" s="53"/>
      <c r="UVK6" s="53"/>
      <c r="UVL6" s="53"/>
      <c r="UVM6" s="53"/>
      <c r="UVN6" s="53"/>
      <c r="UVO6" s="53"/>
      <c r="UVP6" s="53"/>
      <c r="UVQ6" s="53"/>
      <c r="UVR6" s="53"/>
      <c r="UVS6" s="53"/>
      <c r="UVT6" s="53"/>
      <c r="UVU6" s="53"/>
      <c r="UVV6" s="53"/>
      <c r="UVW6" s="53"/>
      <c r="UVX6" s="53"/>
      <c r="UVY6" s="53"/>
      <c r="UVZ6" s="53"/>
      <c r="UWA6" s="53"/>
      <c r="UWB6" s="53"/>
      <c r="UWC6" s="53"/>
      <c r="UWD6" s="53"/>
      <c r="UWE6" s="53"/>
      <c r="UWF6" s="53"/>
      <c r="UWG6" s="53"/>
      <c r="UWH6" s="53"/>
      <c r="UWI6" s="53"/>
      <c r="UWJ6" s="53"/>
      <c r="UWK6" s="53"/>
      <c r="UWL6" s="53"/>
      <c r="UWM6" s="53"/>
      <c r="UWN6" s="53"/>
      <c r="UWO6" s="53"/>
      <c r="UWP6" s="53"/>
      <c r="UWQ6" s="53"/>
      <c r="UWR6" s="53"/>
      <c r="UWS6" s="53"/>
      <c r="UWT6" s="53"/>
      <c r="UWU6" s="53"/>
      <c r="UWV6" s="53"/>
      <c r="UWW6" s="53"/>
      <c r="UWX6" s="53"/>
      <c r="UWY6" s="53"/>
      <c r="UWZ6" s="53"/>
      <c r="UXA6" s="53"/>
      <c r="UXB6" s="53"/>
      <c r="UXC6" s="53"/>
      <c r="UXD6" s="53"/>
      <c r="UXE6" s="53"/>
      <c r="UXF6" s="53"/>
      <c r="UXG6" s="53"/>
      <c r="UXH6" s="53"/>
      <c r="UXI6" s="53"/>
      <c r="UXJ6" s="53"/>
      <c r="UXK6" s="53"/>
      <c r="UXL6" s="53"/>
      <c r="UXM6" s="53"/>
      <c r="UXN6" s="53"/>
      <c r="UXO6" s="53"/>
      <c r="UXP6" s="53"/>
      <c r="UXQ6" s="53"/>
      <c r="UXR6" s="53"/>
      <c r="UXS6" s="53"/>
      <c r="UXT6" s="53"/>
      <c r="UXU6" s="53"/>
      <c r="UXV6" s="53"/>
      <c r="UXW6" s="53"/>
      <c r="UXX6" s="53"/>
      <c r="UXY6" s="53"/>
      <c r="UXZ6" s="53"/>
      <c r="UYA6" s="53"/>
      <c r="UYB6" s="53"/>
      <c r="UYC6" s="53"/>
      <c r="UYD6" s="53"/>
      <c r="UYE6" s="53"/>
      <c r="UYF6" s="53"/>
      <c r="UYG6" s="53"/>
      <c r="UYH6" s="53"/>
      <c r="UYI6" s="53"/>
      <c r="UYJ6" s="53"/>
      <c r="UYK6" s="53"/>
      <c r="UYL6" s="53"/>
      <c r="UYM6" s="53"/>
      <c r="UYN6" s="53"/>
      <c r="UYO6" s="53"/>
      <c r="UYP6" s="53"/>
      <c r="UYQ6" s="53"/>
      <c r="UYR6" s="53"/>
      <c r="UYS6" s="53"/>
      <c r="UYT6" s="53"/>
      <c r="UYU6" s="53"/>
      <c r="UYV6" s="53"/>
      <c r="UYW6" s="53"/>
      <c r="UYX6" s="53"/>
      <c r="UYY6" s="53"/>
      <c r="UYZ6" s="53"/>
      <c r="UZA6" s="53"/>
      <c r="UZB6" s="53"/>
      <c r="UZC6" s="53"/>
      <c r="UZD6" s="53"/>
      <c r="UZE6" s="53"/>
      <c r="UZF6" s="53"/>
      <c r="UZG6" s="53"/>
      <c r="UZH6" s="53"/>
      <c r="UZI6" s="53"/>
      <c r="UZJ6" s="53"/>
      <c r="UZK6" s="53"/>
      <c r="UZL6" s="53"/>
      <c r="UZM6" s="53"/>
      <c r="UZN6" s="53"/>
      <c r="UZO6" s="53"/>
      <c r="UZP6" s="53"/>
      <c r="UZQ6" s="53"/>
      <c r="UZR6" s="53"/>
      <c r="UZS6" s="53"/>
      <c r="UZT6" s="53"/>
      <c r="UZU6" s="53"/>
      <c r="UZV6" s="53"/>
      <c r="UZW6" s="53"/>
      <c r="UZX6" s="53"/>
      <c r="UZY6" s="53"/>
      <c r="UZZ6" s="53"/>
      <c r="VAA6" s="53"/>
      <c r="VAB6" s="53"/>
      <c r="VAC6" s="53"/>
      <c r="VAD6" s="53"/>
      <c r="VAE6" s="53"/>
      <c r="VAF6" s="53"/>
      <c r="VAG6" s="53"/>
      <c r="VAH6" s="53"/>
      <c r="VAI6" s="53"/>
      <c r="VAJ6" s="53"/>
      <c r="VAK6" s="53"/>
      <c r="VAL6" s="53"/>
      <c r="VAM6" s="53"/>
      <c r="VAN6" s="53"/>
      <c r="VAO6" s="53"/>
      <c r="VAP6" s="53"/>
      <c r="VAQ6" s="53"/>
      <c r="VAR6" s="53"/>
      <c r="VAS6" s="53"/>
      <c r="VAT6" s="53"/>
      <c r="VAU6" s="53"/>
      <c r="VAV6" s="53"/>
      <c r="VAW6" s="53"/>
      <c r="VAX6" s="53"/>
      <c r="VAY6" s="53"/>
      <c r="VAZ6" s="53"/>
      <c r="VBA6" s="53"/>
      <c r="VBB6" s="53"/>
      <c r="VBC6" s="53"/>
      <c r="VBD6" s="53"/>
      <c r="VBE6" s="53"/>
      <c r="VBF6" s="53"/>
      <c r="VBG6" s="53"/>
      <c r="VBH6" s="53"/>
      <c r="VBI6" s="53"/>
      <c r="VBJ6" s="53"/>
      <c r="VBK6" s="53"/>
      <c r="VBL6" s="53"/>
      <c r="VBM6" s="53"/>
      <c r="VBN6" s="53"/>
      <c r="VBO6" s="53"/>
      <c r="VBP6" s="53"/>
      <c r="VBQ6" s="53"/>
      <c r="VBR6" s="53"/>
      <c r="VBS6" s="53"/>
      <c r="VBT6" s="53"/>
      <c r="VBU6" s="53"/>
      <c r="VBV6" s="53"/>
      <c r="VBW6" s="53"/>
      <c r="VBX6" s="53"/>
      <c r="VBY6" s="53"/>
      <c r="VBZ6" s="53"/>
      <c r="VCA6" s="53"/>
      <c r="VCB6" s="53"/>
      <c r="VCC6" s="53"/>
      <c r="VCD6" s="53"/>
      <c r="VCE6" s="53"/>
      <c r="VCF6" s="53"/>
      <c r="VCG6" s="53"/>
      <c r="VCH6" s="53"/>
      <c r="VCI6" s="53"/>
      <c r="VCJ6" s="53"/>
      <c r="VCK6" s="53"/>
      <c r="VCL6" s="53"/>
      <c r="VCM6" s="53"/>
      <c r="VCN6" s="53"/>
      <c r="VCO6" s="53"/>
      <c r="VCP6" s="53"/>
      <c r="VCQ6" s="53"/>
      <c r="VCR6" s="53"/>
      <c r="VCS6" s="53"/>
      <c r="VCT6" s="53"/>
      <c r="VCU6" s="53"/>
      <c r="VCV6" s="53"/>
      <c r="VCW6" s="53"/>
      <c r="VCX6" s="53"/>
      <c r="VCY6" s="53"/>
      <c r="VCZ6" s="53"/>
      <c r="VDA6" s="53"/>
      <c r="VDB6" s="53"/>
      <c r="VDC6" s="53"/>
      <c r="VDD6" s="53"/>
      <c r="VDE6" s="53"/>
      <c r="VDF6" s="53"/>
      <c r="VDG6" s="53"/>
      <c r="VDH6" s="53"/>
      <c r="VDI6" s="53"/>
      <c r="VDJ6" s="53"/>
      <c r="VDK6" s="53"/>
      <c r="VDL6" s="53"/>
      <c r="VDM6" s="53"/>
      <c r="VDN6" s="53"/>
      <c r="VDO6" s="53"/>
      <c r="VDP6" s="53"/>
      <c r="VDQ6" s="53"/>
      <c r="VDR6" s="53"/>
      <c r="VDS6" s="53"/>
      <c r="VDT6" s="53"/>
      <c r="VDU6" s="53"/>
      <c r="VDV6" s="53"/>
      <c r="VDW6" s="53"/>
      <c r="VDX6" s="53"/>
      <c r="VDY6" s="53"/>
      <c r="VDZ6" s="53"/>
      <c r="VEA6" s="53"/>
      <c r="VEB6" s="53"/>
      <c r="VEC6" s="53"/>
      <c r="VED6" s="53"/>
      <c r="VEE6" s="53"/>
      <c r="VEF6" s="53"/>
      <c r="VEG6" s="53"/>
      <c r="VEH6" s="53"/>
      <c r="VEI6" s="53"/>
      <c r="VEJ6" s="53"/>
      <c r="VEK6" s="53"/>
      <c r="VEL6" s="53"/>
      <c r="VEM6" s="53"/>
      <c r="VEN6" s="53"/>
      <c r="VEO6" s="53"/>
      <c r="VEP6" s="53"/>
      <c r="VEQ6" s="53"/>
      <c r="VER6" s="53"/>
      <c r="VES6" s="53"/>
      <c r="VET6" s="53"/>
      <c r="VEU6" s="53"/>
      <c r="VEV6" s="53"/>
      <c r="VEW6" s="53"/>
      <c r="VEX6" s="53"/>
      <c r="VEY6" s="53"/>
      <c r="VEZ6" s="53"/>
      <c r="VFA6" s="53"/>
      <c r="VFB6" s="53"/>
      <c r="VFC6" s="53"/>
      <c r="VFD6" s="53"/>
      <c r="VFE6" s="53"/>
      <c r="VFF6" s="53"/>
      <c r="VFG6" s="53"/>
      <c r="VFH6" s="53"/>
      <c r="VFI6" s="53"/>
      <c r="VFJ6" s="53"/>
      <c r="VFK6" s="53"/>
      <c r="VFL6" s="53"/>
      <c r="VFM6" s="53"/>
      <c r="VFN6" s="53"/>
      <c r="VFO6" s="53"/>
      <c r="VFP6" s="53"/>
      <c r="VFQ6" s="53"/>
      <c r="VFR6" s="53"/>
      <c r="VFS6" s="53"/>
      <c r="VFT6" s="53"/>
      <c r="VFU6" s="53"/>
      <c r="VFV6" s="53"/>
      <c r="VFW6" s="53"/>
      <c r="VFX6" s="53"/>
      <c r="VFY6" s="53"/>
      <c r="VFZ6" s="53"/>
      <c r="VGA6" s="53"/>
      <c r="VGB6" s="53"/>
      <c r="VGC6" s="53"/>
      <c r="VGD6" s="53"/>
      <c r="VGE6" s="53"/>
      <c r="VGF6" s="53"/>
      <c r="VGG6" s="53"/>
      <c r="VGH6" s="53"/>
      <c r="VGI6" s="53"/>
      <c r="VGJ6" s="53"/>
      <c r="VGK6" s="53"/>
      <c r="VGL6" s="53"/>
      <c r="VGM6" s="53"/>
      <c r="VGN6" s="53"/>
      <c r="VGO6" s="53"/>
      <c r="VGP6" s="53"/>
      <c r="VGQ6" s="53"/>
      <c r="VGR6" s="53"/>
      <c r="VGS6" s="53"/>
      <c r="VGT6" s="53"/>
      <c r="VGU6" s="53"/>
      <c r="VGV6" s="53"/>
      <c r="VGW6" s="53"/>
      <c r="VGX6" s="53"/>
      <c r="VGY6" s="53"/>
      <c r="VGZ6" s="53"/>
      <c r="VHA6" s="53"/>
      <c r="VHB6" s="53"/>
      <c r="VHC6" s="53"/>
      <c r="VHD6" s="53"/>
      <c r="VHE6" s="53"/>
      <c r="VHF6" s="53"/>
      <c r="VHG6" s="53"/>
      <c r="VHH6" s="53"/>
      <c r="VHI6" s="53"/>
      <c r="VHJ6" s="53"/>
      <c r="VHK6" s="53"/>
      <c r="VHL6" s="53"/>
      <c r="VHM6" s="53"/>
      <c r="VHN6" s="53"/>
      <c r="VHO6" s="53"/>
      <c r="VHP6" s="53"/>
      <c r="VHQ6" s="53"/>
      <c r="VHR6" s="53"/>
      <c r="VHS6" s="53"/>
      <c r="VHT6" s="53"/>
      <c r="VHU6" s="53"/>
      <c r="VHV6" s="53"/>
      <c r="VHW6" s="53"/>
      <c r="VHX6" s="53"/>
      <c r="VHY6" s="53"/>
      <c r="VHZ6" s="53"/>
      <c r="VIA6" s="53"/>
      <c r="VIB6" s="53"/>
      <c r="VIC6" s="53"/>
      <c r="VID6" s="53"/>
      <c r="VIE6" s="53"/>
      <c r="VIF6" s="53"/>
      <c r="VIG6" s="53"/>
      <c r="VIH6" s="53"/>
      <c r="VII6" s="53"/>
      <c r="VIJ6" s="53"/>
      <c r="VIK6" s="53"/>
      <c r="VIL6" s="53"/>
      <c r="VIM6" s="53"/>
      <c r="VIN6" s="53"/>
      <c r="VIO6" s="53"/>
      <c r="VIP6" s="53"/>
      <c r="VIQ6" s="53"/>
      <c r="VIR6" s="53"/>
      <c r="VIS6" s="53"/>
      <c r="VIT6" s="53"/>
      <c r="VIU6" s="53"/>
      <c r="VIV6" s="53"/>
      <c r="VIW6" s="53"/>
      <c r="VIX6" s="53"/>
      <c r="VIY6" s="53"/>
      <c r="VIZ6" s="53"/>
      <c r="VJA6" s="53"/>
      <c r="VJB6" s="53"/>
      <c r="VJC6" s="53"/>
      <c r="VJD6" s="53"/>
      <c r="VJE6" s="53"/>
      <c r="VJF6" s="53"/>
      <c r="VJG6" s="53"/>
      <c r="VJH6" s="53"/>
      <c r="VJI6" s="53"/>
      <c r="VJJ6" s="53"/>
      <c r="VJK6" s="53"/>
      <c r="VJL6" s="53"/>
      <c r="VJM6" s="53"/>
      <c r="VJN6" s="53"/>
      <c r="VJO6" s="53"/>
      <c r="VJP6" s="53"/>
      <c r="VJQ6" s="53"/>
      <c r="VJR6" s="53"/>
      <c r="VJS6" s="53"/>
      <c r="VJT6" s="53"/>
      <c r="VJU6" s="53"/>
      <c r="VJV6" s="53"/>
      <c r="VJW6" s="53"/>
      <c r="VJX6" s="53"/>
      <c r="VJY6" s="53"/>
      <c r="VJZ6" s="53"/>
      <c r="VKA6" s="53"/>
      <c r="VKB6" s="53"/>
      <c r="VKC6" s="53"/>
      <c r="VKD6" s="53"/>
      <c r="VKE6" s="53"/>
      <c r="VKF6" s="53"/>
      <c r="VKG6" s="53"/>
      <c r="VKH6" s="53"/>
      <c r="VKI6" s="53"/>
      <c r="VKJ6" s="53"/>
      <c r="VKK6" s="53"/>
      <c r="VKL6" s="53"/>
      <c r="VKM6" s="53"/>
      <c r="VKN6" s="53"/>
      <c r="VKO6" s="53"/>
      <c r="VKP6" s="53"/>
      <c r="VKQ6" s="53"/>
      <c r="VKR6" s="53"/>
      <c r="VKS6" s="53"/>
      <c r="VKT6" s="53"/>
      <c r="VKU6" s="53"/>
      <c r="VKV6" s="53"/>
      <c r="VKW6" s="53"/>
      <c r="VKX6" s="53"/>
      <c r="VKY6" s="53"/>
      <c r="VKZ6" s="53"/>
      <c r="VLA6" s="53"/>
      <c r="VLB6" s="53"/>
      <c r="VLC6" s="53"/>
      <c r="VLD6" s="53"/>
      <c r="VLE6" s="53"/>
      <c r="VLF6" s="53"/>
      <c r="VLG6" s="53"/>
      <c r="VLH6" s="53"/>
      <c r="VLI6" s="53"/>
      <c r="VLJ6" s="53"/>
      <c r="VLK6" s="53"/>
      <c r="VLL6" s="53"/>
      <c r="VLM6" s="53"/>
      <c r="VLN6" s="53"/>
      <c r="VLO6" s="53"/>
      <c r="VLP6" s="53"/>
      <c r="VLQ6" s="53"/>
      <c r="VLR6" s="53"/>
      <c r="VLS6" s="53"/>
      <c r="VLT6" s="53"/>
      <c r="VLU6" s="53"/>
      <c r="VLV6" s="53"/>
      <c r="VLW6" s="53"/>
      <c r="VLX6" s="53"/>
      <c r="VLY6" s="53"/>
      <c r="VLZ6" s="53"/>
      <c r="VMA6" s="53"/>
      <c r="VMB6" s="53"/>
      <c r="VMC6" s="53"/>
      <c r="VMD6" s="53"/>
      <c r="VME6" s="53"/>
      <c r="VMF6" s="53"/>
      <c r="VMG6" s="53"/>
      <c r="VMH6" s="53"/>
      <c r="VMI6" s="53"/>
      <c r="VMJ6" s="53"/>
      <c r="VMK6" s="53"/>
      <c r="VML6" s="53"/>
      <c r="VMM6" s="53"/>
      <c r="VMN6" s="53"/>
      <c r="VMO6" s="53"/>
      <c r="VMP6" s="53"/>
      <c r="VMQ6" s="53"/>
      <c r="VMR6" s="53"/>
      <c r="VMS6" s="53"/>
      <c r="VMT6" s="53"/>
      <c r="VMU6" s="53"/>
      <c r="VMV6" s="53"/>
      <c r="VMW6" s="53"/>
      <c r="VMX6" s="53"/>
      <c r="VMY6" s="53"/>
      <c r="VMZ6" s="53"/>
      <c r="VNA6" s="53"/>
      <c r="VNB6" s="53"/>
      <c r="VNC6" s="53"/>
      <c r="VND6" s="53"/>
      <c r="VNE6" s="53"/>
      <c r="VNF6" s="53"/>
      <c r="VNG6" s="53"/>
      <c r="VNH6" s="53"/>
      <c r="VNI6" s="53"/>
      <c r="VNJ6" s="53"/>
      <c r="VNK6" s="53"/>
      <c r="VNL6" s="53"/>
      <c r="VNM6" s="53"/>
      <c r="VNN6" s="53"/>
      <c r="VNO6" s="53"/>
      <c r="VNP6" s="53"/>
      <c r="VNQ6" s="53"/>
      <c r="VNR6" s="53"/>
      <c r="VNS6" s="53"/>
      <c r="VNT6" s="53"/>
      <c r="VNU6" s="53"/>
      <c r="VNV6" s="53"/>
      <c r="VNW6" s="53"/>
      <c r="VNX6" s="53"/>
      <c r="VNY6" s="53"/>
      <c r="VNZ6" s="53"/>
      <c r="VOA6" s="53"/>
      <c r="VOB6" s="53"/>
      <c r="VOC6" s="53"/>
      <c r="VOD6" s="53"/>
      <c r="VOE6" s="53"/>
      <c r="VOF6" s="53"/>
      <c r="VOG6" s="53"/>
      <c r="VOH6" s="53"/>
      <c r="VOI6" s="53"/>
      <c r="VOJ6" s="53"/>
      <c r="VOK6" s="53"/>
      <c r="VOL6" s="53"/>
      <c r="VOM6" s="53"/>
      <c r="VON6" s="53"/>
      <c r="VOO6" s="53"/>
      <c r="VOP6" s="53"/>
      <c r="VOQ6" s="53"/>
      <c r="VOR6" s="53"/>
      <c r="VOS6" s="53"/>
      <c r="VOT6" s="53"/>
      <c r="VOU6" s="53"/>
      <c r="VOV6" s="53"/>
      <c r="VOW6" s="53"/>
      <c r="VOX6" s="53"/>
      <c r="VOY6" s="53"/>
      <c r="VOZ6" s="53"/>
      <c r="VPA6" s="53"/>
      <c r="VPB6" s="53"/>
      <c r="VPC6" s="53"/>
      <c r="VPD6" s="53"/>
      <c r="VPE6" s="53"/>
      <c r="VPF6" s="53"/>
      <c r="VPG6" s="53"/>
      <c r="VPH6" s="53"/>
      <c r="VPI6" s="53"/>
      <c r="VPJ6" s="53"/>
      <c r="VPK6" s="53"/>
      <c r="VPL6" s="53"/>
      <c r="VPM6" s="53"/>
      <c r="VPN6" s="53"/>
      <c r="VPO6" s="53"/>
      <c r="VPP6" s="53"/>
      <c r="VPQ6" s="53"/>
      <c r="VPR6" s="53"/>
      <c r="VPS6" s="53"/>
      <c r="VPT6" s="53"/>
      <c r="VPU6" s="53"/>
      <c r="VPV6" s="53"/>
      <c r="VPW6" s="53"/>
      <c r="VPX6" s="53"/>
      <c r="VPY6" s="53"/>
      <c r="VPZ6" s="53"/>
      <c r="VQA6" s="53"/>
      <c r="VQB6" s="53"/>
      <c r="VQC6" s="53"/>
      <c r="VQD6" s="53"/>
      <c r="VQE6" s="53"/>
      <c r="VQF6" s="53"/>
      <c r="VQG6" s="53"/>
      <c r="VQH6" s="53"/>
      <c r="VQI6" s="53"/>
      <c r="VQJ6" s="53"/>
      <c r="VQK6" s="53"/>
      <c r="VQL6" s="53"/>
      <c r="VQM6" s="53"/>
      <c r="VQN6" s="53"/>
      <c r="VQO6" s="53"/>
      <c r="VQP6" s="53"/>
      <c r="VQQ6" s="53"/>
      <c r="VQR6" s="53"/>
      <c r="VQS6" s="53"/>
      <c r="VQT6" s="53"/>
      <c r="VQU6" s="53"/>
      <c r="VQV6" s="53"/>
      <c r="VQW6" s="53"/>
      <c r="VQX6" s="53"/>
      <c r="VQY6" s="53"/>
      <c r="VQZ6" s="53"/>
      <c r="VRA6" s="53"/>
      <c r="VRB6" s="53"/>
      <c r="VRC6" s="53"/>
      <c r="VRD6" s="53"/>
      <c r="VRE6" s="53"/>
      <c r="VRF6" s="53"/>
      <c r="VRG6" s="53"/>
      <c r="VRH6" s="53"/>
      <c r="VRI6" s="53"/>
      <c r="VRJ6" s="53"/>
      <c r="VRK6" s="53"/>
      <c r="VRL6" s="53"/>
      <c r="VRM6" s="53"/>
      <c r="VRN6" s="53"/>
      <c r="VRO6" s="53"/>
      <c r="VRP6" s="53"/>
      <c r="VRQ6" s="53"/>
      <c r="VRR6" s="53"/>
      <c r="VRS6" s="53"/>
      <c r="VRT6" s="53"/>
      <c r="VRU6" s="53"/>
      <c r="VRV6" s="53"/>
      <c r="VRW6" s="53"/>
      <c r="VRX6" s="53"/>
      <c r="VRY6" s="53"/>
      <c r="VRZ6" s="53"/>
      <c r="VSA6" s="53"/>
      <c r="VSB6" s="53"/>
      <c r="VSC6" s="53"/>
      <c r="VSD6" s="53"/>
      <c r="VSE6" s="53"/>
      <c r="VSF6" s="53"/>
      <c r="VSG6" s="53"/>
      <c r="VSH6" s="53"/>
      <c r="VSI6" s="53"/>
      <c r="VSJ6" s="53"/>
      <c r="VSK6" s="53"/>
      <c r="VSL6" s="53"/>
      <c r="VSM6" s="53"/>
      <c r="VSN6" s="53"/>
      <c r="VSO6" s="53"/>
      <c r="VSP6" s="53"/>
      <c r="VSQ6" s="53"/>
      <c r="VSR6" s="53"/>
      <c r="VSS6" s="53"/>
      <c r="VST6" s="53"/>
      <c r="VSU6" s="53"/>
      <c r="VSV6" s="53"/>
      <c r="VSW6" s="53"/>
      <c r="VSX6" s="53"/>
      <c r="VSY6" s="53"/>
      <c r="VSZ6" s="53"/>
      <c r="VTA6" s="53"/>
      <c r="VTB6" s="53"/>
      <c r="VTC6" s="53"/>
      <c r="VTD6" s="53"/>
      <c r="VTE6" s="53"/>
      <c r="VTF6" s="53"/>
      <c r="VTG6" s="53"/>
      <c r="VTH6" s="53"/>
      <c r="VTI6" s="53"/>
      <c r="VTJ6" s="53"/>
      <c r="VTK6" s="53"/>
      <c r="VTL6" s="53"/>
      <c r="VTM6" s="53"/>
      <c r="VTN6" s="53"/>
      <c r="VTO6" s="53"/>
      <c r="VTP6" s="53"/>
      <c r="VTQ6" s="53"/>
      <c r="VTR6" s="53"/>
      <c r="VTS6" s="53"/>
      <c r="VTT6" s="53"/>
      <c r="VTU6" s="53"/>
      <c r="VTV6" s="53"/>
      <c r="VTW6" s="53"/>
      <c r="VTX6" s="53"/>
      <c r="VTY6" s="53"/>
      <c r="VTZ6" s="53"/>
      <c r="VUA6" s="53"/>
      <c r="VUB6" s="53"/>
      <c r="VUC6" s="53"/>
      <c r="VUD6" s="53"/>
      <c r="VUE6" s="53"/>
      <c r="VUF6" s="53"/>
      <c r="VUG6" s="53"/>
      <c r="VUH6" s="53"/>
      <c r="VUI6" s="53"/>
      <c r="VUJ6" s="53"/>
      <c r="VUK6" s="53"/>
      <c r="VUL6" s="53"/>
      <c r="VUM6" s="53"/>
      <c r="VUN6" s="53"/>
      <c r="VUO6" s="53"/>
      <c r="VUP6" s="53"/>
      <c r="VUQ6" s="53"/>
      <c r="VUR6" s="53"/>
      <c r="VUS6" s="53"/>
      <c r="VUT6" s="53"/>
      <c r="VUU6" s="53"/>
      <c r="VUV6" s="53"/>
      <c r="VUW6" s="53"/>
      <c r="VUX6" s="53"/>
      <c r="VUY6" s="53"/>
      <c r="VUZ6" s="53"/>
      <c r="VVA6" s="53"/>
      <c r="VVB6" s="53"/>
      <c r="VVC6" s="53"/>
      <c r="VVD6" s="53"/>
      <c r="VVE6" s="53"/>
      <c r="VVF6" s="53"/>
      <c r="VVG6" s="53"/>
      <c r="VVH6" s="53"/>
      <c r="VVI6" s="53"/>
      <c r="VVJ6" s="53"/>
      <c r="VVK6" s="53"/>
      <c r="VVL6" s="53"/>
      <c r="VVM6" s="53"/>
      <c r="VVN6" s="53"/>
      <c r="VVO6" s="53"/>
      <c r="VVP6" s="53"/>
      <c r="VVQ6" s="53"/>
      <c r="VVR6" s="53"/>
      <c r="VVS6" s="53"/>
      <c r="VVT6" s="53"/>
      <c r="VVU6" s="53"/>
      <c r="VVV6" s="53"/>
      <c r="VVW6" s="53"/>
      <c r="VVX6" s="53"/>
      <c r="VVY6" s="53"/>
      <c r="VVZ6" s="53"/>
      <c r="VWA6" s="53"/>
      <c r="VWB6" s="53"/>
      <c r="VWC6" s="53"/>
      <c r="VWD6" s="53"/>
      <c r="VWE6" s="53"/>
      <c r="VWF6" s="53"/>
      <c r="VWG6" s="53"/>
      <c r="VWH6" s="53"/>
      <c r="VWI6" s="53"/>
      <c r="VWJ6" s="53"/>
      <c r="VWK6" s="53"/>
      <c r="VWL6" s="53"/>
      <c r="VWM6" s="53"/>
      <c r="VWN6" s="53"/>
      <c r="VWO6" s="53"/>
      <c r="VWP6" s="53"/>
      <c r="VWQ6" s="53"/>
      <c r="VWR6" s="53"/>
      <c r="VWS6" s="53"/>
      <c r="VWT6" s="53"/>
      <c r="VWU6" s="53"/>
      <c r="VWV6" s="53"/>
      <c r="VWW6" s="53"/>
      <c r="VWX6" s="53"/>
      <c r="VWY6" s="53"/>
      <c r="VWZ6" s="53"/>
      <c r="VXA6" s="53"/>
      <c r="VXB6" s="53"/>
      <c r="VXC6" s="53"/>
      <c r="VXD6" s="53"/>
      <c r="VXE6" s="53"/>
      <c r="VXF6" s="53"/>
      <c r="VXG6" s="53"/>
      <c r="VXH6" s="53"/>
      <c r="VXI6" s="53"/>
      <c r="VXJ6" s="53"/>
      <c r="VXK6" s="53"/>
      <c r="VXL6" s="53"/>
      <c r="VXM6" s="53"/>
      <c r="VXN6" s="53"/>
      <c r="VXO6" s="53"/>
      <c r="VXP6" s="53"/>
      <c r="VXQ6" s="53"/>
      <c r="VXR6" s="53"/>
      <c r="VXS6" s="53"/>
      <c r="VXT6" s="53"/>
      <c r="VXU6" s="53"/>
      <c r="VXV6" s="53"/>
      <c r="VXW6" s="53"/>
      <c r="VXX6" s="53"/>
      <c r="VXY6" s="53"/>
      <c r="VXZ6" s="53"/>
      <c r="VYA6" s="53"/>
      <c r="VYB6" s="53"/>
      <c r="VYC6" s="53"/>
      <c r="VYD6" s="53"/>
      <c r="VYE6" s="53"/>
      <c r="VYF6" s="53"/>
      <c r="VYG6" s="53"/>
      <c r="VYH6" s="53"/>
      <c r="VYI6" s="53"/>
      <c r="VYJ6" s="53"/>
      <c r="VYK6" s="53"/>
      <c r="VYL6" s="53"/>
      <c r="VYM6" s="53"/>
      <c r="VYN6" s="53"/>
      <c r="VYO6" s="53"/>
      <c r="VYP6" s="53"/>
      <c r="VYQ6" s="53"/>
      <c r="VYR6" s="53"/>
      <c r="VYS6" s="53"/>
      <c r="VYT6" s="53"/>
      <c r="VYU6" s="53"/>
      <c r="VYV6" s="53"/>
      <c r="VYW6" s="53"/>
      <c r="VYX6" s="53"/>
      <c r="VYY6" s="53"/>
      <c r="VYZ6" s="53"/>
      <c r="VZA6" s="53"/>
      <c r="VZB6" s="53"/>
      <c r="VZC6" s="53"/>
      <c r="VZD6" s="53"/>
      <c r="VZE6" s="53"/>
      <c r="VZF6" s="53"/>
      <c r="VZG6" s="53"/>
      <c r="VZH6" s="53"/>
      <c r="VZI6" s="53"/>
      <c r="VZJ6" s="53"/>
      <c r="VZK6" s="53"/>
      <c r="VZL6" s="53"/>
      <c r="VZM6" s="53"/>
      <c r="VZN6" s="53"/>
      <c r="VZO6" s="53"/>
      <c r="VZP6" s="53"/>
      <c r="VZQ6" s="53"/>
      <c r="VZR6" s="53"/>
      <c r="VZS6" s="53"/>
      <c r="VZT6" s="53"/>
      <c r="VZU6" s="53"/>
      <c r="VZV6" s="53"/>
      <c r="VZW6" s="53"/>
      <c r="VZX6" s="53"/>
      <c r="VZY6" s="53"/>
      <c r="VZZ6" s="53"/>
      <c r="WAA6" s="53"/>
      <c r="WAB6" s="53"/>
      <c r="WAC6" s="53"/>
      <c r="WAD6" s="53"/>
      <c r="WAE6" s="53"/>
      <c r="WAF6" s="53"/>
      <c r="WAG6" s="53"/>
      <c r="WAH6" s="53"/>
      <c r="WAI6" s="53"/>
      <c r="WAJ6" s="53"/>
      <c r="WAK6" s="53"/>
      <c r="WAL6" s="53"/>
      <c r="WAM6" s="53"/>
      <c r="WAN6" s="53"/>
      <c r="WAO6" s="53"/>
      <c r="WAP6" s="53"/>
      <c r="WAQ6" s="53"/>
      <c r="WAR6" s="53"/>
      <c r="WAS6" s="53"/>
      <c r="WAT6" s="53"/>
      <c r="WAU6" s="53"/>
      <c r="WAV6" s="53"/>
      <c r="WAW6" s="53"/>
      <c r="WAX6" s="53"/>
      <c r="WAY6" s="53"/>
      <c r="WAZ6" s="53"/>
      <c r="WBA6" s="53"/>
      <c r="WBB6" s="53"/>
      <c r="WBC6" s="53"/>
      <c r="WBD6" s="53"/>
      <c r="WBE6" s="53"/>
      <c r="WBF6" s="53"/>
      <c r="WBG6" s="53"/>
      <c r="WBH6" s="53"/>
      <c r="WBI6" s="53"/>
      <c r="WBJ6" s="53"/>
      <c r="WBK6" s="53"/>
      <c r="WBL6" s="53"/>
      <c r="WBM6" s="53"/>
      <c r="WBN6" s="53"/>
      <c r="WBO6" s="53"/>
      <c r="WBP6" s="53"/>
      <c r="WBQ6" s="53"/>
      <c r="WBR6" s="53"/>
      <c r="WBS6" s="53"/>
      <c r="WBT6" s="53"/>
      <c r="WBU6" s="53"/>
      <c r="WBV6" s="53"/>
      <c r="WBW6" s="53"/>
      <c r="WBX6" s="53"/>
      <c r="WBY6" s="53"/>
      <c r="WBZ6" s="53"/>
      <c r="WCA6" s="53"/>
      <c r="WCB6" s="53"/>
      <c r="WCC6" s="53"/>
      <c r="WCD6" s="53"/>
      <c r="WCE6" s="53"/>
      <c r="WCF6" s="53"/>
      <c r="WCG6" s="53"/>
      <c r="WCH6" s="53"/>
      <c r="WCI6" s="53"/>
      <c r="WCJ6" s="53"/>
      <c r="WCK6" s="53"/>
      <c r="WCL6" s="53"/>
      <c r="WCM6" s="53"/>
      <c r="WCN6" s="53"/>
      <c r="WCO6" s="53"/>
      <c r="WCP6" s="53"/>
      <c r="WCQ6" s="53"/>
      <c r="WCR6" s="53"/>
      <c r="WCS6" s="53"/>
      <c r="WCT6" s="53"/>
      <c r="WCU6" s="53"/>
      <c r="WCV6" s="53"/>
      <c r="WCW6" s="53"/>
      <c r="WCX6" s="53"/>
      <c r="WCY6" s="53"/>
      <c r="WCZ6" s="53"/>
      <c r="WDA6" s="53"/>
      <c r="WDB6" s="53"/>
      <c r="WDC6" s="53"/>
      <c r="WDD6" s="53"/>
      <c r="WDE6" s="53"/>
      <c r="WDF6" s="53"/>
      <c r="WDG6" s="53"/>
      <c r="WDH6" s="53"/>
      <c r="WDI6" s="53"/>
      <c r="WDJ6" s="53"/>
      <c r="WDK6" s="53"/>
      <c r="WDL6" s="53"/>
      <c r="WDM6" s="53"/>
      <c r="WDN6" s="53"/>
      <c r="WDO6" s="53"/>
      <c r="WDP6" s="53"/>
      <c r="WDQ6" s="53"/>
      <c r="WDR6" s="53"/>
      <c r="WDS6" s="53"/>
      <c r="WDT6" s="53"/>
      <c r="WDU6" s="53"/>
      <c r="WDV6" s="53"/>
      <c r="WDW6" s="53"/>
      <c r="WDX6" s="53"/>
      <c r="WDY6" s="53"/>
      <c r="WDZ6" s="53"/>
      <c r="WEA6" s="53"/>
      <c r="WEB6" s="53"/>
      <c r="WEC6" s="53"/>
      <c r="WED6" s="53"/>
      <c r="WEE6" s="53"/>
      <c r="WEF6" s="53"/>
      <c r="WEG6" s="53"/>
      <c r="WEH6" s="53"/>
      <c r="WEI6" s="53"/>
      <c r="WEJ6" s="53"/>
      <c r="WEK6" s="53"/>
      <c r="WEL6" s="53"/>
      <c r="WEM6" s="53"/>
      <c r="WEN6" s="53"/>
      <c r="WEO6" s="53"/>
      <c r="WEP6" s="53"/>
      <c r="WEQ6" s="53"/>
      <c r="WER6" s="53"/>
      <c r="WES6" s="53"/>
      <c r="WET6" s="53"/>
      <c r="WEU6" s="53"/>
      <c r="WEV6" s="53"/>
      <c r="WEW6" s="53"/>
      <c r="WEX6" s="53"/>
      <c r="WEY6" s="53"/>
      <c r="WEZ6" s="53"/>
      <c r="WFA6" s="53"/>
      <c r="WFB6" s="53"/>
      <c r="WFC6" s="53"/>
      <c r="WFD6" s="53"/>
      <c r="WFE6" s="53"/>
      <c r="WFF6" s="53"/>
      <c r="WFG6" s="53"/>
      <c r="WFH6" s="53"/>
      <c r="WFI6" s="53"/>
      <c r="WFJ6" s="53"/>
      <c r="WFK6" s="53"/>
      <c r="WFL6" s="53"/>
      <c r="WFM6" s="53"/>
      <c r="WFN6" s="53"/>
      <c r="WFO6" s="53"/>
      <c r="WFP6" s="53"/>
      <c r="WFQ6" s="53"/>
      <c r="WFR6" s="53"/>
      <c r="WFS6" s="53"/>
      <c r="WFT6" s="53"/>
      <c r="WFU6" s="53"/>
      <c r="WFV6" s="53"/>
      <c r="WFW6" s="53"/>
      <c r="WFX6" s="53"/>
      <c r="WFY6" s="53"/>
      <c r="WFZ6" s="53"/>
      <c r="WGA6" s="53"/>
      <c r="WGB6" s="53"/>
      <c r="WGC6" s="53"/>
      <c r="WGD6" s="53"/>
      <c r="WGE6" s="53"/>
      <c r="WGF6" s="53"/>
      <c r="WGG6" s="53"/>
      <c r="WGH6" s="53"/>
      <c r="WGI6" s="53"/>
      <c r="WGJ6" s="53"/>
      <c r="WGK6" s="53"/>
      <c r="WGL6" s="53"/>
      <c r="WGM6" s="53"/>
      <c r="WGN6" s="53"/>
      <c r="WGO6" s="53"/>
      <c r="WGP6" s="53"/>
      <c r="WGQ6" s="53"/>
      <c r="WGR6" s="53"/>
      <c r="WGS6" s="53"/>
      <c r="WGT6" s="53"/>
      <c r="WGU6" s="53"/>
      <c r="WGV6" s="53"/>
      <c r="WGW6" s="53"/>
      <c r="WGX6" s="53"/>
      <c r="WGY6" s="53"/>
      <c r="WGZ6" s="53"/>
      <c r="WHA6" s="53"/>
      <c r="WHB6" s="53"/>
      <c r="WHC6" s="53"/>
      <c r="WHD6" s="53"/>
      <c r="WHE6" s="53"/>
      <c r="WHF6" s="53"/>
      <c r="WHG6" s="53"/>
      <c r="WHH6" s="53"/>
      <c r="WHI6" s="53"/>
      <c r="WHJ6" s="53"/>
      <c r="WHK6" s="53"/>
      <c r="WHL6" s="53"/>
      <c r="WHM6" s="53"/>
      <c r="WHN6" s="53"/>
      <c r="WHO6" s="53"/>
      <c r="WHP6" s="53"/>
      <c r="WHQ6" s="53"/>
      <c r="WHR6" s="53"/>
      <c r="WHS6" s="53"/>
      <c r="WHT6" s="53"/>
      <c r="WHU6" s="53"/>
      <c r="WHV6" s="53"/>
      <c r="WHW6" s="53"/>
      <c r="WHX6" s="53"/>
      <c r="WHY6" s="53"/>
      <c r="WHZ6" s="53"/>
      <c r="WIA6" s="53"/>
      <c r="WIB6" s="53"/>
      <c r="WIC6" s="53"/>
      <c r="WID6" s="53"/>
      <c r="WIE6" s="53"/>
      <c r="WIF6" s="53"/>
      <c r="WIG6" s="53"/>
      <c r="WIH6" s="53"/>
      <c r="WII6" s="53"/>
      <c r="WIJ6" s="53"/>
      <c r="WIK6" s="53"/>
      <c r="WIL6" s="53"/>
      <c r="WIM6" s="53"/>
      <c r="WIN6" s="53"/>
      <c r="WIO6" s="53"/>
      <c r="WIP6" s="53"/>
      <c r="WIQ6" s="53"/>
      <c r="WIR6" s="53"/>
      <c r="WIS6" s="53"/>
      <c r="WIT6" s="53"/>
      <c r="WIU6" s="53"/>
      <c r="WIV6" s="53"/>
      <c r="WIW6" s="53"/>
      <c r="WIX6" s="53"/>
      <c r="WIY6" s="53"/>
      <c r="WIZ6" s="53"/>
      <c r="WJA6" s="53"/>
      <c r="WJB6" s="53"/>
      <c r="WJC6" s="53"/>
      <c r="WJD6" s="53"/>
      <c r="WJE6" s="53"/>
      <c r="WJF6" s="53"/>
      <c r="WJG6" s="53"/>
      <c r="WJH6" s="53"/>
      <c r="WJI6" s="53"/>
      <c r="WJJ6" s="53"/>
      <c r="WJK6" s="53"/>
      <c r="WJL6" s="53"/>
      <c r="WJM6" s="53"/>
      <c r="WJN6" s="53"/>
      <c r="WJO6" s="53"/>
      <c r="WJP6" s="53"/>
      <c r="WJQ6" s="53"/>
      <c r="WJR6" s="53"/>
      <c r="WJS6" s="53"/>
      <c r="WJT6" s="53"/>
      <c r="WJU6" s="53"/>
      <c r="WJV6" s="53"/>
      <c r="WJW6" s="53"/>
      <c r="WJX6" s="53"/>
      <c r="WJY6" s="53"/>
      <c r="WJZ6" s="53"/>
      <c r="WKA6" s="53"/>
      <c r="WKB6" s="53"/>
      <c r="WKC6" s="53"/>
      <c r="WKD6" s="53"/>
      <c r="WKE6" s="53"/>
      <c r="WKF6" s="53"/>
      <c r="WKG6" s="53"/>
      <c r="WKH6" s="53"/>
      <c r="WKI6" s="53"/>
      <c r="WKJ6" s="53"/>
      <c r="WKK6" s="53"/>
      <c r="WKL6" s="53"/>
      <c r="WKM6" s="53"/>
      <c r="WKN6" s="53"/>
      <c r="WKO6" s="53"/>
      <c r="WKP6" s="53"/>
      <c r="WKQ6" s="53"/>
      <c r="WKR6" s="53"/>
      <c r="WKS6" s="53"/>
      <c r="WKT6" s="53"/>
      <c r="WKU6" s="53"/>
      <c r="WKV6" s="53"/>
      <c r="WKW6" s="53"/>
      <c r="WKX6" s="53"/>
      <c r="WKY6" s="53"/>
      <c r="WKZ6" s="53"/>
      <c r="WLA6" s="53"/>
      <c r="WLB6" s="53"/>
      <c r="WLC6" s="53"/>
      <c r="WLD6" s="53"/>
      <c r="WLE6" s="53"/>
      <c r="WLF6" s="53"/>
      <c r="WLG6" s="53"/>
      <c r="WLH6" s="53"/>
      <c r="WLI6" s="53"/>
      <c r="WLJ6" s="53"/>
      <c r="WLK6" s="53"/>
      <c r="WLL6" s="53"/>
      <c r="WLM6" s="53"/>
      <c r="WLN6" s="53"/>
      <c r="WLO6" s="53"/>
      <c r="WLP6" s="53"/>
      <c r="WLQ6" s="53"/>
      <c r="WLR6" s="53"/>
      <c r="WLS6" s="53"/>
      <c r="WLT6" s="53"/>
      <c r="WLU6" s="53"/>
      <c r="WLV6" s="53"/>
      <c r="WLW6" s="53"/>
      <c r="WLX6" s="53"/>
      <c r="WLY6" s="53"/>
      <c r="WLZ6" s="53"/>
      <c r="WMA6" s="53"/>
      <c r="WMB6" s="53"/>
      <c r="WMC6" s="53"/>
      <c r="WMD6" s="53"/>
      <c r="WME6" s="53"/>
      <c r="WMF6" s="53"/>
      <c r="WMG6" s="53"/>
      <c r="WMH6" s="53"/>
      <c r="WMI6" s="53"/>
      <c r="WMJ6" s="53"/>
      <c r="WMK6" s="53"/>
      <c r="WML6" s="53"/>
      <c r="WMM6" s="53"/>
      <c r="WMN6" s="53"/>
      <c r="WMO6" s="53"/>
      <c r="WMP6" s="53"/>
      <c r="WMQ6" s="53"/>
      <c r="WMR6" s="53"/>
      <c r="WMS6" s="53"/>
      <c r="WMT6" s="53"/>
      <c r="WMU6" s="53"/>
      <c r="WMV6" s="53"/>
      <c r="WMW6" s="53"/>
      <c r="WMX6" s="53"/>
      <c r="WMY6" s="53"/>
      <c r="WMZ6" s="53"/>
      <c r="WNA6" s="53"/>
      <c r="WNB6" s="53"/>
      <c r="WNC6" s="53"/>
      <c r="WND6" s="53"/>
      <c r="WNE6" s="53"/>
      <c r="WNF6" s="53"/>
      <c r="WNG6" s="53"/>
      <c r="WNH6" s="53"/>
      <c r="WNI6" s="53"/>
      <c r="WNJ6" s="53"/>
      <c r="WNK6" s="53"/>
      <c r="WNL6" s="53"/>
      <c r="WNM6" s="53"/>
      <c r="WNN6" s="53"/>
      <c r="WNO6" s="53"/>
      <c r="WNP6" s="53"/>
      <c r="WNQ6" s="53"/>
      <c r="WNR6" s="53"/>
      <c r="WNS6" s="53"/>
      <c r="WNT6" s="53"/>
      <c r="WNU6" s="53"/>
      <c r="WNV6" s="53"/>
      <c r="WNW6" s="53"/>
      <c r="WNX6" s="53"/>
      <c r="WNY6" s="53"/>
      <c r="WNZ6" s="53"/>
      <c r="WOA6" s="53"/>
      <c r="WOB6" s="53"/>
      <c r="WOC6" s="53"/>
      <c r="WOD6" s="53"/>
      <c r="WOE6" s="53"/>
      <c r="WOF6" s="53"/>
      <c r="WOG6" s="53"/>
      <c r="WOH6" s="53"/>
      <c r="WOI6" s="53"/>
      <c r="WOJ6" s="53"/>
      <c r="WOK6" s="53"/>
      <c r="WOL6" s="53"/>
      <c r="WOM6" s="53"/>
      <c r="WON6" s="53"/>
      <c r="WOO6" s="53"/>
      <c r="WOP6" s="53"/>
      <c r="WOQ6" s="53"/>
      <c r="WOR6" s="53"/>
      <c r="WOS6" s="53"/>
      <c r="WOT6" s="53"/>
      <c r="WOU6" s="53"/>
      <c r="WOV6" s="53"/>
      <c r="WOW6" s="53"/>
      <c r="WOX6" s="53"/>
      <c r="WOY6" s="53"/>
      <c r="WOZ6" s="53"/>
      <c r="WPA6" s="53"/>
      <c r="WPB6" s="53"/>
      <c r="WPC6" s="53"/>
      <c r="WPD6" s="53"/>
      <c r="WPE6" s="53"/>
      <c r="WPF6" s="53"/>
      <c r="WPG6" s="53"/>
      <c r="WPH6" s="53"/>
      <c r="WPI6" s="53"/>
      <c r="WPJ6" s="53"/>
      <c r="WPK6" s="53"/>
      <c r="WPL6" s="53"/>
      <c r="WPM6" s="53"/>
      <c r="WPN6" s="53"/>
      <c r="WPO6" s="53"/>
      <c r="WPP6" s="53"/>
      <c r="WPQ6" s="53"/>
      <c r="WPR6" s="53"/>
      <c r="WPS6" s="53"/>
      <c r="WPT6" s="53"/>
      <c r="WPU6" s="53"/>
      <c r="WPV6" s="53"/>
      <c r="WPW6" s="53"/>
      <c r="WPX6" s="53"/>
      <c r="WPY6" s="53"/>
      <c r="WPZ6" s="53"/>
      <c r="WQA6" s="53"/>
      <c r="WQB6" s="53"/>
      <c r="WQC6" s="53"/>
      <c r="WQD6" s="53"/>
      <c r="WQE6" s="53"/>
      <c r="WQF6" s="53"/>
      <c r="WQG6" s="53"/>
      <c r="WQH6" s="53"/>
      <c r="WQI6" s="53"/>
      <c r="WQJ6" s="53"/>
      <c r="WQK6" s="53"/>
      <c r="WQL6" s="53"/>
      <c r="WQM6" s="53"/>
      <c r="WQN6" s="53"/>
      <c r="WQO6" s="53"/>
      <c r="WQP6" s="53"/>
      <c r="WQQ6" s="53"/>
      <c r="WQR6" s="53"/>
      <c r="WQS6" s="53"/>
      <c r="WQT6" s="53"/>
      <c r="WQU6" s="53"/>
      <c r="WQV6" s="53"/>
      <c r="WQW6" s="53"/>
      <c r="WQX6" s="53"/>
      <c r="WQY6" s="53"/>
      <c r="WQZ6" s="53"/>
      <c r="WRA6" s="53"/>
      <c r="WRB6" s="53"/>
      <c r="WRC6" s="53"/>
      <c r="WRD6" s="53"/>
      <c r="WRE6" s="53"/>
      <c r="WRF6" s="53"/>
      <c r="WRG6" s="53"/>
      <c r="WRH6" s="53"/>
      <c r="WRI6" s="53"/>
      <c r="WRJ6" s="53"/>
      <c r="WRK6" s="53"/>
      <c r="WRL6" s="53"/>
      <c r="WRM6" s="53"/>
      <c r="WRN6" s="53"/>
      <c r="WRO6" s="53"/>
      <c r="WRP6" s="53"/>
      <c r="WRQ6" s="53"/>
      <c r="WRR6" s="53"/>
      <c r="WRS6" s="53"/>
      <c r="WRT6" s="53"/>
      <c r="WRU6" s="53"/>
      <c r="WRV6" s="53"/>
      <c r="WRW6" s="53"/>
      <c r="WRX6" s="53"/>
      <c r="WRY6" s="53"/>
      <c r="WRZ6" s="53"/>
      <c r="WSA6" s="53"/>
      <c r="WSB6" s="53"/>
      <c r="WSC6" s="53"/>
      <c r="WSD6" s="53"/>
      <c r="WSE6" s="53"/>
      <c r="WSF6" s="53"/>
      <c r="WSG6" s="53"/>
      <c r="WSH6" s="53"/>
      <c r="WSI6" s="53"/>
      <c r="WSJ6" s="53"/>
      <c r="WSK6" s="53"/>
      <c r="WSL6" s="53"/>
      <c r="WSM6" s="53"/>
      <c r="WSN6" s="53"/>
      <c r="WSO6" s="53"/>
      <c r="WSP6" s="53"/>
      <c r="WSQ6" s="53"/>
      <c r="WSR6" s="53"/>
      <c r="WSS6" s="53"/>
      <c r="WST6" s="53"/>
      <c r="WSU6" s="53"/>
      <c r="WSV6" s="53"/>
      <c r="WSW6" s="53"/>
      <c r="WSX6" s="53"/>
      <c r="WSY6" s="53"/>
      <c r="WSZ6" s="53"/>
      <c r="WTA6" s="53"/>
      <c r="WTB6" s="53"/>
      <c r="WTC6" s="53"/>
      <c r="WTD6" s="53"/>
      <c r="WTE6" s="53"/>
      <c r="WTF6" s="53"/>
      <c r="WTG6" s="53"/>
      <c r="WTH6" s="53"/>
      <c r="WTI6" s="53"/>
      <c r="WTJ6" s="53"/>
      <c r="WTK6" s="53"/>
      <c r="WTL6" s="53"/>
      <c r="WTM6" s="53"/>
      <c r="WTN6" s="53"/>
      <c r="WTO6" s="53"/>
      <c r="WTP6" s="53"/>
      <c r="WTQ6" s="53"/>
      <c r="WTR6" s="53"/>
      <c r="WTS6" s="53"/>
      <c r="WTT6" s="53"/>
      <c r="WTU6" s="53"/>
      <c r="WTV6" s="53"/>
      <c r="WTW6" s="53"/>
      <c r="WTX6" s="53"/>
      <c r="WTY6" s="53"/>
      <c r="WTZ6" s="53"/>
      <c r="WUA6" s="53"/>
      <c r="WUB6" s="53"/>
      <c r="WUC6" s="53"/>
      <c r="WUD6" s="53"/>
      <c r="WUE6" s="53"/>
      <c r="WUF6" s="53"/>
      <c r="WUG6" s="53"/>
      <c r="WUH6" s="53"/>
      <c r="WUI6" s="53"/>
      <c r="WUJ6" s="53"/>
      <c r="WUK6" s="53"/>
      <c r="WUL6" s="53"/>
      <c r="WUM6" s="53"/>
      <c r="WUN6" s="53"/>
      <c r="WUO6" s="53"/>
      <c r="WUP6" s="53"/>
      <c r="WUQ6" s="53"/>
      <c r="WUR6" s="53"/>
      <c r="WUS6" s="53"/>
      <c r="WUT6" s="53"/>
      <c r="WUU6" s="53"/>
      <c r="WUV6" s="53"/>
      <c r="WUW6" s="53"/>
      <c r="WUX6" s="53"/>
      <c r="WUY6" s="53"/>
      <c r="WUZ6" s="53"/>
      <c r="WVA6" s="53"/>
      <c r="WVB6" s="53"/>
      <c r="WVC6" s="53"/>
      <c r="WVD6" s="53"/>
      <c r="WVE6" s="53"/>
      <c r="WVF6" s="53"/>
      <c r="WVG6" s="53"/>
      <c r="WVH6" s="53"/>
      <c r="WVI6" s="53"/>
      <c r="WVJ6" s="53"/>
      <c r="WVK6" s="53"/>
      <c r="WVL6" s="53"/>
      <c r="WVM6" s="53"/>
      <c r="WVN6" s="53"/>
      <c r="WVO6" s="53"/>
      <c r="WVP6" s="53"/>
      <c r="WVQ6" s="53"/>
      <c r="WVR6" s="53"/>
      <c r="WVS6" s="53"/>
      <c r="WVT6" s="53"/>
      <c r="WVU6" s="53"/>
      <c r="WVV6" s="53"/>
      <c r="WVW6" s="53"/>
      <c r="WVX6" s="53"/>
      <c r="WVY6" s="53"/>
      <c r="WVZ6" s="53"/>
      <c r="WWA6" s="53"/>
      <c r="WWB6" s="53"/>
      <c r="WWC6" s="53"/>
      <c r="WWD6" s="53"/>
      <c r="WWE6" s="53"/>
      <c r="WWF6" s="53"/>
      <c r="WWG6" s="53"/>
      <c r="WWH6" s="53"/>
      <c r="WWI6" s="53"/>
      <c r="WWJ6" s="53"/>
      <c r="WWK6" s="53"/>
      <c r="WWL6" s="53"/>
      <c r="WWM6" s="53"/>
      <c r="WWN6" s="53"/>
      <c r="WWO6" s="53"/>
      <c r="WWP6" s="53"/>
      <c r="WWQ6" s="53"/>
      <c r="WWR6" s="53"/>
      <c r="WWS6" s="53"/>
      <c r="WWT6" s="53"/>
      <c r="WWU6" s="53"/>
      <c r="WWV6" s="53"/>
      <c r="WWW6" s="53"/>
      <c r="WWX6" s="53"/>
      <c r="WWY6" s="53"/>
      <c r="WWZ6" s="53"/>
      <c r="WXA6" s="53"/>
      <c r="WXB6" s="53"/>
      <c r="WXC6" s="53"/>
      <c r="WXD6" s="53"/>
      <c r="WXE6" s="53"/>
      <c r="WXF6" s="53"/>
      <c r="WXG6" s="53"/>
      <c r="WXH6" s="53"/>
      <c r="WXI6" s="53"/>
      <c r="WXJ6" s="53"/>
      <c r="WXK6" s="53"/>
      <c r="WXL6" s="53"/>
      <c r="WXM6" s="53"/>
      <c r="WXN6" s="53"/>
      <c r="WXO6" s="53"/>
      <c r="WXP6" s="53"/>
      <c r="WXQ6" s="53"/>
      <c r="WXR6" s="53"/>
      <c r="WXS6" s="53"/>
      <c r="WXT6" s="53"/>
      <c r="WXU6" s="53"/>
      <c r="WXV6" s="53"/>
      <c r="WXW6" s="53"/>
      <c r="WXX6" s="53"/>
      <c r="WXY6" s="53"/>
      <c r="WXZ6" s="53"/>
      <c r="WYA6" s="53"/>
      <c r="WYB6" s="53"/>
      <c r="WYC6" s="53"/>
      <c r="WYD6" s="53"/>
      <c r="WYE6" s="53"/>
      <c r="WYF6" s="53"/>
      <c r="WYG6" s="53"/>
      <c r="WYH6" s="53"/>
      <c r="WYI6" s="53"/>
      <c r="WYJ6" s="53"/>
      <c r="WYK6" s="53"/>
      <c r="WYL6" s="53"/>
      <c r="WYM6" s="53"/>
      <c r="WYN6" s="53"/>
      <c r="WYO6" s="53"/>
      <c r="WYP6" s="53"/>
      <c r="WYQ6" s="53"/>
      <c r="WYR6" s="53"/>
      <c r="WYS6" s="53"/>
      <c r="WYT6" s="53"/>
      <c r="WYU6" s="53"/>
      <c r="WYV6" s="53"/>
      <c r="WYW6" s="53"/>
      <c r="WYX6" s="53"/>
      <c r="WYY6" s="53"/>
      <c r="WYZ6" s="53"/>
      <c r="WZA6" s="53"/>
      <c r="WZB6" s="53"/>
      <c r="WZC6" s="53"/>
      <c r="WZD6" s="53"/>
      <c r="WZE6" s="53"/>
      <c r="WZF6" s="53"/>
      <c r="WZG6" s="53"/>
      <c r="WZH6" s="53"/>
      <c r="WZI6" s="53"/>
      <c r="WZJ6" s="53"/>
      <c r="WZK6" s="53"/>
      <c r="WZL6" s="53"/>
      <c r="WZM6" s="53"/>
      <c r="WZN6" s="53"/>
      <c r="WZO6" s="53"/>
      <c r="WZP6" s="53"/>
      <c r="WZQ6" s="53"/>
      <c r="WZR6" s="53"/>
      <c r="WZS6" s="53"/>
      <c r="WZT6" s="53"/>
      <c r="WZU6" s="53"/>
      <c r="WZV6" s="53"/>
      <c r="WZW6" s="53"/>
      <c r="WZX6" s="53"/>
      <c r="WZY6" s="53"/>
      <c r="WZZ6" s="53"/>
      <c r="XAA6" s="53"/>
      <c r="XAB6" s="53"/>
      <c r="XAC6" s="53"/>
      <c r="XAD6" s="53"/>
      <c r="XAE6" s="53"/>
      <c r="XAF6" s="53"/>
      <c r="XAG6" s="53"/>
      <c r="XAH6" s="53"/>
      <c r="XAI6" s="53"/>
      <c r="XAJ6" s="53"/>
      <c r="XAK6" s="53"/>
      <c r="XAL6" s="53"/>
      <c r="XAM6" s="53"/>
      <c r="XAN6" s="53"/>
      <c r="XAO6" s="53"/>
      <c r="XAP6" s="53"/>
      <c r="XAQ6" s="53"/>
      <c r="XAR6" s="53"/>
      <c r="XAS6" s="53"/>
      <c r="XAT6" s="53"/>
      <c r="XAU6" s="53"/>
      <c r="XAV6" s="53"/>
      <c r="XAW6" s="53"/>
      <c r="XAX6" s="53"/>
      <c r="XAY6" s="53"/>
      <c r="XAZ6" s="53"/>
      <c r="XBA6" s="53"/>
      <c r="XBB6" s="53"/>
      <c r="XBC6" s="53"/>
      <c r="XBD6" s="53"/>
      <c r="XBE6" s="53"/>
      <c r="XBF6" s="53"/>
      <c r="XBG6" s="53"/>
      <c r="XBH6" s="53"/>
      <c r="XBI6" s="53"/>
      <c r="XBJ6" s="53"/>
      <c r="XBK6" s="53"/>
      <c r="XBL6" s="53"/>
      <c r="XBM6" s="53"/>
      <c r="XBN6" s="53"/>
      <c r="XBO6" s="53"/>
      <c r="XBP6" s="53"/>
      <c r="XBQ6" s="53"/>
      <c r="XBR6" s="53"/>
      <c r="XBS6" s="53"/>
      <c r="XBT6" s="53"/>
      <c r="XBU6" s="53"/>
      <c r="XBV6" s="53"/>
      <c r="XBW6" s="53"/>
      <c r="XBX6" s="53"/>
      <c r="XBY6" s="53"/>
      <c r="XBZ6" s="53"/>
      <c r="XCA6" s="53"/>
      <c r="XCB6" s="53"/>
      <c r="XCC6" s="53"/>
      <c r="XCD6" s="53"/>
      <c r="XCE6" s="53"/>
      <c r="XCF6" s="53"/>
      <c r="XCG6" s="53"/>
      <c r="XCH6" s="53"/>
      <c r="XCI6" s="53"/>
      <c r="XCJ6" s="53"/>
      <c r="XCK6" s="53"/>
      <c r="XCL6" s="53"/>
      <c r="XCM6" s="53"/>
      <c r="XCN6" s="53"/>
      <c r="XCO6" s="53"/>
      <c r="XCP6" s="53"/>
      <c r="XCQ6" s="53"/>
      <c r="XCR6" s="53"/>
      <c r="XCS6" s="53"/>
      <c r="XCT6" s="53"/>
      <c r="XCU6" s="53"/>
      <c r="XCV6" s="53"/>
      <c r="XCW6" s="53"/>
      <c r="XCX6" s="53"/>
      <c r="XCY6" s="53"/>
      <c r="XCZ6" s="53"/>
      <c r="XDA6" s="53"/>
      <c r="XDB6" s="53"/>
      <c r="XDC6" s="53"/>
      <c r="XDD6" s="53"/>
      <c r="XDE6" s="53"/>
      <c r="XDF6" s="53"/>
      <c r="XDG6" s="53"/>
      <c r="XDH6" s="53"/>
      <c r="XDI6" s="53"/>
      <c r="XDJ6" s="53"/>
      <c r="XDK6" s="53"/>
      <c r="XDL6" s="53"/>
      <c r="XDM6" s="53"/>
      <c r="XDN6" s="53"/>
      <c r="XDO6" s="53"/>
      <c r="XDP6" s="53"/>
      <c r="XDQ6" s="53"/>
      <c r="XDR6" s="53"/>
      <c r="XDS6" s="53"/>
      <c r="XDT6" s="53"/>
      <c r="XDU6" s="53"/>
      <c r="XDV6" s="53"/>
      <c r="XDW6" s="53"/>
      <c r="XDX6" s="53"/>
      <c r="XDY6" s="53"/>
      <c r="XDZ6" s="53"/>
      <c r="XEA6" s="53"/>
      <c r="XEB6" s="53"/>
      <c r="XEC6" s="72"/>
      <c r="XED6" s="72"/>
      <c r="XEE6" s="72"/>
      <c r="XEF6" s="72"/>
      <c r="XEG6" s="72"/>
      <c r="XEH6" s="72"/>
      <c r="XEI6" s="72"/>
      <c r="XEJ6" s="72"/>
      <c r="XEK6" s="72"/>
      <c r="XEL6" s="72"/>
      <c r="XEM6" s="72"/>
      <c r="XEN6" s="72"/>
      <c r="XEO6" s="72"/>
      <c r="XEP6" s="72"/>
      <c r="XEQ6" s="72"/>
      <c r="XER6" s="72"/>
      <c r="XES6" s="72"/>
      <c r="XET6" s="72"/>
      <c r="XEU6" s="72"/>
      <c r="XEV6" s="72"/>
      <c r="XEW6" s="72"/>
      <c r="XEX6" s="72"/>
      <c r="XEY6" s="72"/>
      <c r="XEZ6" s="72"/>
      <c r="XFA6" s="72"/>
      <c r="XFB6" s="72"/>
      <c r="XFC6" s="72"/>
      <c r="XFD6" s="72"/>
    </row>
    <row r="7" s="35" customFormat="1" ht="39.95" customHeight="1" spans="1:16384">
      <c r="A7" s="62">
        <v>1</v>
      </c>
      <c r="B7" s="63" t="s">
        <v>256</v>
      </c>
      <c r="C7" s="66" t="s">
        <v>321</v>
      </c>
      <c r="D7" s="66" t="s">
        <v>327</v>
      </c>
      <c r="E7" s="69">
        <v>15600</v>
      </c>
      <c r="F7" s="66" t="s">
        <v>328</v>
      </c>
      <c r="XEC7" s="72"/>
      <c r="XED7" s="72"/>
      <c r="XEE7" s="72"/>
      <c r="XEF7" s="72"/>
      <c r="XEG7" s="72"/>
      <c r="XEH7" s="72"/>
      <c r="XEI7" s="72"/>
      <c r="XEJ7" s="72"/>
      <c r="XEK7" s="72"/>
      <c r="XEL7" s="72"/>
      <c r="XEM7" s="72"/>
      <c r="XEN7" s="72"/>
      <c r="XEO7" s="72"/>
      <c r="XEP7" s="72"/>
      <c r="XEQ7" s="72"/>
      <c r="XER7" s="72"/>
      <c r="XES7" s="72"/>
      <c r="XET7" s="72"/>
      <c r="XEU7" s="72"/>
      <c r="XEV7" s="72"/>
      <c r="XEW7" s="72"/>
      <c r="XEX7" s="72"/>
      <c r="XEY7" s="72"/>
      <c r="XEZ7" s="72"/>
      <c r="XFA7" s="72"/>
      <c r="XFB7" s="72"/>
      <c r="XFC7" s="72"/>
      <c r="XFD7" s="72"/>
    </row>
    <row r="8" s="35" customFormat="1" ht="39.95" customHeight="1" spans="1:16384">
      <c r="A8" s="62">
        <v>2</v>
      </c>
      <c r="B8" s="63" t="s">
        <v>256</v>
      </c>
      <c r="C8" s="66" t="s">
        <v>321</v>
      </c>
      <c r="D8" s="66" t="s">
        <v>329</v>
      </c>
      <c r="E8" s="69">
        <v>14500</v>
      </c>
      <c r="F8" s="66" t="s">
        <v>328</v>
      </c>
      <c r="XEC8" s="72"/>
      <c r="XED8" s="72"/>
      <c r="XEE8" s="72"/>
      <c r="XEF8" s="72"/>
      <c r="XEG8" s="72"/>
      <c r="XEH8" s="72"/>
      <c r="XEI8" s="72"/>
      <c r="XEJ8" s="72"/>
      <c r="XEK8" s="72"/>
      <c r="XEL8" s="72"/>
      <c r="XEM8" s="72"/>
      <c r="XEN8" s="72"/>
      <c r="XEO8" s="72"/>
      <c r="XEP8" s="72"/>
      <c r="XEQ8" s="72"/>
      <c r="XER8" s="72"/>
      <c r="XES8" s="72"/>
      <c r="XET8" s="72"/>
      <c r="XEU8" s="72"/>
      <c r="XEV8" s="72"/>
      <c r="XEW8" s="72"/>
      <c r="XEX8" s="72"/>
      <c r="XEY8" s="72"/>
      <c r="XEZ8" s="72"/>
      <c r="XFA8" s="72"/>
      <c r="XFB8" s="72"/>
      <c r="XFC8" s="72"/>
      <c r="XFD8" s="72"/>
    </row>
    <row r="9" s="35" customFormat="1" ht="39.95" customHeight="1" spans="1:16384">
      <c r="A9" s="62">
        <v>3</v>
      </c>
      <c r="B9" s="63" t="s">
        <v>256</v>
      </c>
      <c r="C9" s="66" t="s">
        <v>321</v>
      </c>
      <c r="D9" s="66" t="s">
        <v>330</v>
      </c>
      <c r="E9" s="69">
        <v>8700</v>
      </c>
      <c r="F9" s="66" t="s">
        <v>328</v>
      </c>
      <c r="XEC9" s="72"/>
      <c r="XED9" s="72"/>
      <c r="XEE9" s="72"/>
      <c r="XEF9" s="72"/>
      <c r="XEG9" s="72"/>
      <c r="XEH9" s="72"/>
      <c r="XEI9" s="72"/>
      <c r="XEJ9" s="72"/>
      <c r="XEK9" s="72"/>
      <c r="XEL9" s="72"/>
      <c r="XEM9" s="72"/>
      <c r="XEN9" s="72"/>
      <c r="XEO9" s="72"/>
      <c r="XEP9" s="72"/>
      <c r="XEQ9" s="72"/>
      <c r="XER9" s="72"/>
      <c r="XES9" s="72"/>
      <c r="XET9" s="72"/>
      <c r="XEU9" s="72"/>
      <c r="XEV9" s="72"/>
      <c r="XEW9" s="72"/>
      <c r="XEX9" s="72"/>
      <c r="XEY9" s="72"/>
      <c r="XEZ9" s="72"/>
      <c r="XFA9" s="72"/>
      <c r="XFB9" s="72"/>
      <c r="XFC9" s="72"/>
      <c r="XFD9" s="72"/>
    </row>
    <row r="10" s="35" customFormat="1" ht="39.95" customHeight="1" spans="1:16384">
      <c r="A10" s="62">
        <v>4</v>
      </c>
      <c r="B10" s="63" t="s">
        <v>256</v>
      </c>
      <c r="C10" s="66" t="s">
        <v>321</v>
      </c>
      <c r="D10" s="66" t="s">
        <v>331</v>
      </c>
      <c r="E10" s="69">
        <v>8000</v>
      </c>
      <c r="F10" s="66" t="s">
        <v>328</v>
      </c>
      <c r="XEC10" s="72"/>
      <c r="XED10" s="72"/>
      <c r="XEE10" s="72"/>
      <c r="XEF10" s="72"/>
      <c r="XEG10" s="72"/>
      <c r="XEH10" s="72"/>
      <c r="XEI10" s="72"/>
      <c r="XEJ10" s="72"/>
      <c r="XEK10" s="72"/>
      <c r="XEL10" s="72"/>
      <c r="XEM10" s="72"/>
      <c r="XEN10" s="72"/>
      <c r="XEO10" s="72"/>
      <c r="XEP10" s="72"/>
      <c r="XEQ10" s="72"/>
      <c r="XER10" s="72"/>
      <c r="XES10" s="72"/>
      <c r="XET10" s="72"/>
      <c r="XEU10" s="72"/>
      <c r="XEV10" s="72"/>
      <c r="XEW10" s="72"/>
      <c r="XEX10" s="72"/>
      <c r="XEY10" s="72"/>
      <c r="XEZ10" s="72"/>
      <c r="XFA10" s="72"/>
      <c r="XFB10" s="72"/>
      <c r="XFC10" s="72"/>
      <c r="XFD10" s="72"/>
    </row>
    <row r="11" s="35" customFormat="1" ht="39.95" customHeight="1" spans="1:16384">
      <c r="A11" s="62">
        <v>5</v>
      </c>
      <c r="B11" s="63" t="s">
        <v>256</v>
      </c>
      <c r="C11" s="66" t="s">
        <v>321</v>
      </c>
      <c r="D11" s="66" t="s">
        <v>332</v>
      </c>
      <c r="E11" s="69">
        <v>6000</v>
      </c>
      <c r="F11" s="66" t="s">
        <v>328</v>
      </c>
      <c r="XEC11" s="72"/>
      <c r="XED11" s="72"/>
      <c r="XEE11" s="72"/>
      <c r="XEF11" s="72"/>
      <c r="XEG11" s="72"/>
      <c r="XEH11" s="72"/>
      <c r="XEI11" s="72"/>
      <c r="XEJ11" s="72"/>
      <c r="XEK11" s="72"/>
      <c r="XEL11" s="72"/>
      <c r="XEM11" s="72"/>
      <c r="XEN11" s="72"/>
      <c r="XEO11" s="72"/>
      <c r="XEP11" s="72"/>
      <c r="XEQ11" s="72"/>
      <c r="XER11" s="72"/>
      <c r="XES11" s="72"/>
      <c r="XET11" s="72"/>
      <c r="XEU11" s="72"/>
      <c r="XEV11" s="72"/>
      <c r="XEW11" s="72"/>
      <c r="XEX11" s="72"/>
      <c r="XEY11" s="72"/>
      <c r="XEZ11" s="72"/>
      <c r="XFA11" s="72"/>
      <c r="XFB11" s="72"/>
      <c r="XFC11" s="72"/>
      <c r="XFD11" s="72"/>
    </row>
    <row r="12" s="35" customFormat="1" ht="39.95" customHeight="1" spans="1:16384">
      <c r="A12" s="62">
        <v>6</v>
      </c>
      <c r="B12" s="63" t="s">
        <v>256</v>
      </c>
      <c r="C12" s="66" t="s">
        <v>321</v>
      </c>
      <c r="D12" s="66" t="s">
        <v>333</v>
      </c>
      <c r="E12" s="69">
        <v>5000</v>
      </c>
      <c r="F12" s="66" t="s">
        <v>328</v>
      </c>
      <c r="XEC12" s="72"/>
      <c r="XED12" s="72"/>
      <c r="XEE12" s="72"/>
      <c r="XEF12" s="72"/>
      <c r="XEG12" s="72"/>
      <c r="XEH12" s="72"/>
      <c r="XEI12" s="72"/>
      <c r="XEJ12" s="72"/>
      <c r="XEK12" s="72"/>
      <c r="XEL12" s="72"/>
      <c r="XEM12" s="72"/>
      <c r="XEN12" s="72"/>
      <c r="XEO12" s="72"/>
      <c r="XEP12" s="72"/>
      <c r="XEQ12" s="72"/>
      <c r="XER12" s="72"/>
      <c r="XES12" s="72"/>
      <c r="XET12" s="72"/>
      <c r="XEU12" s="72"/>
      <c r="XEV12" s="72"/>
      <c r="XEW12" s="72"/>
      <c r="XEX12" s="72"/>
      <c r="XEY12" s="72"/>
      <c r="XEZ12" s="72"/>
      <c r="XFA12" s="72"/>
      <c r="XFB12" s="72"/>
      <c r="XFC12" s="72"/>
      <c r="XFD12" s="72"/>
    </row>
    <row r="13" s="35" customFormat="1" ht="39.95" customHeight="1" spans="1:16384">
      <c r="A13" s="62">
        <v>7</v>
      </c>
      <c r="B13" s="63" t="s">
        <v>256</v>
      </c>
      <c r="C13" s="66" t="s">
        <v>321</v>
      </c>
      <c r="D13" s="66" t="s">
        <v>334</v>
      </c>
      <c r="E13" s="69">
        <v>5000</v>
      </c>
      <c r="F13" s="66" t="s">
        <v>328</v>
      </c>
      <c r="XEC13" s="72"/>
      <c r="XED13" s="72"/>
      <c r="XEE13" s="72"/>
      <c r="XEF13" s="72"/>
      <c r="XEG13" s="72"/>
      <c r="XEH13" s="72"/>
      <c r="XEI13" s="72"/>
      <c r="XEJ13" s="72"/>
      <c r="XEK13" s="72"/>
      <c r="XEL13" s="72"/>
      <c r="XEM13" s="72"/>
      <c r="XEN13" s="72"/>
      <c r="XEO13" s="72"/>
      <c r="XEP13" s="72"/>
      <c r="XEQ13" s="72"/>
      <c r="XER13" s="72"/>
      <c r="XES13" s="72"/>
      <c r="XET13" s="72"/>
      <c r="XEU13" s="72"/>
      <c r="XEV13" s="72"/>
      <c r="XEW13" s="72"/>
      <c r="XEX13" s="72"/>
      <c r="XEY13" s="72"/>
      <c r="XEZ13" s="72"/>
      <c r="XFA13" s="72"/>
      <c r="XFB13" s="72"/>
      <c r="XFC13" s="72"/>
      <c r="XFD13" s="72"/>
    </row>
    <row r="14" s="35" customFormat="1" ht="39.95" customHeight="1" spans="1:16384">
      <c r="A14" s="62">
        <v>8</v>
      </c>
      <c r="B14" s="63" t="s">
        <v>256</v>
      </c>
      <c r="C14" s="66" t="s">
        <v>321</v>
      </c>
      <c r="D14" s="66" t="s">
        <v>335</v>
      </c>
      <c r="E14" s="69">
        <v>4000</v>
      </c>
      <c r="F14" s="66" t="s">
        <v>328</v>
      </c>
      <c r="XEC14" s="72"/>
      <c r="XED14" s="72"/>
      <c r="XEE14" s="72"/>
      <c r="XEF14" s="72"/>
      <c r="XEG14" s="72"/>
      <c r="XEH14" s="72"/>
      <c r="XEI14" s="72"/>
      <c r="XEJ14" s="72"/>
      <c r="XEK14" s="72"/>
      <c r="XEL14" s="72"/>
      <c r="XEM14" s="72"/>
      <c r="XEN14" s="72"/>
      <c r="XEO14" s="72"/>
      <c r="XEP14" s="72"/>
      <c r="XEQ14" s="72"/>
      <c r="XER14" s="72"/>
      <c r="XES14" s="72"/>
      <c r="XET14" s="72"/>
      <c r="XEU14" s="72"/>
      <c r="XEV14" s="72"/>
      <c r="XEW14" s="72"/>
      <c r="XEX14" s="72"/>
      <c r="XEY14" s="72"/>
      <c r="XEZ14" s="72"/>
      <c r="XFA14" s="72"/>
      <c r="XFB14" s="72"/>
      <c r="XFC14" s="72"/>
      <c r="XFD14" s="72"/>
    </row>
    <row r="15" s="35" customFormat="1" ht="39.95" customHeight="1" spans="1:16384">
      <c r="A15" s="62">
        <v>9</v>
      </c>
      <c r="B15" s="63" t="s">
        <v>256</v>
      </c>
      <c r="C15" s="66" t="s">
        <v>321</v>
      </c>
      <c r="D15" s="66" t="s">
        <v>336</v>
      </c>
      <c r="E15" s="69">
        <v>4000</v>
      </c>
      <c r="F15" s="66" t="s">
        <v>328</v>
      </c>
      <c r="XEC15" s="72"/>
      <c r="XED15" s="72"/>
      <c r="XEE15" s="72"/>
      <c r="XEF15" s="72"/>
      <c r="XEG15" s="72"/>
      <c r="XEH15" s="72"/>
      <c r="XEI15" s="72"/>
      <c r="XEJ15" s="72"/>
      <c r="XEK15" s="72"/>
      <c r="XEL15" s="72"/>
      <c r="XEM15" s="72"/>
      <c r="XEN15" s="72"/>
      <c r="XEO15" s="72"/>
      <c r="XEP15" s="72"/>
      <c r="XEQ15" s="72"/>
      <c r="XER15" s="72"/>
      <c r="XES15" s="72"/>
      <c r="XET15" s="72"/>
      <c r="XEU15" s="72"/>
      <c r="XEV15" s="72"/>
      <c r="XEW15" s="72"/>
      <c r="XEX15" s="72"/>
      <c r="XEY15" s="72"/>
      <c r="XEZ15" s="72"/>
      <c r="XFA15" s="72"/>
      <c r="XFB15" s="72"/>
      <c r="XFC15" s="72"/>
      <c r="XFD15" s="72"/>
    </row>
    <row r="16" s="35" customFormat="1" ht="39.95" customHeight="1" spans="1:16384">
      <c r="A16" s="62">
        <v>10</v>
      </c>
      <c r="B16" s="63" t="s">
        <v>256</v>
      </c>
      <c r="C16" s="70" t="s">
        <v>321</v>
      </c>
      <c r="D16" s="64" t="s">
        <v>337</v>
      </c>
      <c r="E16" s="69">
        <v>4000</v>
      </c>
      <c r="F16" s="66" t="s">
        <v>328</v>
      </c>
      <c r="XEC16" s="72"/>
      <c r="XED16" s="72"/>
      <c r="XEE16" s="72"/>
      <c r="XEF16" s="72"/>
      <c r="XEG16" s="72"/>
      <c r="XEH16" s="72"/>
      <c r="XEI16" s="72"/>
      <c r="XEJ16" s="72"/>
      <c r="XEK16" s="72"/>
      <c r="XEL16" s="72"/>
      <c r="XEM16" s="72"/>
      <c r="XEN16" s="72"/>
      <c r="XEO16" s="72"/>
      <c r="XEP16" s="72"/>
      <c r="XEQ16" s="72"/>
      <c r="XER16" s="72"/>
      <c r="XES16" s="72"/>
      <c r="XET16" s="72"/>
      <c r="XEU16" s="72"/>
      <c r="XEV16" s="72"/>
      <c r="XEW16" s="72"/>
      <c r="XEX16" s="72"/>
      <c r="XEY16" s="72"/>
      <c r="XEZ16" s="72"/>
      <c r="XFA16" s="72"/>
      <c r="XFB16" s="72"/>
      <c r="XFC16" s="72"/>
      <c r="XFD16" s="72"/>
    </row>
    <row r="17" s="35" customFormat="1" ht="39.95" customHeight="1" spans="1:16384">
      <c r="A17" s="62">
        <v>11</v>
      </c>
      <c r="B17" s="63" t="s">
        <v>256</v>
      </c>
      <c r="C17" s="66" t="s">
        <v>321</v>
      </c>
      <c r="D17" s="66" t="s">
        <v>338</v>
      </c>
      <c r="E17" s="69">
        <v>3500</v>
      </c>
      <c r="F17" s="66" t="s">
        <v>328</v>
      </c>
      <c r="XEC17" s="72"/>
      <c r="XED17" s="72"/>
      <c r="XEE17" s="72"/>
      <c r="XEF17" s="72"/>
      <c r="XEG17" s="72"/>
      <c r="XEH17" s="72"/>
      <c r="XEI17" s="72"/>
      <c r="XEJ17" s="72"/>
      <c r="XEK17" s="72"/>
      <c r="XEL17" s="72"/>
      <c r="XEM17" s="72"/>
      <c r="XEN17" s="72"/>
      <c r="XEO17" s="72"/>
      <c r="XEP17" s="72"/>
      <c r="XEQ17" s="72"/>
      <c r="XER17" s="72"/>
      <c r="XES17" s="72"/>
      <c r="XET17" s="72"/>
      <c r="XEU17" s="72"/>
      <c r="XEV17" s="72"/>
      <c r="XEW17" s="72"/>
      <c r="XEX17" s="72"/>
      <c r="XEY17" s="72"/>
      <c r="XEZ17" s="72"/>
      <c r="XFA17" s="72"/>
      <c r="XFB17" s="72"/>
      <c r="XFC17" s="72"/>
      <c r="XFD17" s="72"/>
    </row>
    <row r="18" s="35" customFormat="1" ht="39.95" customHeight="1" spans="1:16384">
      <c r="A18" s="62">
        <v>12</v>
      </c>
      <c r="B18" s="63" t="s">
        <v>256</v>
      </c>
      <c r="C18" s="66" t="s">
        <v>321</v>
      </c>
      <c r="D18" s="66" t="s">
        <v>339</v>
      </c>
      <c r="E18" s="69">
        <v>3500</v>
      </c>
      <c r="F18" s="66" t="s">
        <v>328</v>
      </c>
      <c r="XEC18" s="72"/>
      <c r="XED18" s="72"/>
      <c r="XEE18" s="72"/>
      <c r="XEF18" s="72"/>
      <c r="XEG18" s="72"/>
      <c r="XEH18" s="72"/>
      <c r="XEI18" s="72"/>
      <c r="XEJ18" s="72"/>
      <c r="XEK18" s="72"/>
      <c r="XEL18" s="72"/>
      <c r="XEM18" s="72"/>
      <c r="XEN18" s="72"/>
      <c r="XEO18" s="72"/>
      <c r="XEP18" s="72"/>
      <c r="XEQ18" s="72"/>
      <c r="XER18" s="72"/>
      <c r="XES18" s="72"/>
      <c r="XET18" s="72"/>
      <c r="XEU18" s="72"/>
      <c r="XEV18" s="72"/>
      <c r="XEW18" s="72"/>
      <c r="XEX18" s="72"/>
      <c r="XEY18" s="72"/>
      <c r="XEZ18" s="72"/>
      <c r="XFA18" s="72"/>
      <c r="XFB18" s="72"/>
      <c r="XFC18" s="72"/>
      <c r="XFD18" s="72"/>
    </row>
    <row r="19" s="35" customFormat="1" ht="39.95" customHeight="1" spans="1:16384">
      <c r="A19" s="62">
        <v>13</v>
      </c>
      <c r="B19" s="63" t="s">
        <v>256</v>
      </c>
      <c r="C19" s="66" t="s">
        <v>321</v>
      </c>
      <c r="D19" s="66" t="s">
        <v>340</v>
      </c>
      <c r="E19" s="69">
        <v>3500</v>
      </c>
      <c r="F19" s="66" t="s">
        <v>328</v>
      </c>
      <c r="XEC19" s="72"/>
      <c r="XED19" s="72"/>
      <c r="XEE19" s="72"/>
      <c r="XEF19" s="72"/>
      <c r="XEG19" s="72"/>
      <c r="XEH19" s="72"/>
      <c r="XEI19" s="72"/>
      <c r="XEJ19" s="72"/>
      <c r="XEK19" s="72"/>
      <c r="XEL19" s="72"/>
      <c r="XEM19" s="72"/>
      <c r="XEN19" s="72"/>
      <c r="XEO19" s="72"/>
      <c r="XEP19" s="72"/>
      <c r="XEQ19" s="72"/>
      <c r="XER19" s="72"/>
      <c r="XES19" s="72"/>
      <c r="XET19" s="72"/>
      <c r="XEU19" s="72"/>
      <c r="XEV19" s="72"/>
      <c r="XEW19" s="72"/>
      <c r="XEX19" s="72"/>
      <c r="XEY19" s="72"/>
      <c r="XEZ19" s="72"/>
      <c r="XFA19" s="72"/>
      <c r="XFB19" s="72"/>
      <c r="XFC19" s="72"/>
      <c r="XFD19" s="72"/>
    </row>
    <row r="20" s="35" customFormat="1" ht="39.95" customHeight="1" spans="1:16384">
      <c r="A20" s="62">
        <v>14</v>
      </c>
      <c r="B20" s="63" t="s">
        <v>256</v>
      </c>
      <c r="C20" s="66" t="s">
        <v>321</v>
      </c>
      <c r="D20" s="66" t="s">
        <v>341</v>
      </c>
      <c r="E20" s="69">
        <v>3400</v>
      </c>
      <c r="F20" s="66" t="s">
        <v>328</v>
      </c>
      <c r="XEC20" s="72"/>
      <c r="XED20" s="72"/>
      <c r="XEE20" s="72"/>
      <c r="XEF20" s="72"/>
      <c r="XEG20" s="72"/>
      <c r="XEH20" s="72"/>
      <c r="XEI20" s="72"/>
      <c r="XEJ20" s="72"/>
      <c r="XEK20" s="72"/>
      <c r="XEL20" s="72"/>
      <c r="XEM20" s="72"/>
      <c r="XEN20" s="72"/>
      <c r="XEO20" s="72"/>
      <c r="XEP20" s="72"/>
      <c r="XEQ20" s="72"/>
      <c r="XER20" s="72"/>
      <c r="XES20" s="72"/>
      <c r="XET20" s="72"/>
      <c r="XEU20" s="72"/>
      <c r="XEV20" s="72"/>
      <c r="XEW20" s="72"/>
      <c r="XEX20" s="72"/>
      <c r="XEY20" s="72"/>
      <c r="XEZ20" s="72"/>
      <c r="XFA20" s="72"/>
      <c r="XFB20" s="72"/>
      <c r="XFC20" s="72"/>
      <c r="XFD20" s="72"/>
    </row>
    <row r="21" s="35" customFormat="1" ht="39.95" customHeight="1" spans="1:16384">
      <c r="A21" s="62">
        <v>15</v>
      </c>
      <c r="B21" s="63" t="s">
        <v>256</v>
      </c>
      <c r="C21" s="66" t="s">
        <v>321</v>
      </c>
      <c r="D21" s="66" t="s">
        <v>342</v>
      </c>
      <c r="E21" s="69">
        <v>3100</v>
      </c>
      <c r="F21" s="66" t="s">
        <v>328</v>
      </c>
      <c r="XEC21" s="72"/>
      <c r="XED21" s="72"/>
      <c r="XEE21" s="72"/>
      <c r="XEF21" s="72"/>
      <c r="XEG21" s="72"/>
      <c r="XEH21" s="72"/>
      <c r="XEI21" s="72"/>
      <c r="XEJ21" s="72"/>
      <c r="XEK21" s="72"/>
      <c r="XEL21" s="72"/>
      <c r="XEM21" s="72"/>
      <c r="XEN21" s="72"/>
      <c r="XEO21" s="72"/>
      <c r="XEP21" s="72"/>
      <c r="XEQ21" s="72"/>
      <c r="XER21" s="72"/>
      <c r="XES21" s="72"/>
      <c r="XET21" s="72"/>
      <c r="XEU21" s="72"/>
      <c r="XEV21" s="72"/>
      <c r="XEW21" s="72"/>
      <c r="XEX21" s="72"/>
      <c r="XEY21" s="72"/>
      <c r="XEZ21" s="72"/>
      <c r="XFA21" s="72"/>
      <c r="XFB21" s="72"/>
      <c r="XFC21" s="72"/>
      <c r="XFD21" s="72"/>
    </row>
    <row r="22" s="35" customFormat="1" ht="39.95" customHeight="1" spans="1:16384">
      <c r="A22" s="62">
        <v>16</v>
      </c>
      <c r="B22" s="63" t="s">
        <v>256</v>
      </c>
      <c r="C22" s="66" t="s">
        <v>321</v>
      </c>
      <c r="D22" s="66" t="s">
        <v>343</v>
      </c>
      <c r="E22" s="69">
        <v>3000</v>
      </c>
      <c r="F22" s="66" t="s">
        <v>328</v>
      </c>
      <c r="XEC22" s="72"/>
      <c r="XED22" s="72"/>
      <c r="XEE22" s="72"/>
      <c r="XEF22" s="72"/>
      <c r="XEG22" s="72"/>
      <c r="XEH22" s="72"/>
      <c r="XEI22" s="72"/>
      <c r="XEJ22" s="72"/>
      <c r="XEK22" s="72"/>
      <c r="XEL22" s="72"/>
      <c r="XEM22" s="72"/>
      <c r="XEN22" s="72"/>
      <c r="XEO22" s="72"/>
      <c r="XEP22" s="72"/>
      <c r="XEQ22" s="72"/>
      <c r="XER22" s="72"/>
      <c r="XES22" s="72"/>
      <c r="XET22" s="72"/>
      <c r="XEU22" s="72"/>
      <c r="XEV22" s="72"/>
      <c r="XEW22" s="72"/>
      <c r="XEX22" s="72"/>
      <c r="XEY22" s="72"/>
      <c r="XEZ22" s="72"/>
      <c r="XFA22" s="72"/>
      <c r="XFB22" s="72"/>
      <c r="XFC22" s="72"/>
      <c r="XFD22" s="72"/>
    </row>
    <row r="23" s="35" customFormat="1" ht="39.95" customHeight="1" spans="1:16384">
      <c r="A23" s="62">
        <v>17</v>
      </c>
      <c r="B23" s="63" t="s">
        <v>256</v>
      </c>
      <c r="C23" s="66" t="s">
        <v>321</v>
      </c>
      <c r="D23" s="66" t="s">
        <v>344</v>
      </c>
      <c r="E23" s="69">
        <v>2900</v>
      </c>
      <c r="F23" s="66" t="s">
        <v>328</v>
      </c>
      <c r="XEC23" s="72"/>
      <c r="XED23" s="72"/>
      <c r="XEE23" s="72"/>
      <c r="XEF23" s="72"/>
      <c r="XEG23" s="72"/>
      <c r="XEH23" s="72"/>
      <c r="XEI23" s="72"/>
      <c r="XEJ23" s="72"/>
      <c r="XEK23" s="72"/>
      <c r="XEL23" s="72"/>
      <c r="XEM23" s="72"/>
      <c r="XEN23" s="72"/>
      <c r="XEO23" s="72"/>
      <c r="XEP23" s="72"/>
      <c r="XEQ23" s="72"/>
      <c r="XER23" s="72"/>
      <c r="XES23" s="72"/>
      <c r="XET23" s="72"/>
      <c r="XEU23" s="72"/>
      <c r="XEV23" s="72"/>
      <c r="XEW23" s="72"/>
      <c r="XEX23" s="72"/>
      <c r="XEY23" s="72"/>
      <c r="XEZ23" s="72"/>
      <c r="XFA23" s="72"/>
      <c r="XFB23" s="72"/>
      <c r="XFC23" s="72"/>
      <c r="XFD23" s="72"/>
    </row>
    <row r="24" s="35" customFormat="1" ht="39.95" customHeight="1" spans="1:16384">
      <c r="A24" s="62">
        <v>18</v>
      </c>
      <c r="B24" s="63" t="s">
        <v>256</v>
      </c>
      <c r="C24" s="66" t="s">
        <v>321</v>
      </c>
      <c r="D24" s="66" t="s">
        <v>345</v>
      </c>
      <c r="E24" s="69">
        <v>2800</v>
      </c>
      <c r="F24" s="66" t="s">
        <v>328</v>
      </c>
      <c r="XEC24" s="72"/>
      <c r="XED24" s="72"/>
      <c r="XEE24" s="72"/>
      <c r="XEF24" s="72"/>
      <c r="XEG24" s="72"/>
      <c r="XEH24" s="72"/>
      <c r="XEI24" s="72"/>
      <c r="XEJ24" s="72"/>
      <c r="XEK24" s="72"/>
      <c r="XEL24" s="72"/>
      <c r="XEM24" s="72"/>
      <c r="XEN24" s="72"/>
      <c r="XEO24" s="72"/>
      <c r="XEP24" s="72"/>
      <c r="XEQ24" s="72"/>
      <c r="XER24" s="72"/>
      <c r="XES24" s="72"/>
      <c r="XET24" s="72"/>
      <c r="XEU24" s="72"/>
      <c r="XEV24" s="72"/>
      <c r="XEW24" s="72"/>
      <c r="XEX24" s="72"/>
      <c r="XEY24" s="72"/>
      <c r="XEZ24" s="72"/>
      <c r="XFA24" s="72"/>
      <c r="XFB24" s="72"/>
      <c r="XFC24" s="72"/>
      <c r="XFD24" s="72"/>
    </row>
    <row r="25" s="35" customFormat="1" ht="39.95" customHeight="1" spans="1:16384">
      <c r="A25" s="62">
        <v>19</v>
      </c>
      <c r="B25" s="63" t="s">
        <v>256</v>
      </c>
      <c r="C25" s="66" t="s">
        <v>321</v>
      </c>
      <c r="D25" s="66" t="s">
        <v>346</v>
      </c>
      <c r="E25" s="69">
        <v>2500</v>
      </c>
      <c r="F25" s="66" t="s">
        <v>328</v>
      </c>
      <c r="XEC25" s="72"/>
      <c r="XED25" s="72"/>
      <c r="XEE25" s="72"/>
      <c r="XEF25" s="72"/>
      <c r="XEG25" s="72"/>
      <c r="XEH25" s="72"/>
      <c r="XEI25" s="72"/>
      <c r="XEJ25" s="72"/>
      <c r="XEK25" s="72"/>
      <c r="XEL25" s="72"/>
      <c r="XEM25" s="72"/>
      <c r="XEN25" s="72"/>
      <c r="XEO25" s="72"/>
      <c r="XEP25" s="72"/>
      <c r="XEQ25" s="72"/>
      <c r="XER25" s="72"/>
      <c r="XES25" s="72"/>
      <c r="XET25" s="72"/>
      <c r="XEU25" s="72"/>
      <c r="XEV25" s="72"/>
      <c r="XEW25" s="72"/>
      <c r="XEX25" s="72"/>
      <c r="XEY25" s="72"/>
      <c r="XEZ25" s="72"/>
      <c r="XFA25" s="72"/>
      <c r="XFB25" s="72"/>
      <c r="XFC25" s="72"/>
      <c r="XFD25" s="72"/>
    </row>
    <row r="26" s="35" customFormat="1" ht="39.95" customHeight="1" spans="1:16384">
      <c r="A26" s="62">
        <v>20</v>
      </c>
      <c r="B26" s="63" t="s">
        <v>256</v>
      </c>
      <c r="C26" s="66" t="s">
        <v>321</v>
      </c>
      <c r="D26" s="66" t="s">
        <v>347</v>
      </c>
      <c r="E26" s="69">
        <v>2000</v>
      </c>
      <c r="F26" s="66" t="s">
        <v>328</v>
      </c>
      <c r="XEC26" s="72"/>
      <c r="XED26" s="72"/>
      <c r="XEE26" s="72"/>
      <c r="XEF26" s="72"/>
      <c r="XEG26" s="72"/>
      <c r="XEH26" s="72"/>
      <c r="XEI26" s="72"/>
      <c r="XEJ26" s="72"/>
      <c r="XEK26" s="72"/>
      <c r="XEL26" s="72"/>
      <c r="XEM26" s="72"/>
      <c r="XEN26" s="72"/>
      <c r="XEO26" s="72"/>
      <c r="XEP26" s="72"/>
      <c r="XEQ26" s="72"/>
      <c r="XER26" s="72"/>
      <c r="XES26" s="72"/>
      <c r="XET26" s="72"/>
      <c r="XEU26" s="72"/>
      <c r="XEV26" s="72"/>
      <c r="XEW26" s="72"/>
      <c r="XEX26" s="72"/>
      <c r="XEY26" s="72"/>
      <c r="XEZ26" s="72"/>
      <c r="XFA26" s="72"/>
      <c r="XFB26" s="72"/>
      <c r="XFC26" s="72"/>
      <c r="XFD26" s="72"/>
    </row>
    <row r="27" s="35" customFormat="1" ht="39.95" customHeight="1" spans="1:16384">
      <c r="A27" s="62">
        <v>21</v>
      </c>
      <c r="B27" s="63" t="s">
        <v>256</v>
      </c>
      <c r="C27" s="66" t="s">
        <v>321</v>
      </c>
      <c r="D27" s="66" t="s">
        <v>348</v>
      </c>
      <c r="E27" s="69">
        <v>2000</v>
      </c>
      <c r="F27" s="66" t="s">
        <v>328</v>
      </c>
      <c r="XEC27" s="72"/>
      <c r="XED27" s="72"/>
      <c r="XEE27" s="72"/>
      <c r="XEF27" s="72"/>
      <c r="XEG27" s="72"/>
      <c r="XEH27" s="72"/>
      <c r="XEI27" s="72"/>
      <c r="XEJ27" s="72"/>
      <c r="XEK27" s="72"/>
      <c r="XEL27" s="72"/>
      <c r="XEM27" s="72"/>
      <c r="XEN27" s="72"/>
      <c r="XEO27" s="72"/>
      <c r="XEP27" s="72"/>
      <c r="XEQ27" s="72"/>
      <c r="XER27" s="72"/>
      <c r="XES27" s="72"/>
      <c r="XET27" s="72"/>
      <c r="XEU27" s="72"/>
      <c r="XEV27" s="72"/>
      <c r="XEW27" s="72"/>
      <c r="XEX27" s="72"/>
      <c r="XEY27" s="72"/>
      <c r="XEZ27" s="72"/>
      <c r="XFA27" s="72"/>
      <c r="XFB27" s="72"/>
      <c r="XFC27" s="72"/>
      <c r="XFD27" s="72"/>
    </row>
    <row r="28" s="35" customFormat="1" ht="39.95" customHeight="1" spans="1:16384">
      <c r="A28" s="62">
        <v>22</v>
      </c>
      <c r="B28" s="63" t="s">
        <v>256</v>
      </c>
      <c r="C28" s="66" t="s">
        <v>321</v>
      </c>
      <c r="D28" s="66" t="s">
        <v>349</v>
      </c>
      <c r="E28" s="69">
        <v>1500</v>
      </c>
      <c r="F28" s="66" t="s">
        <v>328</v>
      </c>
      <c r="XEC28" s="72"/>
      <c r="XED28" s="72"/>
      <c r="XEE28" s="72"/>
      <c r="XEF28" s="72"/>
      <c r="XEG28" s="72"/>
      <c r="XEH28" s="72"/>
      <c r="XEI28" s="72"/>
      <c r="XEJ28" s="72"/>
      <c r="XEK28" s="72"/>
      <c r="XEL28" s="72"/>
      <c r="XEM28" s="72"/>
      <c r="XEN28" s="72"/>
      <c r="XEO28" s="72"/>
      <c r="XEP28" s="72"/>
      <c r="XEQ28" s="72"/>
      <c r="XER28" s="72"/>
      <c r="XES28" s="72"/>
      <c r="XET28" s="72"/>
      <c r="XEU28" s="72"/>
      <c r="XEV28" s="72"/>
      <c r="XEW28" s="72"/>
      <c r="XEX28" s="72"/>
      <c r="XEY28" s="72"/>
      <c r="XEZ28" s="72"/>
      <c r="XFA28" s="72"/>
      <c r="XFB28" s="72"/>
      <c r="XFC28" s="72"/>
      <c r="XFD28" s="72"/>
    </row>
    <row r="29" s="35" customFormat="1" ht="39.95" customHeight="1" spans="1:16384">
      <c r="A29" s="62">
        <v>23</v>
      </c>
      <c r="B29" s="63" t="s">
        <v>256</v>
      </c>
      <c r="C29" s="66" t="s">
        <v>321</v>
      </c>
      <c r="D29" s="66" t="s">
        <v>350</v>
      </c>
      <c r="E29" s="69">
        <v>1500</v>
      </c>
      <c r="F29" s="66" t="s">
        <v>328</v>
      </c>
      <c r="XEC29" s="72"/>
      <c r="XED29" s="72"/>
      <c r="XEE29" s="72"/>
      <c r="XEF29" s="72"/>
      <c r="XEG29" s="72"/>
      <c r="XEH29" s="72"/>
      <c r="XEI29" s="72"/>
      <c r="XEJ29" s="72"/>
      <c r="XEK29" s="72"/>
      <c r="XEL29" s="72"/>
      <c r="XEM29" s="72"/>
      <c r="XEN29" s="72"/>
      <c r="XEO29" s="72"/>
      <c r="XEP29" s="72"/>
      <c r="XEQ29" s="72"/>
      <c r="XER29" s="72"/>
      <c r="XES29" s="72"/>
      <c r="XET29" s="72"/>
      <c r="XEU29" s="72"/>
      <c r="XEV29" s="72"/>
      <c r="XEW29" s="72"/>
      <c r="XEX29" s="72"/>
      <c r="XEY29" s="72"/>
      <c r="XEZ29" s="72"/>
      <c r="XFA29" s="72"/>
      <c r="XFB29" s="72"/>
      <c r="XFC29" s="72"/>
      <c r="XFD29" s="72"/>
    </row>
    <row r="30" s="35" customFormat="1" ht="39.95" customHeight="1" spans="1:16384">
      <c r="A30" s="62">
        <v>24</v>
      </c>
      <c r="B30" s="63" t="s">
        <v>256</v>
      </c>
      <c r="C30" s="66" t="s">
        <v>321</v>
      </c>
      <c r="D30" s="66" t="s">
        <v>351</v>
      </c>
      <c r="E30" s="69">
        <v>1500</v>
      </c>
      <c r="F30" s="66" t="s">
        <v>328</v>
      </c>
      <c r="XEC30" s="72"/>
      <c r="XED30" s="72"/>
      <c r="XEE30" s="72"/>
      <c r="XEF30" s="72"/>
      <c r="XEG30" s="72"/>
      <c r="XEH30" s="72"/>
      <c r="XEI30" s="72"/>
      <c r="XEJ30" s="72"/>
      <c r="XEK30" s="72"/>
      <c r="XEL30" s="72"/>
      <c r="XEM30" s="72"/>
      <c r="XEN30" s="72"/>
      <c r="XEO30" s="72"/>
      <c r="XEP30" s="72"/>
      <c r="XEQ30" s="72"/>
      <c r="XER30" s="72"/>
      <c r="XES30" s="72"/>
      <c r="XET30" s="72"/>
      <c r="XEU30" s="72"/>
      <c r="XEV30" s="72"/>
      <c r="XEW30" s="72"/>
      <c r="XEX30" s="72"/>
      <c r="XEY30" s="72"/>
      <c r="XEZ30" s="72"/>
      <c r="XFA30" s="72"/>
      <c r="XFB30" s="72"/>
      <c r="XFC30" s="72"/>
      <c r="XFD30" s="72"/>
    </row>
    <row r="31" s="35" customFormat="1" ht="39.95" customHeight="1" spans="1:16384">
      <c r="A31" s="62">
        <v>25</v>
      </c>
      <c r="B31" s="63" t="s">
        <v>256</v>
      </c>
      <c r="C31" s="66" t="s">
        <v>321</v>
      </c>
      <c r="D31" s="66" t="s">
        <v>352</v>
      </c>
      <c r="E31" s="69">
        <v>1500</v>
      </c>
      <c r="F31" s="66" t="s">
        <v>328</v>
      </c>
      <c r="XEC31" s="72"/>
      <c r="XED31" s="72"/>
      <c r="XEE31" s="72"/>
      <c r="XEF31" s="72"/>
      <c r="XEG31" s="72"/>
      <c r="XEH31" s="72"/>
      <c r="XEI31" s="72"/>
      <c r="XEJ31" s="72"/>
      <c r="XEK31" s="72"/>
      <c r="XEL31" s="72"/>
      <c r="XEM31" s="72"/>
      <c r="XEN31" s="72"/>
      <c r="XEO31" s="72"/>
      <c r="XEP31" s="72"/>
      <c r="XEQ31" s="72"/>
      <c r="XER31" s="72"/>
      <c r="XES31" s="72"/>
      <c r="XET31" s="72"/>
      <c r="XEU31" s="72"/>
      <c r="XEV31" s="72"/>
      <c r="XEW31" s="72"/>
      <c r="XEX31" s="72"/>
      <c r="XEY31" s="72"/>
      <c r="XEZ31" s="72"/>
      <c r="XFA31" s="72"/>
      <c r="XFB31" s="72"/>
      <c r="XFC31" s="72"/>
      <c r="XFD31" s="72"/>
    </row>
    <row r="32" s="35" customFormat="1" ht="39.95" customHeight="1" spans="1:16384">
      <c r="A32" s="62">
        <v>26</v>
      </c>
      <c r="B32" s="63" t="s">
        <v>256</v>
      </c>
      <c r="C32" s="66" t="s">
        <v>321</v>
      </c>
      <c r="D32" s="66" t="s">
        <v>353</v>
      </c>
      <c r="E32" s="69">
        <v>1500</v>
      </c>
      <c r="F32" s="66" t="s">
        <v>328</v>
      </c>
      <c r="XEC32" s="72"/>
      <c r="XED32" s="72"/>
      <c r="XEE32" s="72"/>
      <c r="XEF32" s="72"/>
      <c r="XEG32" s="72"/>
      <c r="XEH32" s="72"/>
      <c r="XEI32" s="72"/>
      <c r="XEJ32" s="72"/>
      <c r="XEK32" s="72"/>
      <c r="XEL32" s="72"/>
      <c r="XEM32" s="72"/>
      <c r="XEN32" s="72"/>
      <c r="XEO32" s="72"/>
      <c r="XEP32" s="72"/>
      <c r="XEQ32" s="72"/>
      <c r="XER32" s="72"/>
      <c r="XES32" s="72"/>
      <c r="XET32" s="72"/>
      <c r="XEU32" s="72"/>
      <c r="XEV32" s="72"/>
      <c r="XEW32" s="72"/>
      <c r="XEX32" s="72"/>
      <c r="XEY32" s="72"/>
      <c r="XEZ32" s="72"/>
      <c r="XFA32" s="72"/>
      <c r="XFB32" s="72"/>
      <c r="XFC32" s="72"/>
      <c r="XFD32" s="72"/>
    </row>
    <row r="33" s="35" customFormat="1" ht="39.95" customHeight="1" spans="1:16384">
      <c r="A33" s="62">
        <v>27</v>
      </c>
      <c r="B33" s="63" t="s">
        <v>256</v>
      </c>
      <c r="C33" s="66" t="s">
        <v>321</v>
      </c>
      <c r="D33" s="66" t="s">
        <v>354</v>
      </c>
      <c r="E33" s="69">
        <v>1200</v>
      </c>
      <c r="F33" s="66" t="s">
        <v>328</v>
      </c>
      <c r="XEC33" s="72"/>
      <c r="XED33" s="72"/>
      <c r="XEE33" s="72"/>
      <c r="XEF33" s="72"/>
      <c r="XEG33" s="72"/>
      <c r="XEH33" s="72"/>
      <c r="XEI33" s="72"/>
      <c r="XEJ33" s="72"/>
      <c r="XEK33" s="72"/>
      <c r="XEL33" s="72"/>
      <c r="XEM33" s="72"/>
      <c r="XEN33" s="72"/>
      <c r="XEO33" s="72"/>
      <c r="XEP33" s="72"/>
      <c r="XEQ33" s="72"/>
      <c r="XER33" s="72"/>
      <c r="XES33" s="72"/>
      <c r="XET33" s="72"/>
      <c r="XEU33" s="72"/>
      <c r="XEV33" s="72"/>
      <c r="XEW33" s="72"/>
      <c r="XEX33" s="72"/>
      <c r="XEY33" s="72"/>
      <c r="XEZ33" s="72"/>
      <c r="XFA33" s="72"/>
      <c r="XFB33" s="72"/>
      <c r="XFC33" s="72"/>
      <c r="XFD33" s="72"/>
    </row>
    <row r="34" s="35" customFormat="1" ht="39.95" customHeight="1" spans="1:16384">
      <c r="A34" s="62">
        <v>28</v>
      </c>
      <c r="B34" s="63" t="s">
        <v>256</v>
      </c>
      <c r="C34" s="66" t="s">
        <v>321</v>
      </c>
      <c r="D34" s="66" t="s">
        <v>355</v>
      </c>
      <c r="E34" s="69">
        <v>1000</v>
      </c>
      <c r="F34" s="66" t="s">
        <v>328</v>
      </c>
      <c r="XEC34" s="72"/>
      <c r="XED34" s="72"/>
      <c r="XEE34" s="72"/>
      <c r="XEF34" s="72"/>
      <c r="XEG34" s="72"/>
      <c r="XEH34" s="72"/>
      <c r="XEI34" s="72"/>
      <c r="XEJ34" s="72"/>
      <c r="XEK34" s="72"/>
      <c r="XEL34" s="72"/>
      <c r="XEM34" s="72"/>
      <c r="XEN34" s="72"/>
      <c r="XEO34" s="72"/>
      <c r="XEP34" s="72"/>
      <c r="XEQ34" s="72"/>
      <c r="XER34" s="72"/>
      <c r="XES34" s="72"/>
      <c r="XET34" s="72"/>
      <c r="XEU34" s="72"/>
      <c r="XEV34" s="72"/>
      <c r="XEW34" s="72"/>
      <c r="XEX34" s="72"/>
      <c r="XEY34" s="72"/>
      <c r="XEZ34" s="72"/>
      <c r="XFA34" s="72"/>
      <c r="XFB34" s="72"/>
      <c r="XFC34" s="72"/>
      <c r="XFD34" s="72"/>
    </row>
    <row r="35" s="35" customFormat="1" ht="39.95" customHeight="1" spans="1:16384">
      <c r="A35" s="62">
        <v>29</v>
      </c>
      <c r="B35" s="63" t="s">
        <v>256</v>
      </c>
      <c r="C35" s="66" t="s">
        <v>321</v>
      </c>
      <c r="D35" s="66" t="s">
        <v>356</v>
      </c>
      <c r="E35" s="69">
        <v>1000</v>
      </c>
      <c r="F35" s="66" t="s">
        <v>328</v>
      </c>
      <c r="XEC35" s="72"/>
      <c r="XED35" s="72"/>
      <c r="XEE35" s="72"/>
      <c r="XEF35" s="72"/>
      <c r="XEG35" s="72"/>
      <c r="XEH35" s="72"/>
      <c r="XEI35" s="72"/>
      <c r="XEJ35" s="72"/>
      <c r="XEK35" s="72"/>
      <c r="XEL35" s="72"/>
      <c r="XEM35" s="72"/>
      <c r="XEN35" s="72"/>
      <c r="XEO35" s="72"/>
      <c r="XEP35" s="72"/>
      <c r="XEQ35" s="72"/>
      <c r="XER35" s="72"/>
      <c r="XES35" s="72"/>
      <c r="XET35" s="72"/>
      <c r="XEU35" s="72"/>
      <c r="XEV35" s="72"/>
      <c r="XEW35" s="72"/>
      <c r="XEX35" s="72"/>
      <c r="XEY35" s="72"/>
      <c r="XEZ35" s="72"/>
      <c r="XFA35" s="72"/>
      <c r="XFB35" s="72"/>
      <c r="XFC35" s="72"/>
      <c r="XFD35" s="72"/>
    </row>
    <row r="36" s="35" customFormat="1" ht="39.95" customHeight="1" spans="1:16384">
      <c r="A36" s="62">
        <v>30</v>
      </c>
      <c r="B36" s="63" t="s">
        <v>256</v>
      </c>
      <c r="C36" s="66" t="s">
        <v>321</v>
      </c>
      <c r="D36" s="66" t="s">
        <v>357</v>
      </c>
      <c r="E36" s="69">
        <v>1000</v>
      </c>
      <c r="F36" s="66" t="s">
        <v>328</v>
      </c>
      <c r="XEC36" s="72"/>
      <c r="XED36" s="72"/>
      <c r="XEE36" s="72"/>
      <c r="XEF36" s="72"/>
      <c r="XEG36" s="72"/>
      <c r="XEH36" s="72"/>
      <c r="XEI36" s="72"/>
      <c r="XEJ36" s="72"/>
      <c r="XEK36" s="72"/>
      <c r="XEL36" s="72"/>
      <c r="XEM36" s="72"/>
      <c r="XEN36" s="72"/>
      <c r="XEO36" s="72"/>
      <c r="XEP36" s="72"/>
      <c r="XEQ36" s="72"/>
      <c r="XER36" s="72"/>
      <c r="XES36" s="72"/>
      <c r="XET36" s="72"/>
      <c r="XEU36" s="72"/>
      <c r="XEV36" s="72"/>
      <c r="XEW36" s="72"/>
      <c r="XEX36" s="72"/>
      <c r="XEY36" s="72"/>
      <c r="XEZ36" s="72"/>
      <c r="XFA36" s="72"/>
      <c r="XFB36" s="72"/>
      <c r="XFC36" s="72"/>
      <c r="XFD36" s="72"/>
    </row>
    <row r="37" s="35" customFormat="1" ht="39.95" customHeight="1" spans="1:16384">
      <c r="A37" s="62">
        <v>31</v>
      </c>
      <c r="B37" s="63" t="s">
        <v>256</v>
      </c>
      <c r="C37" s="66" t="s">
        <v>321</v>
      </c>
      <c r="D37" s="66" t="s">
        <v>358</v>
      </c>
      <c r="E37" s="69">
        <v>1000</v>
      </c>
      <c r="F37" s="66" t="s">
        <v>328</v>
      </c>
      <c r="XEC37" s="72"/>
      <c r="XED37" s="72"/>
      <c r="XEE37" s="72"/>
      <c r="XEF37" s="72"/>
      <c r="XEG37" s="72"/>
      <c r="XEH37" s="72"/>
      <c r="XEI37" s="72"/>
      <c r="XEJ37" s="72"/>
      <c r="XEK37" s="72"/>
      <c r="XEL37" s="72"/>
      <c r="XEM37" s="72"/>
      <c r="XEN37" s="72"/>
      <c r="XEO37" s="72"/>
      <c r="XEP37" s="72"/>
      <c r="XEQ37" s="72"/>
      <c r="XER37" s="72"/>
      <c r="XES37" s="72"/>
      <c r="XET37" s="72"/>
      <c r="XEU37" s="72"/>
      <c r="XEV37" s="72"/>
      <c r="XEW37" s="72"/>
      <c r="XEX37" s="72"/>
      <c r="XEY37" s="72"/>
      <c r="XEZ37" s="72"/>
      <c r="XFA37" s="72"/>
      <c r="XFB37" s="72"/>
      <c r="XFC37" s="72"/>
      <c r="XFD37" s="72"/>
    </row>
    <row r="38" s="35" customFormat="1" ht="39.95" customHeight="1" spans="1:16384">
      <c r="A38" s="62">
        <v>32</v>
      </c>
      <c r="B38" s="63" t="s">
        <v>256</v>
      </c>
      <c r="C38" s="70" t="s">
        <v>321</v>
      </c>
      <c r="D38" s="64" t="s">
        <v>359</v>
      </c>
      <c r="E38" s="71">
        <v>1000</v>
      </c>
      <c r="F38" s="66" t="s">
        <v>328</v>
      </c>
      <c r="XEC38" s="72"/>
      <c r="XED38" s="72"/>
      <c r="XEE38" s="72"/>
      <c r="XEF38" s="72"/>
      <c r="XEG38" s="72"/>
      <c r="XEH38" s="72"/>
      <c r="XEI38" s="72"/>
      <c r="XEJ38" s="72"/>
      <c r="XEK38" s="72"/>
      <c r="XEL38" s="72"/>
      <c r="XEM38" s="72"/>
      <c r="XEN38" s="72"/>
      <c r="XEO38" s="72"/>
      <c r="XEP38" s="72"/>
      <c r="XEQ38" s="72"/>
      <c r="XER38" s="72"/>
      <c r="XES38" s="72"/>
      <c r="XET38" s="72"/>
      <c r="XEU38" s="72"/>
      <c r="XEV38" s="72"/>
      <c r="XEW38" s="72"/>
      <c r="XEX38" s="72"/>
      <c r="XEY38" s="72"/>
      <c r="XEZ38" s="72"/>
      <c r="XFA38" s="72"/>
      <c r="XFB38" s="72"/>
      <c r="XFC38" s="72"/>
      <c r="XFD38" s="72"/>
    </row>
    <row r="39" s="35" customFormat="1" ht="39.95" customHeight="1" spans="1:16384">
      <c r="A39" s="62">
        <v>33</v>
      </c>
      <c r="B39" s="63" t="s">
        <v>256</v>
      </c>
      <c r="C39" s="70" t="s">
        <v>321</v>
      </c>
      <c r="D39" s="64" t="s">
        <v>360</v>
      </c>
      <c r="E39" s="71">
        <v>1000</v>
      </c>
      <c r="F39" s="66" t="s">
        <v>328</v>
      </c>
      <c r="XEC39" s="72"/>
      <c r="XED39" s="72"/>
      <c r="XEE39" s="72"/>
      <c r="XEF39" s="72"/>
      <c r="XEG39" s="72"/>
      <c r="XEH39" s="72"/>
      <c r="XEI39" s="72"/>
      <c r="XEJ39" s="72"/>
      <c r="XEK39" s="72"/>
      <c r="XEL39" s="72"/>
      <c r="XEM39" s="72"/>
      <c r="XEN39" s="72"/>
      <c r="XEO39" s="72"/>
      <c r="XEP39" s="72"/>
      <c r="XEQ39" s="72"/>
      <c r="XER39" s="72"/>
      <c r="XES39" s="72"/>
      <c r="XET39" s="72"/>
      <c r="XEU39" s="72"/>
      <c r="XEV39" s="72"/>
      <c r="XEW39" s="72"/>
      <c r="XEX39" s="72"/>
      <c r="XEY39" s="72"/>
      <c r="XEZ39" s="72"/>
      <c r="XFA39" s="72"/>
      <c r="XFB39" s="72"/>
      <c r="XFC39" s="72"/>
      <c r="XFD39" s="72"/>
    </row>
    <row r="40" s="35" customFormat="1" ht="39.95" customHeight="1" spans="1:16384">
      <c r="A40" s="62">
        <v>34</v>
      </c>
      <c r="B40" s="63" t="s">
        <v>256</v>
      </c>
      <c r="C40" s="66" t="s">
        <v>321</v>
      </c>
      <c r="D40" s="66" t="s">
        <v>361</v>
      </c>
      <c r="E40" s="69">
        <v>800</v>
      </c>
      <c r="F40" s="66" t="s">
        <v>328</v>
      </c>
      <c r="XEC40" s="72"/>
      <c r="XED40" s="72"/>
      <c r="XEE40" s="72"/>
      <c r="XEF40" s="72"/>
      <c r="XEG40" s="72"/>
      <c r="XEH40" s="72"/>
      <c r="XEI40" s="72"/>
      <c r="XEJ40" s="72"/>
      <c r="XEK40" s="72"/>
      <c r="XEL40" s="72"/>
      <c r="XEM40" s="72"/>
      <c r="XEN40" s="72"/>
      <c r="XEO40" s="72"/>
      <c r="XEP40" s="72"/>
      <c r="XEQ40" s="72"/>
      <c r="XER40" s="72"/>
      <c r="XES40" s="72"/>
      <c r="XET40" s="72"/>
      <c r="XEU40" s="72"/>
      <c r="XEV40" s="72"/>
      <c r="XEW40" s="72"/>
      <c r="XEX40" s="72"/>
      <c r="XEY40" s="72"/>
      <c r="XEZ40" s="72"/>
      <c r="XFA40" s="72"/>
      <c r="XFB40" s="72"/>
      <c r="XFC40" s="72"/>
      <c r="XFD40" s="72"/>
    </row>
    <row r="41" s="35" customFormat="1" ht="39.95" customHeight="1" spans="1:16384">
      <c r="A41" s="62">
        <v>35</v>
      </c>
      <c r="B41" s="63" t="s">
        <v>256</v>
      </c>
      <c r="C41" s="66" t="s">
        <v>321</v>
      </c>
      <c r="D41" s="66" t="s">
        <v>362</v>
      </c>
      <c r="E41" s="69">
        <v>600</v>
      </c>
      <c r="F41" s="66" t="s">
        <v>328</v>
      </c>
      <c r="XEC41" s="72"/>
      <c r="XED41" s="72"/>
      <c r="XEE41" s="72"/>
      <c r="XEF41" s="72"/>
      <c r="XEG41" s="72"/>
      <c r="XEH41" s="72"/>
      <c r="XEI41" s="72"/>
      <c r="XEJ41" s="72"/>
      <c r="XEK41" s="72"/>
      <c r="XEL41" s="72"/>
      <c r="XEM41" s="72"/>
      <c r="XEN41" s="72"/>
      <c r="XEO41" s="72"/>
      <c r="XEP41" s="72"/>
      <c r="XEQ41" s="72"/>
      <c r="XER41" s="72"/>
      <c r="XES41" s="72"/>
      <c r="XET41" s="72"/>
      <c r="XEU41" s="72"/>
      <c r="XEV41" s="72"/>
      <c r="XEW41" s="72"/>
      <c r="XEX41" s="72"/>
      <c r="XEY41" s="72"/>
      <c r="XEZ41" s="72"/>
      <c r="XFA41" s="72"/>
      <c r="XFB41" s="72"/>
      <c r="XFC41" s="72"/>
      <c r="XFD41" s="72"/>
    </row>
    <row r="42" s="35" customFormat="1" ht="39.95" customHeight="1" spans="1:16384">
      <c r="A42" s="62">
        <v>36</v>
      </c>
      <c r="B42" s="63" t="s">
        <v>256</v>
      </c>
      <c r="C42" s="66" t="s">
        <v>321</v>
      </c>
      <c r="D42" s="66" t="s">
        <v>363</v>
      </c>
      <c r="E42" s="69">
        <v>500</v>
      </c>
      <c r="F42" s="66" t="s">
        <v>328</v>
      </c>
      <c r="XEC42" s="72"/>
      <c r="XED42" s="72"/>
      <c r="XEE42" s="72"/>
      <c r="XEF42" s="72"/>
      <c r="XEG42" s="72"/>
      <c r="XEH42" s="72"/>
      <c r="XEI42" s="72"/>
      <c r="XEJ42" s="72"/>
      <c r="XEK42" s="72"/>
      <c r="XEL42" s="72"/>
      <c r="XEM42" s="72"/>
      <c r="XEN42" s="72"/>
      <c r="XEO42" s="72"/>
      <c r="XEP42" s="72"/>
      <c r="XEQ42" s="72"/>
      <c r="XER42" s="72"/>
      <c r="XES42" s="72"/>
      <c r="XET42" s="72"/>
      <c r="XEU42" s="72"/>
      <c r="XEV42" s="72"/>
      <c r="XEW42" s="72"/>
      <c r="XEX42" s="72"/>
      <c r="XEY42" s="72"/>
      <c r="XEZ42" s="72"/>
      <c r="XFA42" s="72"/>
      <c r="XFB42" s="72"/>
      <c r="XFC42" s="72"/>
      <c r="XFD42" s="72"/>
    </row>
    <row r="43" s="35" customFormat="1" ht="39.95" customHeight="1" spans="1:16384">
      <c r="A43" s="62">
        <v>37</v>
      </c>
      <c r="B43" s="63" t="s">
        <v>256</v>
      </c>
      <c r="C43" s="66" t="s">
        <v>321</v>
      </c>
      <c r="D43" s="66" t="s">
        <v>364</v>
      </c>
      <c r="E43" s="69">
        <v>500</v>
      </c>
      <c r="F43" s="66" t="s">
        <v>328</v>
      </c>
      <c r="XEC43" s="72"/>
      <c r="XED43" s="72"/>
      <c r="XEE43" s="72"/>
      <c r="XEF43" s="72"/>
      <c r="XEG43" s="72"/>
      <c r="XEH43" s="72"/>
      <c r="XEI43" s="72"/>
      <c r="XEJ43" s="72"/>
      <c r="XEK43" s="72"/>
      <c r="XEL43" s="72"/>
      <c r="XEM43" s="72"/>
      <c r="XEN43" s="72"/>
      <c r="XEO43" s="72"/>
      <c r="XEP43" s="72"/>
      <c r="XEQ43" s="72"/>
      <c r="XER43" s="72"/>
      <c r="XES43" s="72"/>
      <c r="XET43" s="72"/>
      <c r="XEU43" s="72"/>
      <c r="XEV43" s="72"/>
      <c r="XEW43" s="72"/>
      <c r="XEX43" s="72"/>
      <c r="XEY43" s="72"/>
      <c r="XEZ43" s="72"/>
      <c r="XFA43" s="72"/>
      <c r="XFB43" s="72"/>
      <c r="XFC43" s="72"/>
      <c r="XFD43" s="72"/>
    </row>
    <row r="44" s="35" customFormat="1" ht="39.95" customHeight="1" spans="1:16384">
      <c r="A44" s="62">
        <v>38</v>
      </c>
      <c r="B44" s="63" t="s">
        <v>256</v>
      </c>
      <c r="C44" s="70" t="s">
        <v>321</v>
      </c>
      <c r="D44" s="64" t="s">
        <v>365</v>
      </c>
      <c r="E44" s="71">
        <v>500</v>
      </c>
      <c r="F44" s="66" t="s">
        <v>328</v>
      </c>
      <c r="XEC44" s="72"/>
      <c r="XED44" s="72"/>
      <c r="XEE44" s="72"/>
      <c r="XEF44" s="72"/>
      <c r="XEG44" s="72"/>
      <c r="XEH44" s="72"/>
      <c r="XEI44" s="72"/>
      <c r="XEJ44" s="72"/>
      <c r="XEK44" s="72"/>
      <c r="XEL44" s="72"/>
      <c r="XEM44" s="72"/>
      <c r="XEN44" s="72"/>
      <c r="XEO44" s="72"/>
      <c r="XEP44" s="72"/>
      <c r="XEQ44" s="72"/>
      <c r="XER44" s="72"/>
      <c r="XES44" s="72"/>
      <c r="XET44" s="72"/>
      <c r="XEU44" s="72"/>
      <c r="XEV44" s="72"/>
      <c r="XEW44" s="72"/>
      <c r="XEX44" s="72"/>
      <c r="XEY44" s="72"/>
      <c r="XEZ44" s="72"/>
      <c r="XFA44" s="72"/>
      <c r="XFB44" s="72"/>
      <c r="XFC44" s="72"/>
      <c r="XFD44" s="72"/>
    </row>
    <row r="45" s="35" customFormat="1" ht="39.95" customHeight="1" spans="1:16384">
      <c r="A45" s="62">
        <v>39</v>
      </c>
      <c r="B45" s="63" t="s">
        <v>256</v>
      </c>
      <c r="C45" s="70" t="s">
        <v>321</v>
      </c>
      <c r="D45" s="64" t="s">
        <v>366</v>
      </c>
      <c r="E45" s="71">
        <v>500</v>
      </c>
      <c r="F45" s="66" t="s">
        <v>328</v>
      </c>
      <c r="XEC45" s="72"/>
      <c r="XED45" s="72"/>
      <c r="XEE45" s="72"/>
      <c r="XEF45" s="72"/>
      <c r="XEG45" s="72"/>
      <c r="XEH45" s="72"/>
      <c r="XEI45" s="72"/>
      <c r="XEJ45" s="72"/>
      <c r="XEK45" s="72"/>
      <c r="XEL45" s="72"/>
      <c r="XEM45" s="72"/>
      <c r="XEN45" s="72"/>
      <c r="XEO45" s="72"/>
      <c r="XEP45" s="72"/>
      <c r="XEQ45" s="72"/>
      <c r="XER45" s="72"/>
      <c r="XES45" s="72"/>
      <c r="XET45" s="72"/>
      <c r="XEU45" s="72"/>
      <c r="XEV45" s="72"/>
      <c r="XEW45" s="72"/>
      <c r="XEX45" s="72"/>
      <c r="XEY45" s="72"/>
      <c r="XEZ45" s="72"/>
      <c r="XFA45" s="72"/>
      <c r="XFB45" s="72"/>
      <c r="XFC45" s="72"/>
      <c r="XFD45" s="72"/>
    </row>
    <row r="46" s="35" customFormat="1" ht="39.95" customHeight="1" spans="1:16384">
      <c r="A46" s="62">
        <v>40</v>
      </c>
      <c r="B46" s="63" t="s">
        <v>256</v>
      </c>
      <c r="C46" s="70" t="s">
        <v>321</v>
      </c>
      <c r="D46" s="64" t="s">
        <v>367</v>
      </c>
      <c r="E46" s="69">
        <v>500</v>
      </c>
      <c r="F46" s="66" t="s">
        <v>328</v>
      </c>
      <c r="XEC46" s="72"/>
      <c r="XED46" s="72"/>
      <c r="XEE46" s="72"/>
      <c r="XEF46" s="72"/>
      <c r="XEG46" s="72"/>
      <c r="XEH46" s="72"/>
      <c r="XEI46" s="72"/>
      <c r="XEJ46" s="72"/>
      <c r="XEK46" s="72"/>
      <c r="XEL46" s="72"/>
      <c r="XEM46" s="72"/>
      <c r="XEN46" s="72"/>
      <c r="XEO46" s="72"/>
      <c r="XEP46" s="72"/>
      <c r="XEQ46" s="72"/>
      <c r="XER46" s="72"/>
      <c r="XES46" s="72"/>
      <c r="XET46" s="72"/>
      <c r="XEU46" s="72"/>
      <c r="XEV46" s="72"/>
      <c r="XEW46" s="72"/>
      <c r="XEX46" s="72"/>
      <c r="XEY46" s="72"/>
      <c r="XEZ46" s="72"/>
      <c r="XFA46" s="72"/>
      <c r="XFB46" s="72"/>
      <c r="XFC46" s="72"/>
      <c r="XFD46" s="72"/>
    </row>
    <row r="47" s="35" customFormat="1" ht="39.95" customHeight="1" spans="1:16384">
      <c r="A47" s="62">
        <v>41</v>
      </c>
      <c r="B47" s="63" t="s">
        <v>256</v>
      </c>
      <c r="C47" s="70" t="s">
        <v>321</v>
      </c>
      <c r="D47" s="64" t="s">
        <v>368</v>
      </c>
      <c r="E47" s="69">
        <v>500</v>
      </c>
      <c r="F47" s="66" t="s">
        <v>328</v>
      </c>
      <c r="XEC47" s="72"/>
      <c r="XED47" s="72"/>
      <c r="XEE47" s="72"/>
      <c r="XEF47" s="72"/>
      <c r="XEG47" s="72"/>
      <c r="XEH47" s="72"/>
      <c r="XEI47" s="72"/>
      <c r="XEJ47" s="72"/>
      <c r="XEK47" s="72"/>
      <c r="XEL47" s="72"/>
      <c r="XEM47" s="72"/>
      <c r="XEN47" s="72"/>
      <c r="XEO47" s="72"/>
      <c r="XEP47" s="72"/>
      <c r="XEQ47" s="72"/>
      <c r="XER47" s="72"/>
      <c r="XES47" s="72"/>
      <c r="XET47" s="72"/>
      <c r="XEU47" s="72"/>
      <c r="XEV47" s="72"/>
      <c r="XEW47" s="72"/>
      <c r="XEX47" s="72"/>
      <c r="XEY47" s="72"/>
      <c r="XEZ47" s="72"/>
      <c r="XFA47" s="72"/>
      <c r="XFB47" s="72"/>
      <c r="XFC47" s="72"/>
      <c r="XFD47" s="72"/>
    </row>
    <row r="48" s="35" customFormat="1" ht="39.95" customHeight="1" spans="1:16384">
      <c r="A48" s="62">
        <v>42</v>
      </c>
      <c r="B48" s="63" t="s">
        <v>256</v>
      </c>
      <c r="C48" s="66" t="s">
        <v>290</v>
      </c>
      <c r="D48" s="66" t="s">
        <v>369</v>
      </c>
      <c r="E48" s="69">
        <v>12000</v>
      </c>
      <c r="F48" s="66" t="s">
        <v>328</v>
      </c>
      <c r="XEC48" s="72"/>
      <c r="XED48" s="72"/>
      <c r="XEE48" s="72"/>
      <c r="XEF48" s="72"/>
      <c r="XEG48" s="72"/>
      <c r="XEH48" s="72"/>
      <c r="XEI48" s="72"/>
      <c r="XEJ48" s="72"/>
      <c r="XEK48" s="72"/>
      <c r="XEL48" s="72"/>
      <c r="XEM48" s="72"/>
      <c r="XEN48" s="72"/>
      <c r="XEO48" s="72"/>
      <c r="XEP48" s="72"/>
      <c r="XEQ48" s="72"/>
      <c r="XER48" s="72"/>
      <c r="XES48" s="72"/>
      <c r="XET48" s="72"/>
      <c r="XEU48" s="72"/>
      <c r="XEV48" s="72"/>
      <c r="XEW48" s="72"/>
      <c r="XEX48" s="72"/>
      <c r="XEY48" s="72"/>
      <c r="XEZ48" s="72"/>
      <c r="XFA48" s="72"/>
      <c r="XFB48" s="72"/>
      <c r="XFC48" s="72"/>
      <c r="XFD48" s="72"/>
    </row>
    <row r="49" s="35" customFormat="1" ht="39.95" customHeight="1" spans="1:16384">
      <c r="A49" s="62">
        <v>43</v>
      </c>
      <c r="B49" s="63" t="s">
        <v>256</v>
      </c>
      <c r="C49" s="66" t="s">
        <v>370</v>
      </c>
      <c r="D49" s="66" t="s">
        <v>371</v>
      </c>
      <c r="E49" s="69">
        <v>2000</v>
      </c>
      <c r="F49" s="66" t="s">
        <v>328</v>
      </c>
      <c r="XEC49" s="72"/>
      <c r="XED49" s="72"/>
      <c r="XEE49" s="72"/>
      <c r="XEF49" s="72"/>
      <c r="XEG49" s="72"/>
      <c r="XEH49" s="72"/>
      <c r="XEI49" s="72"/>
      <c r="XEJ49" s="72"/>
      <c r="XEK49" s="72"/>
      <c r="XEL49" s="72"/>
      <c r="XEM49" s="72"/>
      <c r="XEN49" s="72"/>
      <c r="XEO49" s="72"/>
      <c r="XEP49" s="72"/>
      <c r="XEQ49" s="72"/>
      <c r="XER49" s="72"/>
      <c r="XES49" s="72"/>
      <c r="XET49" s="72"/>
      <c r="XEU49" s="72"/>
      <c r="XEV49" s="72"/>
      <c r="XEW49" s="72"/>
      <c r="XEX49" s="72"/>
      <c r="XEY49" s="72"/>
      <c r="XEZ49" s="72"/>
      <c r="XFA49" s="72"/>
      <c r="XFB49" s="72"/>
      <c r="XFC49" s="72"/>
      <c r="XFD49" s="72"/>
    </row>
    <row r="50" s="35" customFormat="1" ht="39.95" customHeight="1" spans="1:16384">
      <c r="A50" s="62">
        <v>44</v>
      </c>
      <c r="B50" s="63" t="s">
        <v>256</v>
      </c>
      <c r="C50" s="66" t="s">
        <v>372</v>
      </c>
      <c r="D50" s="66" t="s">
        <v>373</v>
      </c>
      <c r="E50" s="69">
        <v>1300</v>
      </c>
      <c r="F50" s="66" t="s">
        <v>328</v>
      </c>
      <c r="XEC50" s="72"/>
      <c r="XED50" s="72"/>
      <c r="XEE50" s="72"/>
      <c r="XEF50" s="72"/>
      <c r="XEG50" s="72"/>
      <c r="XEH50" s="72"/>
      <c r="XEI50" s="72"/>
      <c r="XEJ50" s="72"/>
      <c r="XEK50" s="72"/>
      <c r="XEL50" s="72"/>
      <c r="XEM50" s="72"/>
      <c r="XEN50" s="72"/>
      <c r="XEO50" s="72"/>
      <c r="XEP50" s="72"/>
      <c r="XEQ50" s="72"/>
      <c r="XER50" s="72"/>
      <c r="XES50" s="72"/>
      <c r="XET50" s="72"/>
      <c r="XEU50" s="72"/>
      <c r="XEV50" s="72"/>
      <c r="XEW50" s="72"/>
      <c r="XEX50" s="72"/>
      <c r="XEY50" s="72"/>
      <c r="XEZ50" s="72"/>
      <c r="XFA50" s="72"/>
      <c r="XFB50" s="72"/>
      <c r="XFC50" s="72"/>
      <c r="XFD50" s="72"/>
    </row>
    <row r="51" s="35" customFormat="1" ht="39.95" customHeight="1" spans="1:16384">
      <c r="A51" s="62">
        <v>45</v>
      </c>
      <c r="B51" s="63" t="s">
        <v>256</v>
      </c>
      <c r="C51" s="66" t="s">
        <v>374</v>
      </c>
      <c r="D51" s="66" t="s">
        <v>375</v>
      </c>
      <c r="E51" s="69">
        <v>7000</v>
      </c>
      <c r="F51" s="66" t="s">
        <v>328</v>
      </c>
      <c r="XEC51" s="72"/>
      <c r="XED51" s="72"/>
      <c r="XEE51" s="72"/>
      <c r="XEF51" s="72"/>
      <c r="XEG51" s="72"/>
      <c r="XEH51" s="72"/>
      <c r="XEI51" s="72"/>
      <c r="XEJ51" s="72"/>
      <c r="XEK51" s="72"/>
      <c r="XEL51" s="72"/>
      <c r="XEM51" s="72"/>
      <c r="XEN51" s="72"/>
      <c r="XEO51" s="72"/>
      <c r="XEP51" s="72"/>
      <c r="XEQ51" s="72"/>
      <c r="XER51" s="72"/>
      <c r="XES51" s="72"/>
      <c r="XET51" s="72"/>
      <c r="XEU51" s="72"/>
      <c r="XEV51" s="72"/>
      <c r="XEW51" s="72"/>
      <c r="XEX51" s="72"/>
      <c r="XEY51" s="72"/>
      <c r="XEZ51" s="72"/>
      <c r="XFA51" s="72"/>
      <c r="XFB51" s="72"/>
      <c r="XFC51" s="72"/>
      <c r="XFD51" s="72"/>
    </row>
    <row r="52" s="35" customFormat="1" ht="39.95" customHeight="1" spans="1:16384">
      <c r="A52" s="62">
        <v>46</v>
      </c>
      <c r="B52" s="63" t="s">
        <v>256</v>
      </c>
      <c r="C52" s="66" t="s">
        <v>374</v>
      </c>
      <c r="D52" s="66" t="s">
        <v>376</v>
      </c>
      <c r="E52" s="69">
        <v>500</v>
      </c>
      <c r="F52" s="66" t="s">
        <v>328</v>
      </c>
      <c r="XEC52" s="72"/>
      <c r="XED52" s="72"/>
      <c r="XEE52" s="72"/>
      <c r="XEF52" s="72"/>
      <c r="XEG52" s="72"/>
      <c r="XEH52" s="72"/>
      <c r="XEI52" s="72"/>
      <c r="XEJ52" s="72"/>
      <c r="XEK52" s="72"/>
      <c r="XEL52" s="72"/>
      <c r="XEM52" s="72"/>
      <c r="XEN52" s="72"/>
      <c r="XEO52" s="72"/>
      <c r="XEP52" s="72"/>
      <c r="XEQ52" s="72"/>
      <c r="XER52" s="72"/>
      <c r="XES52" s="72"/>
      <c r="XET52" s="72"/>
      <c r="XEU52" s="72"/>
      <c r="XEV52" s="72"/>
      <c r="XEW52" s="72"/>
      <c r="XEX52" s="72"/>
      <c r="XEY52" s="72"/>
      <c r="XEZ52" s="72"/>
      <c r="XFA52" s="72"/>
      <c r="XFB52" s="72"/>
      <c r="XFC52" s="72"/>
      <c r="XFD52" s="72"/>
    </row>
    <row r="53" s="35" customFormat="1" ht="39.95" customHeight="1" spans="1:16384">
      <c r="A53" s="62">
        <v>47</v>
      </c>
      <c r="B53" s="63" t="s">
        <v>256</v>
      </c>
      <c r="C53" s="66" t="s">
        <v>377</v>
      </c>
      <c r="D53" s="66" t="s">
        <v>378</v>
      </c>
      <c r="E53" s="69">
        <v>8000</v>
      </c>
      <c r="F53" s="66" t="s">
        <v>328</v>
      </c>
      <c r="XEC53" s="72"/>
      <c r="XED53" s="72"/>
      <c r="XEE53" s="72"/>
      <c r="XEF53" s="72"/>
      <c r="XEG53" s="72"/>
      <c r="XEH53" s="72"/>
      <c r="XEI53" s="72"/>
      <c r="XEJ53" s="72"/>
      <c r="XEK53" s="72"/>
      <c r="XEL53" s="72"/>
      <c r="XEM53" s="72"/>
      <c r="XEN53" s="72"/>
      <c r="XEO53" s="72"/>
      <c r="XEP53" s="72"/>
      <c r="XEQ53" s="72"/>
      <c r="XER53" s="72"/>
      <c r="XES53" s="72"/>
      <c r="XET53" s="72"/>
      <c r="XEU53" s="72"/>
      <c r="XEV53" s="72"/>
      <c r="XEW53" s="72"/>
      <c r="XEX53" s="72"/>
      <c r="XEY53" s="72"/>
      <c r="XEZ53" s="72"/>
      <c r="XFA53" s="72"/>
      <c r="XFB53" s="72"/>
      <c r="XFC53" s="72"/>
      <c r="XFD53" s="72"/>
    </row>
    <row r="54" s="35" customFormat="1" ht="39.95" customHeight="1" spans="1:16384">
      <c r="A54" s="62">
        <v>48</v>
      </c>
      <c r="B54" s="63" t="s">
        <v>256</v>
      </c>
      <c r="C54" s="66" t="s">
        <v>379</v>
      </c>
      <c r="D54" s="66" t="s">
        <v>380</v>
      </c>
      <c r="E54" s="69">
        <v>500</v>
      </c>
      <c r="F54" s="66" t="s">
        <v>328</v>
      </c>
      <c r="XEC54" s="72"/>
      <c r="XED54" s="72"/>
      <c r="XEE54" s="72"/>
      <c r="XEF54" s="72"/>
      <c r="XEG54" s="72"/>
      <c r="XEH54" s="72"/>
      <c r="XEI54" s="72"/>
      <c r="XEJ54" s="72"/>
      <c r="XEK54" s="72"/>
      <c r="XEL54" s="72"/>
      <c r="XEM54" s="72"/>
      <c r="XEN54" s="72"/>
      <c r="XEO54" s="72"/>
      <c r="XEP54" s="72"/>
      <c r="XEQ54" s="72"/>
      <c r="XER54" s="72"/>
      <c r="XES54" s="72"/>
      <c r="XET54" s="72"/>
      <c r="XEU54" s="72"/>
      <c r="XEV54" s="72"/>
      <c r="XEW54" s="72"/>
      <c r="XEX54" s="72"/>
      <c r="XEY54" s="72"/>
      <c r="XEZ54" s="72"/>
      <c r="XFA54" s="72"/>
      <c r="XFB54" s="72"/>
      <c r="XFC54" s="72"/>
      <c r="XFD54" s="72"/>
    </row>
    <row r="55" s="35" customFormat="1" ht="39.95" customHeight="1" spans="1:16384">
      <c r="A55" s="62">
        <v>49</v>
      </c>
      <c r="B55" s="63" t="s">
        <v>256</v>
      </c>
      <c r="C55" s="66" t="s">
        <v>381</v>
      </c>
      <c r="D55" s="66" t="s">
        <v>382</v>
      </c>
      <c r="E55" s="69">
        <v>12500</v>
      </c>
      <c r="F55" s="66" t="s">
        <v>328</v>
      </c>
      <c r="XEC55" s="72"/>
      <c r="XED55" s="72"/>
      <c r="XEE55" s="72"/>
      <c r="XEF55" s="72"/>
      <c r="XEG55" s="72"/>
      <c r="XEH55" s="72"/>
      <c r="XEI55" s="72"/>
      <c r="XEJ55" s="72"/>
      <c r="XEK55" s="72"/>
      <c r="XEL55" s="72"/>
      <c r="XEM55" s="72"/>
      <c r="XEN55" s="72"/>
      <c r="XEO55" s="72"/>
      <c r="XEP55" s="72"/>
      <c r="XEQ55" s="72"/>
      <c r="XER55" s="72"/>
      <c r="XES55" s="72"/>
      <c r="XET55" s="72"/>
      <c r="XEU55" s="72"/>
      <c r="XEV55" s="72"/>
      <c r="XEW55" s="72"/>
      <c r="XEX55" s="72"/>
      <c r="XEY55" s="72"/>
      <c r="XEZ55" s="72"/>
      <c r="XFA55" s="72"/>
      <c r="XFB55" s="72"/>
      <c r="XFC55" s="72"/>
      <c r="XFD55" s="72"/>
    </row>
    <row r="56" s="35" customFormat="1" ht="39.95" customHeight="1" spans="1:16384">
      <c r="A56" s="62">
        <v>50</v>
      </c>
      <c r="B56" s="63" t="s">
        <v>256</v>
      </c>
      <c r="C56" s="66" t="s">
        <v>381</v>
      </c>
      <c r="D56" s="66" t="s">
        <v>383</v>
      </c>
      <c r="E56" s="69">
        <v>8000</v>
      </c>
      <c r="F56" s="66" t="s">
        <v>328</v>
      </c>
      <c r="XEC56" s="72"/>
      <c r="XED56" s="72"/>
      <c r="XEE56" s="72"/>
      <c r="XEF56" s="72"/>
      <c r="XEG56" s="72"/>
      <c r="XEH56" s="72"/>
      <c r="XEI56" s="72"/>
      <c r="XEJ56" s="72"/>
      <c r="XEK56" s="72"/>
      <c r="XEL56" s="72"/>
      <c r="XEM56" s="72"/>
      <c r="XEN56" s="72"/>
      <c r="XEO56" s="72"/>
      <c r="XEP56" s="72"/>
      <c r="XEQ56" s="72"/>
      <c r="XER56" s="72"/>
      <c r="XES56" s="72"/>
      <c r="XET56" s="72"/>
      <c r="XEU56" s="72"/>
      <c r="XEV56" s="72"/>
      <c r="XEW56" s="72"/>
      <c r="XEX56" s="72"/>
      <c r="XEY56" s="72"/>
      <c r="XEZ56" s="72"/>
      <c r="XFA56" s="72"/>
      <c r="XFB56" s="72"/>
      <c r="XFC56" s="72"/>
      <c r="XFD56" s="72"/>
    </row>
    <row r="57" s="35" customFormat="1" ht="39.95" customHeight="1" spans="1:16384">
      <c r="A57" s="62">
        <v>51</v>
      </c>
      <c r="B57" s="67" t="s">
        <v>256</v>
      </c>
      <c r="C57" s="66" t="s">
        <v>381</v>
      </c>
      <c r="D57" s="66" t="s">
        <v>384</v>
      </c>
      <c r="E57" s="69">
        <v>6000</v>
      </c>
      <c r="F57" s="66" t="s">
        <v>328</v>
      </c>
      <c r="XEC57" s="72"/>
      <c r="XED57" s="72"/>
      <c r="XEE57" s="72"/>
      <c r="XEF57" s="72"/>
      <c r="XEG57" s="72"/>
      <c r="XEH57" s="72"/>
      <c r="XEI57" s="72"/>
      <c r="XEJ57" s="72"/>
      <c r="XEK57" s="72"/>
      <c r="XEL57" s="72"/>
      <c r="XEM57" s="72"/>
      <c r="XEN57" s="72"/>
      <c r="XEO57" s="72"/>
      <c r="XEP57" s="72"/>
      <c r="XEQ57" s="72"/>
      <c r="XER57" s="72"/>
      <c r="XES57" s="72"/>
      <c r="XET57" s="72"/>
      <c r="XEU57" s="72"/>
      <c r="XEV57" s="72"/>
      <c r="XEW57" s="72"/>
      <c r="XEX57" s="72"/>
      <c r="XEY57" s="72"/>
      <c r="XEZ57" s="72"/>
      <c r="XFA57" s="72"/>
      <c r="XFB57" s="72"/>
      <c r="XFC57" s="72"/>
      <c r="XFD57" s="72"/>
    </row>
    <row r="58" s="35" customFormat="1" ht="39.95" customHeight="1" spans="1:16384">
      <c r="A58" s="62">
        <v>52</v>
      </c>
      <c r="B58" s="63" t="s">
        <v>256</v>
      </c>
      <c r="C58" s="66" t="s">
        <v>381</v>
      </c>
      <c r="D58" s="66" t="s">
        <v>385</v>
      </c>
      <c r="E58" s="69">
        <v>500</v>
      </c>
      <c r="F58" s="66" t="s">
        <v>328</v>
      </c>
      <c r="XEC58" s="72"/>
      <c r="XED58" s="72"/>
      <c r="XEE58" s="72"/>
      <c r="XEF58" s="72"/>
      <c r="XEG58" s="72"/>
      <c r="XEH58" s="72"/>
      <c r="XEI58" s="72"/>
      <c r="XEJ58" s="72"/>
      <c r="XEK58" s="72"/>
      <c r="XEL58" s="72"/>
      <c r="XEM58" s="72"/>
      <c r="XEN58" s="72"/>
      <c r="XEO58" s="72"/>
      <c r="XEP58" s="72"/>
      <c r="XEQ58" s="72"/>
      <c r="XER58" s="72"/>
      <c r="XES58" s="72"/>
      <c r="XET58" s="72"/>
      <c r="XEU58" s="72"/>
      <c r="XEV58" s="72"/>
      <c r="XEW58" s="72"/>
      <c r="XEX58" s="72"/>
      <c r="XEY58" s="72"/>
      <c r="XEZ58" s="72"/>
      <c r="XFA58" s="72"/>
      <c r="XFB58" s="72"/>
      <c r="XFC58" s="72"/>
      <c r="XFD58" s="72"/>
    </row>
    <row r="59" s="35" customFormat="1" ht="39.95" customHeight="1" spans="1:16384">
      <c r="A59" s="62">
        <v>53</v>
      </c>
      <c r="B59" s="63" t="s">
        <v>256</v>
      </c>
      <c r="C59" s="66" t="s">
        <v>386</v>
      </c>
      <c r="D59" s="66" t="s">
        <v>387</v>
      </c>
      <c r="E59" s="69">
        <v>5000</v>
      </c>
      <c r="F59" s="66" t="s">
        <v>328</v>
      </c>
      <c r="XEC59" s="72"/>
      <c r="XED59" s="72"/>
      <c r="XEE59" s="72"/>
      <c r="XEF59" s="72"/>
      <c r="XEG59" s="72"/>
      <c r="XEH59" s="72"/>
      <c r="XEI59" s="72"/>
      <c r="XEJ59" s="72"/>
      <c r="XEK59" s="72"/>
      <c r="XEL59" s="72"/>
      <c r="XEM59" s="72"/>
      <c r="XEN59" s="72"/>
      <c r="XEO59" s="72"/>
      <c r="XEP59" s="72"/>
      <c r="XEQ59" s="72"/>
      <c r="XER59" s="72"/>
      <c r="XES59" s="72"/>
      <c r="XET59" s="72"/>
      <c r="XEU59" s="72"/>
      <c r="XEV59" s="72"/>
      <c r="XEW59" s="72"/>
      <c r="XEX59" s="72"/>
      <c r="XEY59" s="72"/>
      <c r="XEZ59" s="72"/>
      <c r="XFA59" s="72"/>
      <c r="XFB59" s="72"/>
      <c r="XFC59" s="72"/>
      <c r="XFD59" s="72"/>
    </row>
    <row r="60" s="35" customFormat="1" ht="39.95" customHeight="1" spans="1:16384">
      <c r="A60" s="62">
        <v>54</v>
      </c>
      <c r="B60" s="63" t="s">
        <v>256</v>
      </c>
      <c r="C60" s="66" t="s">
        <v>308</v>
      </c>
      <c r="D60" s="66" t="s">
        <v>388</v>
      </c>
      <c r="E60" s="69">
        <v>500</v>
      </c>
      <c r="F60" s="66" t="s">
        <v>328</v>
      </c>
      <c r="XEC60" s="72"/>
      <c r="XED60" s="72"/>
      <c r="XEE60" s="72"/>
      <c r="XEF60" s="72"/>
      <c r="XEG60" s="72"/>
      <c r="XEH60" s="72"/>
      <c r="XEI60" s="72"/>
      <c r="XEJ60" s="72"/>
      <c r="XEK60" s="72"/>
      <c r="XEL60" s="72"/>
      <c r="XEM60" s="72"/>
      <c r="XEN60" s="72"/>
      <c r="XEO60" s="72"/>
      <c r="XEP60" s="72"/>
      <c r="XEQ60" s="72"/>
      <c r="XER60" s="72"/>
      <c r="XES60" s="72"/>
      <c r="XET60" s="72"/>
      <c r="XEU60" s="72"/>
      <c r="XEV60" s="72"/>
      <c r="XEW60" s="72"/>
      <c r="XEX60" s="72"/>
      <c r="XEY60" s="72"/>
      <c r="XEZ60" s="72"/>
      <c r="XFA60" s="72"/>
      <c r="XFB60" s="72"/>
      <c r="XFC60" s="72"/>
      <c r="XFD60" s="72"/>
    </row>
    <row r="61" s="38" customFormat="1" ht="39.95" customHeight="1" spans="1:16384">
      <c r="A61" s="59"/>
      <c r="B61" s="56" t="s">
        <v>263</v>
      </c>
      <c r="C61" s="56"/>
      <c r="D61" s="56"/>
      <c r="E61" s="60">
        <f>SUM(E62:E97)</f>
        <v>210100</v>
      </c>
      <c r="F61" s="61"/>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3"/>
      <c r="MX61" s="53"/>
      <c r="MY61" s="53"/>
      <c r="MZ61" s="53"/>
      <c r="NA61" s="53"/>
      <c r="NB61" s="53"/>
      <c r="NC61" s="53"/>
      <c r="ND61" s="53"/>
      <c r="NE61" s="53"/>
      <c r="NF61" s="53"/>
      <c r="NG61" s="53"/>
      <c r="NH61" s="53"/>
      <c r="NI61" s="53"/>
      <c r="NJ61" s="53"/>
      <c r="NK61" s="53"/>
      <c r="NL61" s="53"/>
      <c r="NM61" s="53"/>
      <c r="NN61" s="53"/>
      <c r="NO61" s="53"/>
      <c r="NP61" s="53"/>
      <c r="NQ61" s="53"/>
      <c r="NR61" s="53"/>
      <c r="NS61" s="53"/>
      <c r="NT61" s="53"/>
      <c r="NU61" s="53"/>
      <c r="NV61" s="53"/>
      <c r="NW61" s="53"/>
      <c r="NX61" s="53"/>
      <c r="NY61" s="53"/>
      <c r="NZ61" s="53"/>
      <c r="OA61" s="53"/>
      <c r="OB61" s="53"/>
      <c r="OC61" s="53"/>
      <c r="OD61" s="53"/>
      <c r="OE61" s="53"/>
      <c r="OF61" s="53"/>
      <c r="OG61" s="53"/>
      <c r="OH61" s="53"/>
      <c r="OI61" s="53"/>
      <c r="OJ61" s="53"/>
      <c r="OK61" s="53"/>
      <c r="OL61" s="53"/>
      <c r="OM61" s="53"/>
      <c r="ON61" s="53"/>
      <c r="OO61" s="53"/>
      <c r="OP61" s="53"/>
      <c r="OQ61" s="53"/>
      <c r="OR61" s="53"/>
      <c r="OS61" s="53"/>
      <c r="OT61" s="53"/>
      <c r="OU61" s="53"/>
      <c r="OV61" s="53"/>
      <c r="OW61" s="53"/>
      <c r="OX61" s="53"/>
      <c r="OY61" s="53"/>
      <c r="OZ61" s="53"/>
      <c r="PA61" s="53"/>
      <c r="PB61" s="53"/>
      <c r="PC61" s="53"/>
      <c r="PD61" s="53"/>
      <c r="PE61" s="53"/>
      <c r="PF61" s="53"/>
      <c r="PG61" s="53"/>
      <c r="PH61" s="53"/>
      <c r="PI61" s="53"/>
      <c r="PJ61" s="53"/>
      <c r="PK61" s="53"/>
      <c r="PL61" s="53"/>
      <c r="PM61" s="53"/>
      <c r="PN61" s="53"/>
      <c r="PO61" s="53"/>
      <c r="PP61" s="53"/>
      <c r="PQ61" s="53"/>
      <c r="PR61" s="53"/>
      <c r="PS61" s="53"/>
      <c r="PT61" s="53"/>
      <c r="PU61" s="53"/>
      <c r="PV61" s="53"/>
      <c r="PW61" s="53"/>
      <c r="PX61" s="53"/>
      <c r="PY61" s="53"/>
      <c r="PZ61" s="53"/>
      <c r="QA61" s="53"/>
      <c r="QB61" s="53"/>
      <c r="QC61" s="53"/>
      <c r="QD61" s="53"/>
      <c r="QE61" s="53"/>
      <c r="QF61" s="53"/>
      <c r="QG61" s="53"/>
      <c r="QH61" s="53"/>
      <c r="QI61" s="53"/>
      <c r="QJ61" s="53"/>
      <c r="QK61" s="53"/>
      <c r="QL61" s="53"/>
      <c r="QM61" s="53"/>
      <c r="QN61" s="53"/>
      <c r="QO61" s="53"/>
      <c r="QP61" s="53"/>
      <c r="QQ61" s="53"/>
      <c r="QR61" s="53"/>
      <c r="QS61" s="53"/>
      <c r="QT61" s="53"/>
      <c r="QU61" s="53"/>
      <c r="QV61" s="53"/>
      <c r="QW61" s="53"/>
      <c r="QX61" s="53"/>
      <c r="QY61" s="53"/>
      <c r="QZ61" s="53"/>
      <c r="RA61" s="53"/>
      <c r="RB61" s="53"/>
      <c r="RC61" s="53"/>
      <c r="RD61" s="53"/>
      <c r="RE61" s="53"/>
      <c r="RF61" s="53"/>
      <c r="RG61" s="53"/>
      <c r="RH61" s="53"/>
      <c r="RI61" s="53"/>
      <c r="RJ61" s="53"/>
      <c r="RK61" s="53"/>
      <c r="RL61" s="53"/>
      <c r="RM61" s="53"/>
      <c r="RN61" s="53"/>
      <c r="RO61" s="53"/>
      <c r="RP61" s="53"/>
      <c r="RQ61" s="53"/>
      <c r="RR61" s="53"/>
      <c r="RS61" s="53"/>
      <c r="RT61" s="53"/>
      <c r="RU61" s="53"/>
      <c r="RV61" s="53"/>
      <c r="RW61" s="53"/>
      <c r="RX61" s="53"/>
      <c r="RY61" s="53"/>
      <c r="RZ61" s="53"/>
      <c r="SA61" s="53"/>
      <c r="SB61" s="53"/>
      <c r="SC61" s="53"/>
      <c r="SD61" s="53"/>
      <c r="SE61" s="53"/>
      <c r="SF61" s="53"/>
      <c r="SG61" s="53"/>
      <c r="SH61" s="53"/>
      <c r="SI61" s="53"/>
      <c r="SJ61" s="53"/>
      <c r="SK61" s="53"/>
      <c r="SL61" s="53"/>
      <c r="SM61" s="53"/>
      <c r="SN61" s="53"/>
      <c r="SO61" s="53"/>
      <c r="SP61" s="53"/>
      <c r="SQ61" s="53"/>
      <c r="SR61" s="53"/>
      <c r="SS61" s="53"/>
      <c r="ST61" s="53"/>
      <c r="SU61" s="53"/>
      <c r="SV61" s="53"/>
      <c r="SW61" s="53"/>
      <c r="SX61" s="53"/>
      <c r="SY61" s="53"/>
      <c r="SZ61" s="53"/>
      <c r="TA61" s="53"/>
      <c r="TB61" s="53"/>
      <c r="TC61" s="53"/>
      <c r="TD61" s="53"/>
      <c r="TE61" s="53"/>
      <c r="TF61" s="53"/>
      <c r="TG61" s="53"/>
      <c r="TH61" s="53"/>
      <c r="TI61" s="53"/>
      <c r="TJ61" s="53"/>
      <c r="TK61" s="53"/>
      <c r="TL61" s="53"/>
      <c r="TM61" s="53"/>
      <c r="TN61" s="53"/>
      <c r="TO61" s="53"/>
      <c r="TP61" s="53"/>
      <c r="TQ61" s="53"/>
      <c r="TR61" s="53"/>
      <c r="TS61" s="53"/>
      <c r="TT61" s="53"/>
      <c r="TU61" s="53"/>
      <c r="TV61" s="53"/>
      <c r="TW61" s="53"/>
      <c r="TX61" s="53"/>
      <c r="TY61" s="53"/>
      <c r="TZ61" s="53"/>
      <c r="UA61" s="53"/>
      <c r="UB61" s="53"/>
      <c r="UC61" s="53"/>
      <c r="UD61" s="53"/>
      <c r="UE61" s="53"/>
      <c r="UF61" s="53"/>
      <c r="UG61" s="53"/>
      <c r="UH61" s="53"/>
      <c r="UI61" s="53"/>
      <c r="UJ61" s="53"/>
      <c r="UK61" s="53"/>
      <c r="UL61" s="53"/>
      <c r="UM61" s="53"/>
      <c r="UN61" s="53"/>
      <c r="UO61" s="53"/>
      <c r="UP61" s="53"/>
      <c r="UQ61" s="53"/>
      <c r="UR61" s="53"/>
      <c r="US61" s="53"/>
      <c r="UT61" s="53"/>
      <c r="UU61" s="53"/>
      <c r="UV61" s="53"/>
      <c r="UW61" s="53"/>
      <c r="UX61" s="53"/>
      <c r="UY61" s="53"/>
      <c r="UZ61" s="53"/>
      <c r="VA61" s="53"/>
      <c r="VB61" s="53"/>
      <c r="VC61" s="53"/>
      <c r="VD61" s="53"/>
      <c r="VE61" s="53"/>
      <c r="VF61" s="53"/>
      <c r="VG61" s="53"/>
      <c r="VH61" s="53"/>
      <c r="VI61" s="53"/>
      <c r="VJ61" s="53"/>
      <c r="VK61" s="53"/>
      <c r="VL61" s="53"/>
      <c r="VM61" s="53"/>
      <c r="VN61" s="53"/>
      <c r="VO61" s="53"/>
      <c r="VP61" s="53"/>
      <c r="VQ61" s="53"/>
      <c r="VR61" s="53"/>
      <c r="VS61" s="53"/>
      <c r="VT61" s="53"/>
      <c r="VU61" s="53"/>
      <c r="VV61" s="53"/>
      <c r="VW61" s="53"/>
      <c r="VX61" s="53"/>
      <c r="VY61" s="53"/>
      <c r="VZ61" s="53"/>
      <c r="WA61" s="53"/>
      <c r="WB61" s="53"/>
      <c r="WC61" s="53"/>
      <c r="WD61" s="53"/>
      <c r="WE61" s="53"/>
      <c r="WF61" s="53"/>
      <c r="WG61" s="53"/>
      <c r="WH61" s="53"/>
      <c r="WI61" s="53"/>
      <c r="WJ61" s="53"/>
      <c r="WK61" s="53"/>
      <c r="WL61" s="53"/>
      <c r="WM61" s="53"/>
      <c r="WN61" s="53"/>
      <c r="WO61" s="53"/>
      <c r="WP61" s="53"/>
      <c r="WQ61" s="53"/>
      <c r="WR61" s="53"/>
      <c r="WS61" s="53"/>
      <c r="WT61" s="53"/>
      <c r="WU61" s="53"/>
      <c r="WV61" s="53"/>
      <c r="WW61" s="53"/>
      <c r="WX61" s="53"/>
      <c r="WY61" s="53"/>
      <c r="WZ61" s="53"/>
      <c r="XA61" s="53"/>
      <c r="XB61" s="53"/>
      <c r="XC61" s="53"/>
      <c r="XD61" s="53"/>
      <c r="XE61" s="53"/>
      <c r="XF61" s="53"/>
      <c r="XG61" s="53"/>
      <c r="XH61" s="53"/>
      <c r="XI61" s="53"/>
      <c r="XJ61" s="53"/>
      <c r="XK61" s="53"/>
      <c r="XL61" s="53"/>
      <c r="XM61" s="53"/>
      <c r="XN61" s="53"/>
      <c r="XO61" s="53"/>
      <c r="XP61" s="53"/>
      <c r="XQ61" s="53"/>
      <c r="XR61" s="53"/>
      <c r="XS61" s="53"/>
      <c r="XT61" s="53"/>
      <c r="XU61" s="53"/>
      <c r="XV61" s="53"/>
      <c r="XW61" s="53"/>
      <c r="XX61" s="53"/>
      <c r="XY61" s="53"/>
      <c r="XZ61" s="53"/>
      <c r="YA61" s="53"/>
      <c r="YB61" s="53"/>
      <c r="YC61" s="53"/>
      <c r="YD61" s="53"/>
      <c r="YE61" s="53"/>
      <c r="YF61" s="53"/>
      <c r="YG61" s="53"/>
      <c r="YH61" s="53"/>
      <c r="YI61" s="53"/>
      <c r="YJ61" s="53"/>
      <c r="YK61" s="53"/>
      <c r="YL61" s="53"/>
      <c r="YM61" s="53"/>
      <c r="YN61" s="53"/>
      <c r="YO61" s="53"/>
      <c r="YP61" s="53"/>
      <c r="YQ61" s="53"/>
      <c r="YR61" s="53"/>
      <c r="YS61" s="53"/>
      <c r="YT61" s="53"/>
      <c r="YU61" s="53"/>
      <c r="YV61" s="53"/>
      <c r="YW61" s="53"/>
      <c r="YX61" s="53"/>
      <c r="YY61" s="53"/>
      <c r="YZ61" s="53"/>
      <c r="ZA61" s="53"/>
      <c r="ZB61" s="53"/>
      <c r="ZC61" s="53"/>
      <c r="ZD61" s="53"/>
      <c r="ZE61" s="53"/>
      <c r="ZF61" s="53"/>
      <c r="ZG61" s="53"/>
      <c r="ZH61" s="53"/>
      <c r="ZI61" s="53"/>
      <c r="ZJ61" s="53"/>
      <c r="ZK61" s="53"/>
      <c r="ZL61" s="53"/>
      <c r="ZM61" s="53"/>
      <c r="ZN61" s="53"/>
      <c r="ZO61" s="53"/>
      <c r="ZP61" s="53"/>
      <c r="ZQ61" s="53"/>
      <c r="ZR61" s="53"/>
      <c r="ZS61" s="53"/>
      <c r="ZT61" s="53"/>
      <c r="ZU61" s="53"/>
      <c r="ZV61" s="53"/>
      <c r="ZW61" s="53"/>
      <c r="ZX61" s="53"/>
      <c r="ZY61" s="53"/>
      <c r="ZZ61" s="53"/>
      <c r="AAA61" s="53"/>
      <c r="AAB61" s="53"/>
      <c r="AAC61" s="53"/>
      <c r="AAD61" s="53"/>
      <c r="AAE61" s="53"/>
      <c r="AAF61" s="53"/>
      <c r="AAG61" s="53"/>
      <c r="AAH61" s="53"/>
      <c r="AAI61" s="53"/>
      <c r="AAJ61" s="53"/>
      <c r="AAK61" s="53"/>
      <c r="AAL61" s="53"/>
      <c r="AAM61" s="53"/>
      <c r="AAN61" s="53"/>
      <c r="AAO61" s="53"/>
      <c r="AAP61" s="53"/>
      <c r="AAQ61" s="53"/>
      <c r="AAR61" s="53"/>
      <c r="AAS61" s="53"/>
      <c r="AAT61" s="53"/>
      <c r="AAU61" s="53"/>
      <c r="AAV61" s="53"/>
      <c r="AAW61" s="53"/>
      <c r="AAX61" s="53"/>
      <c r="AAY61" s="53"/>
      <c r="AAZ61" s="53"/>
      <c r="ABA61" s="53"/>
      <c r="ABB61" s="53"/>
      <c r="ABC61" s="53"/>
      <c r="ABD61" s="53"/>
      <c r="ABE61" s="53"/>
      <c r="ABF61" s="53"/>
      <c r="ABG61" s="53"/>
      <c r="ABH61" s="53"/>
      <c r="ABI61" s="53"/>
      <c r="ABJ61" s="53"/>
      <c r="ABK61" s="53"/>
      <c r="ABL61" s="53"/>
      <c r="ABM61" s="53"/>
      <c r="ABN61" s="53"/>
      <c r="ABO61" s="53"/>
      <c r="ABP61" s="53"/>
      <c r="ABQ61" s="53"/>
      <c r="ABR61" s="53"/>
      <c r="ABS61" s="53"/>
      <c r="ABT61" s="53"/>
      <c r="ABU61" s="53"/>
      <c r="ABV61" s="53"/>
      <c r="ABW61" s="53"/>
      <c r="ABX61" s="53"/>
      <c r="ABY61" s="53"/>
      <c r="ABZ61" s="53"/>
      <c r="ACA61" s="53"/>
      <c r="ACB61" s="53"/>
      <c r="ACC61" s="53"/>
      <c r="ACD61" s="53"/>
      <c r="ACE61" s="53"/>
      <c r="ACF61" s="53"/>
      <c r="ACG61" s="53"/>
      <c r="ACH61" s="53"/>
      <c r="ACI61" s="53"/>
      <c r="ACJ61" s="53"/>
      <c r="ACK61" s="53"/>
      <c r="ACL61" s="53"/>
      <c r="ACM61" s="53"/>
      <c r="ACN61" s="53"/>
      <c r="ACO61" s="53"/>
      <c r="ACP61" s="53"/>
      <c r="ACQ61" s="53"/>
      <c r="ACR61" s="53"/>
      <c r="ACS61" s="53"/>
      <c r="ACT61" s="53"/>
      <c r="ACU61" s="53"/>
      <c r="ACV61" s="53"/>
      <c r="ACW61" s="53"/>
      <c r="ACX61" s="53"/>
      <c r="ACY61" s="53"/>
      <c r="ACZ61" s="53"/>
      <c r="ADA61" s="53"/>
      <c r="ADB61" s="53"/>
      <c r="ADC61" s="53"/>
      <c r="ADD61" s="53"/>
      <c r="ADE61" s="53"/>
      <c r="ADF61" s="53"/>
      <c r="ADG61" s="53"/>
      <c r="ADH61" s="53"/>
      <c r="ADI61" s="53"/>
      <c r="ADJ61" s="53"/>
      <c r="ADK61" s="53"/>
      <c r="ADL61" s="53"/>
      <c r="ADM61" s="53"/>
      <c r="ADN61" s="53"/>
      <c r="ADO61" s="53"/>
      <c r="ADP61" s="53"/>
      <c r="ADQ61" s="53"/>
      <c r="ADR61" s="53"/>
      <c r="ADS61" s="53"/>
      <c r="ADT61" s="53"/>
      <c r="ADU61" s="53"/>
      <c r="ADV61" s="53"/>
      <c r="ADW61" s="53"/>
      <c r="ADX61" s="53"/>
      <c r="ADY61" s="53"/>
      <c r="ADZ61" s="53"/>
      <c r="AEA61" s="53"/>
      <c r="AEB61" s="53"/>
      <c r="AEC61" s="53"/>
      <c r="AED61" s="53"/>
      <c r="AEE61" s="53"/>
      <c r="AEF61" s="53"/>
      <c r="AEG61" s="53"/>
      <c r="AEH61" s="53"/>
      <c r="AEI61" s="53"/>
      <c r="AEJ61" s="53"/>
      <c r="AEK61" s="53"/>
      <c r="AEL61" s="53"/>
      <c r="AEM61" s="53"/>
      <c r="AEN61" s="53"/>
      <c r="AEO61" s="53"/>
      <c r="AEP61" s="53"/>
      <c r="AEQ61" s="53"/>
      <c r="AER61" s="53"/>
      <c r="AES61" s="53"/>
      <c r="AET61" s="53"/>
      <c r="AEU61" s="53"/>
      <c r="AEV61" s="53"/>
      <c r="AEW61" s="53"/>
      <c r="AEX61" s="53"/>
      <c r="AEY61" s="53"/>
      <c r="AEZ61" s="53"/>
      <c r="AFA61" s="53"/>
      <c r="AFB61" s="53"/>
      <c r="AFC61" s="53"/>
      <c r="AFD61" s="53"/>
      <c r="AFE61" s="53"/>
      <c r="AFF61" s="53"/>
      <c r="AFG61" s="53"/>
      <c r="AFH61" s="53"/>
      <c r="AFI61" s="53"/>
      <c r="AFJ61" s="53"/>
      <c r="AFK61" s="53"/>
      <c r="AFL61" s="53"/>
      <c r="AFM61" s="53"/>
      <c r="AFN61" s="53"/>
      <c r="AFO61" s="53"/>
      <c r="AFP61" s="53"/>
      <c r="AFQ61" s="53"/>
      <c r="AFR61" s="53"/>
      <c r="AFS61" s="53"/>
      <c r="AFT61" s="53"/>
      <c r="AFU61" s="53"/>
      <c r="AFV61" s="53"/>
      <c r="AFW61" s="53"/>
      <c r="AFX61" s="53"/>
      <c r="AFY61" s="53"/>
      <c r="AFZ61" s="53"/>
      <c r="AGA61" s="53"/>
      <c r="AGB61" s="53"/>
      <c r="AGC61" s="53"/>
      <c r="AGD61" s="53"/>
      <c r="AGE61" s="53"/>
      <c r="AGF61" s="53"/>
      <c r="AGG61" s="53"/>
      <c r="AGH61" s="53"/>
      <c r="AGI61" s="53"/>
      <c r="AGJ61" s="53"/>
      <c r="AGK61" s="53"/>
      <c r="AGL61" s="53"/>
      <c r="AGM61" s="53"/>
      <c r="AGN61" s="53"/>
      <c r="AGO61" s="53"/>
      <c r="AGP61" s="53"/>
      <c r="AGQ61" s="53"/>
      <c r="AGR61" s="53"/>
      <c r="AGS61" s="53"/>
      <c r="AGT61" s="53"/>
      <c r="AGU61" s="53"/>
      <c r="AGV61" s="53"/>
      <c r="AGW61" s="53"/>
      <c r="AGX61" s="53"/>
      <c r="AGY61" s="53"/>
      <c r="AGZ61" s="53"/>
      <c r="AHA61" s="53"/>
      <c r="AHB61" s="53"/>
      <c r="AHC61" s="53"/>
      <c r="AHD61" s="53"/>
      <c r="AHE61" s="53"/>
      <c r="AHF61" s="53"/>
      <c r="AHG61" s="53"/>
      <c r="AHH61" s="53"/>
      <c r="AHI61" s="53"/>
      <c r="AHJ61" s="53"/>
      <c r="AHK61" s="53"/>
      <c r="AHL61" s="53"/>
      <c r="AHM61" s="53"/>
      <c r="AHN61" s="53"/>
      <c r="AHO61" s="53"/>
      <c r="AHP61" s="53"/>
      <c r="AHQ61" s="53"/>
      <c r="AHR61" s="53"/>
      <c r="AHS61" s="53"/>
      <c r="AHT61" s="53"/>
      <c r="AHU61" s="53"/>
      <c r="AHV61" s="53"/>
      <c r="AHW61" s="53"/>
      <c r="AHX61" s="53"/>
      <c r="AHY61" s="53"/>
      <c r="AHZ61" s="53"/>
      <c r="AIA61" s="53"/>
      <c r="AIB61" s="53"/>
      <c r="AIC61" s="53"/>
      <c r="AID61" s="53"/>
      <c r="AIE61" s="53"/>
      <c r="AIF61" s="53"/>
      <c r="AIG61" s="53"/>
      <c r="AIH61" s="53"/>
      <c r="AII61" s="53"/>
      <c r="AIJ61" s="53"/>
      <c r="AIK61" s="53"/>
      <c r="AIL61" s="53"/>
      <c r="AIM61" s="53"/>
      <c r="AIN61" s="53"/>
      <c r="AIO61" s="53"/>
      <c r="AIP61" s="53"/>
      <c r="AIQ61" s="53"/>
      <c r="AIR61" s="53"/>
      <c r="AIS61" s="53"/>
      <c r="AIT61" s="53"/>
      <c r="AIU61" s="53"/>
      <c r="AIV61" s="53"/>
      <c r="AIW61" s="53"/>
      <c r="AIX61" s="53"/>
      <c r="AIY61" s="53"/>
      <c r="AIZ61" s="53"/>
      <c r="AJA61" s="53"/>
      <c r="AJB61" s="53"/>
      <c r="AJC61" s="53"/>
      <c r="AJD61" s="53"/>
      <c r="AJE61" s="53"/>
      <c r="AJF61" s="53"/>
      <c r="AJG61" s="53"/>
      <c r="AJH61" s="53"/>
      <c r="AJI61" s="53"/>
      <c r="AJJ61" s="53"/>
      <c r="AJK61" s="53"/>
      <c r="AJL61" s="53"/>
      <c r="AJM61" s="53"/>
      <c r="AJN61" s="53"/>
      <c r="AJO61" s="53"/>
      <c r="AJP61" s="53"/>
      <c r="AJQ61" s="53"/>
      <c r="AJR61" s="53"/>
      <c r="AJS61" s="53"/>
      <c r="AJT61" s="53"/>
      <c r="AJU61" s="53"/>
      <c r="AJV61" s="53"/>
      <c r="AJW61" s="53"/>
      <c r="AJX61" s="53"/>
      <c r="AJY61" s="53"/>
      <c r="AJZ61" s="53"/>
      <c r="AKA61" s="53"/>
      <c r="AKB61" s="53"/>
      <c r="AKC61" s="53"/>
      <c r="AKD61" s="53"/>
      <c r="AKE61" s="53"/>
      <c r="AKF61" s="53"/>
      <c r="AKG61" s="53"/>
      <c r="AKH61" s="53"/>
      <c r="AKI61" s="53"/>
      <c r="AKJ61" s="53"/>
      <c r="AKK61" s="53"/>
      <c r="AKL61" s="53"/>
      <c r="AKM61" s="53"/>
      <c r="AKN61" s="53"/>
      <c r="AKO61" s="53"/>
      <c r="AKP61" s="53"/>
      <c r="AKQ61" s="53"/>
      <c r="AKR61" s="53"/>
      <c r="AKS61" s="53"/>
      <c r="AKT61" s="53"/>
      <c r="AKU61" s="53"/>
      <c r="AKV61" s="53"/>
      <c r="AKW61" s="53"/>
      <c r="AKX61" s="53"/>
      <c r="AKY61" s="53"/>
      <c r="AKZ61" s="53"/>
      <c r="ALA61" s="53"/>
      <c r="ALB61" s="53"/>
      <c r="ALC61" s="53"/>
      <c r="ALD61" s="53"/>
      <c r="ALE61" s="53"/>
      <c r="ALF61" s="53"/>
      <c r="ALG61" s="53"/>
      <c r="ALH61" s="53"/>
      <c r="ALI61" s="53"/>
      <c r="ALJ61" s="53"/>
      <c r="ALK61" s="53"/>
      <c r="ALL61" s="53"/>
      <c r="ALM61" s="53"/>
      <c r="ALN61" s="53"/>
      <c r="ALO61" s="53"/>
      <c r="ALP61" s="53"/>
      <c r="ALQ61" s="53"/>
      <c r="ALR61" s="53"/>
      <c r="ALS61" s="53"/>
      <c r="ALT61" s="53"/>
      <c r="ALU61" s="53"/>
      <c r="ALV61" s="53"/>
      <c r="ALW61" s="53"/>
      <c r="ALX61" s="53"/>
      <c r="ALY61" s="53"/>
      <c r="ALZ61" s="53"/>
      <c r="AMA61" s="53"/>
      <c r="AMB61" s="53"/>
      <c r="AMC61" s="53"/>
      <c r="AMD61" s="53"/>
      <c r="AME61" s="53"/>
      <c r="AMF61" s="53"/>
      <c r="AMG61" s="53"/>
      <c r="AMH61" s="53"/>
      <c r="AMI61" s="53"/>
      <c r="AMJ61" s="53"/>
      <c r="AMK61" s="53"/>
      <c r="AML61" s="53"/>
      <c r="AMM61" s="53"/>
      <c r="AMN61" s="53"/>
      <c r="AMO61" s="53"/>
      <c r="AMP61" s="53"/>
      <c r="AMQ61" s="53"/>
      <c r="AMR61" s="53"/>
      <c r="AMS61" s="53"/>
      <c r="AMT61" s="53"/>
      <c r="AMU61" s="53"/>
      <c r="AMV61" s="53"/>
      <c r="AMW61" s="53"/>
      <c r="AMX61" s="53"/>
      <c r="AMY61" s="53"/>
      <c r="AMZ61" s="53"/>
      <c r="ANA61" s="53"/>
      <c r="ANB61" s="53"/>
      <c r="ANC61" s="53"/>
      <c r="AND61" s="53"/>
      <c r="ANE61" s="53"/>
      <c r="ANF61" s="53"/>
      <c r="ANG61" s="53"/>
      <c r="ANH61" s="53"/>
      <c r="ANI61" s="53"/>
      <c r="ANJ61" s="53"/>
      <c r="ANK61" s="53"/>
      <c r="ANL61" s="53"/>
      <c r="ANM61" s="53"/>
      <c r="ANN61" s="53"/>
      <c r="ANO61" s="53"/>
      <c r="ANP61" s="53"/>
      <c r="ANQ61" s="53"/>
      <c r="ANR61" s="53"/>
      <c r="ANS61" s="53"/>
      <c r="ANT61" s="53"/>
      <c r="ANU61" s="53"/>
      <c r="ANV61" s="53"/>
      <c r="ANW61" s="53"/>
      <c r="ANX61" s="53"/>
      <c r="ANY61" s="53"/>
      <c r="ANZ61" s="53"/>
      <c r="AOA61" s="53"/>
      <c r="AOB61" s="53"/>
      <c r="AOC61" s="53"/>
      <c r="AOD61" s="53"/>
      <c r="AOE61" s="53"/>
      <c r="AOF61" s="53"/>
      <c r="AOG61" s="53"/>
      <c r="AOH61" s="53"/>
      <c r="AOI61" s="53"/>
      <c r="AOJ61" s="53"/>
      <c r="AOK61" s="53"/>
      <c r="AOL61" s="53"/>
      <c r="AOM61" s="53"/>
      <c r="AON61" s="53"/>
      <c r="AOO61" s="53"/>
      <c r="AOP61" s="53"/>
      <c r="AOQ61" s="53"/>
      <c r="AOR61" s="53"/>
      <c r="AOS61" s="53"/>
      <c r="AOT61" s="53"/>
      <c r="AOU61" s="53"/>
      <c r="AOV61" s="53"/>
      <c r="AOW61" s="53"/>
      <c r="AOX61" s="53"/>
      <c r="AOY61" s="53"/>
      <c r="AOZ61" s="53"/>
      <c r="APA61" s="53"/>
      <c r="APB61" s="53"/>
      <c r="APC61" s="53"/>
      <c r="APD61" s="53"/>
      <c r="APE61" s="53"/>
      <c r="APF61" s="53"/>
      <c r="APG61" s="53"/>
      <c r="APH61" s="53"/>
      <c r="API61" s="53"/>
      <c r="APJ61" s="53"/>
      <c r="APK61" s="53"/>
      <c r="APL61" s="53"/>
      <c r="APM61" s="53"/>
      <c r="APN61" s="53"/>
      <c r="APO61" s="53"/>
      <c r="APP61" s="53"/>
      <c r="APQ61" s="53"/>
      <c r="APR61" s="53"/>
      <c r="APS61" s="53"/>
      <c r="APT61" s="53"/>
      <c r="APU61" s="53"/>
      <c r="APV61" s="53"/>
      <c r="APW61" s="53"/>
      <c r="APX61" s="53"/>
      <c r="APY61" s="53"/>
      <c r="APZ61" s="53"/>
      <c r="AQA61" s="53"/>
      <c r="AQB61" s="53"/>
      <c r="AQC61" s="53"/>
      <c r="AQD61" s="53"/>
      <c r="AQE61" s="53"/>
      <c r="AQF61" s="53"/>
      <c r="AQG61" s="53"/>
      <c r="AQH61" s="53"/>
      <c r="AQI61" s="53"/>
      <c r="AQJ61" s="53"/>
      <c r="AQK61" s="53"/>
      <c r="AQL61" s="53"/>
      <c r="AQM61" s="53"/>
      <c r="AQN61" s="53"/>
      <c r="AQO61" s="53"/>
      <c r="AQP61" s="53"/>
      <c r="AQQ61" s="53"/>
      <c r="AQR61" s="53"/>
      <c r="AQS61" s="53"/>
      <c r="AQT61" s="53"/>
      <c r="AQU61" s="53"/>
      <c r="AQV61" s="53"/>
      <c r="AQW61" s="53"/>
      <c r="AQX61" s="53"/>
      <c r="AQY61" s="53"/>
      <c r="AQZ61" s="53"/>
      <c r="ARA61" s="53"/>
      <c r="ARB61" s="53"/>
      <c r="ARC61" s="53"/>
      <c r="ARD61" s="53"/>
      <c r="ARE61" s="53"/>
      <c r="ARF61" s="53"/>
      <c r="ARG61" s="53"/>
      <c r="ARH61" s="53"/>
      <c r="ARI61" s="53"/>
      <c r="ARJ61" s="53"/>
      <c r="ARK61" s="53"/>
      <c r="ARL61" s="53"/>
      <c r="ARM61" s="53"/>
      <c r="ARN61" s="53"/>
      <c r="ARO61" s="53"/>
      <c r="ARP61" s="53"/>
      <c r="ARQ61" s="53"/>
      <c r="ARR61" s="53"/>
      <c r="ARS61" s="53"/>
      <c r="ART61" s="53"/>
      <c r="ARU61" s="53"/>
      <c r="ARV61" s="53"/>
      <c r="ARW61" s="53"/>
      <c r="ARX61" s="53"/>
      <c r="ARY61" s="53"/>
      <c r="ARZ61" s="53"/>
      <c r="ASA61" s="53"/>
      <c r="ASB61" s="53"/>
      <c r="ASC61" s="53"/>
      <c r="ASD61" s="53"/>
      <c r="ASE61" s="53"/>
      <c r="ASF61" s="53"/>
      <c r="ASG61" s="53"/>
      <c r="ASH61" s="53"/>
      <c r="ASI61" s="53"/>
      <c r="ASJ61" s="53"/>
      <c r="ASK61" s="53"/>
      <c r="ASL61" s="53"/>
      <c r="ASM61" s="53"/>
      <c r="ASN61" s="53"/>
      <c r="ASO61" s="53"/>
      <c r="ASP61" s="53"/>
      <c r="ASQ61" s="53"/>
      <c r="ASR61" s="53"/>
      <c r="ASS61" s="53"/>
      <c r="AST61" s="53"/>
      <c r="ASU61" s="53"/>
      <c r="ASV61" s="53"/>
      <c r="ASW61" s="53"/>
      <c r="ASX61" s="53"/>
      <c r="ASY61" s="53"/>
      <c r="ASZ61" s="53"/>
      <c r="ATA61" s="53"/>
      <c r="ATB61" s="53"/>
      <c r="ATC61" s="53"/>
      <c r="ATD61" s="53"/>
      <c r="ATE61" s="53"/>
      <c r="ATF61" s="53"/>
      <c r="ATG61" s="53"/>
      <c r="ATH61" s="53"/>
      <c r="ATI61" s="53"/>
      <c r="ATJ61" s="53"/>
      <c r="ATK61" s="53"/>
      <c r="ATL61" s="53"/>
      <c r="ATM61" s="53"/>
      <c r="ATN61" s="53"/>
      <c r="ATO61" s="53"/>
      <c r="ATP61" s="53"/>
      <c r="ATQ61" s="53"/>
      <c r="ATR61" s="53"/>
      <c r="ATS61" s="53"/>
      <c r="ATT61" s="53"/>
      <c r="ATU61" s="53"/>
      <c r="ATV61" s="53"/>
      <c r="ATW61" s="53"/>
      <c r="ATX61" s="53"/>
      <c r="ATY61" s="53"/>
      <c r="ATZ61" s="53"/>
      <c r="AUA61" s="53"/>
      <c r="AUB61" s="53"/>
      <c r="AUC61" s="53"/>
      <c r="AUD61" s="53"/>
      <c r="AUE61" s="53"/>
      <c r="AUF61" s="53"/>
      <c r="AUG61" s="53"/>
      <c r="AUH61" s="53"/>
      <c r="AUI61" s="53"/>
      <c r="AUJ61" s="53"/>
      <c r="AUK61" s="53"/>
      <c r="AUL61" s="53"/>
      <c r="AUM61" s="53"/>
      <c r="AUN61" s="53"/>
      <c r="AUO61" s="53"/>
      <c r="AUP61" s="53"/>
      <c r="AUQ61" s="53"/>
      <c r="AUR61" s="53"/>
      <c r="AUS61" s="53"/>
      <c r="AUT61" s="53"/>
      <c r="AUU61" s="53"/>
      <c r="AUV61" s="53"/>
      <c r="AUW61" s="53"/>
      <c r="AUX61" s="53"/>
      <c r="AUY61" s="53"/>
      <c r="AUZ61" s="53"/>
      <c r="AVA61" s="53"/>
      <c r="AVB61" s="53"/>
      <c r="AVC61" s="53"/>
      <c r="AVD61" s="53"/>
      <c r="AVE61" s="53"/>
      <c r="AVF61" s="53"/>
      <c r="AVG61" s="53"/>
      <c r="AVH61" s="53"/>
      <c r="AVI61" s="53"/>
      <c r="AVJ61" s="53"/>
      <c r="AVK61" s="53"/>
      <c r="AVL61" s="53"/>
      <c r="AVM61" s="53"/>
      <c r="AVN61" s="53"/>
      <c r="AVO61" s="53"/>
      <c r="AVP61" s="53"/>
      <c r="AVQ61" s="53"/>
      <c r="AVR61" s="53"/>
      <c r="AVS61" s="53"/>
      <c r="AVT61" s="53"/>
      <c r="AVU61" s="53"/>
      <c r="AVV61" s="53"/>
      <c r="AVW61" s="53"/>
      <c r="AVX61" s="53"/>
      <c r="AVY61" s="53"/>
      <c r="AVZ61" s="53"/>
      <c r="AWA61" s="53"/>
      <c r="AWB61" s="53"/>
      <c r="AWC61" s="53"/>
      <c r="AWD61" s="53"/>
      <c r="AWE61" s="53"/>
      <c r="AWF61" s="53"/>
      <c r="AWG61" s="53"/>
      <c r="AWH61" s="53"/>
      <c r="AWI61" s="53"/>
      <c r="AWJ61" s="53"/>
      <c r="AWK61" s="53"/>
      <c r="AWL61" s="53"/>
      <c r="AWM61" s="53"/>
      <c r="AWN61" s="53"/>
      <c r="AWO61" s="53"/>
      <c r="AWP61" s="53"/>
      <c r="AWQ61" s="53"/>
      <c r="AWR61" s="53"/>
      <c r="AWS61" s="53"/>
      <c r="AWT61" s="53"/>
      <c r="AWU61" s="53"/>
      <c r="AWV61" s="53"/>
      <c r="AWW61" s="53"/>
      <c r="AWX61" s="53"/>
      <c r="AWY61" s="53"/>
      <c r="AWZ61" s="53"/>
      <c r="AXA61" s="53"/>
      <c r="AXB61" s="53"/>
      <c r="AXC61" s="53"/>
      <c r="AXD61" s="53"/>
      <c r="AXE61" s="53"/>
      <c r="AXF61" s="53"/>
      <c r="AXG61" s="53"/>
      <c r="AXH61" s="53"/>
      <c r="AXI61" s="53"/>
      <c r="AXJ61" s="53"/>
      <c r="AXK61" s="53"/>
      <c r="AXL61" s="53"/>
      <c r="AXM61" s="53"/>
      <c r="AXN61" s="53"/>
      <c r="AXO61" s="53"/>
      <c r="AXP61" s="53"/>
      <c r="AXQ61" s="53"/>
      <c r="AXR61" s="53"/>
      <c r="AXS61" s="53"/>
      <c r="AXT61" s="53"/>
      <c r="AXU61" s="53"/>
      <c r="AXV61" s="53"/>
      <c r="AXW61" s="53"/>
      <c r="AXX61" s="53"/>
      <c r="AXY61" s="53"/>
      <c r="AXZ61" s="53"/>
      <c r="AYA61" s="53"/>
      <c r="AYB61" s="53"/>
      <c r="AYC61" s="53"/>
      <c r="AYD61" s="53"/>
      <c r="AYE61" s="53"/>
      <c r="AYF61" s="53"/>
      <c r="AYG61" s="53"/>
      <c r="AYH61" s="53"/>
      <c r="AYI61" s="53"/>
      <c r="AYJ61" s="53"/>
      <c r="AYK61" s="53"/>
      <c r="AYL61" s="53"/>
      <c r="AYM61" s="53"/>
      <c r="AYN61" s="53"/>
      <c r="AYO61" s="53"/>
      <c r="AYP61" s="53"/>
      <c r="AYQ61" s="53"/>
      <c r="AYR61" s="53"/>
      <c r="AYS61" s="53"/>
      <c r="AYT61" s="53"/>
      <c r="AYU61" s="53"/>
      <c r="AYV61" s="53"/>
      <c r="AYW61" s="53"/>
      <c r="AYX61" s="53"/>
      <c r="AYY61" s="53"/>
      <c r="AYZ61" s="53"/>
      <c r="AZA61" s="53"/>
      <c r="AZB61" s="53"/>
      <c r="AZC61" s="53"/>
      <c r="AZD61" s="53"/>
      <c r="AZE61" s="53"/>
      <c r="AZF61" s="53"/>
      <c r="AZG61" s="53"/>
      <c r="AZH61" s="53"/>
      <c r="AZI61" s="53"/>
      <c r="AZJ61" s="53"/>
      <c r="AZK61" s="53"/>
      <c r="AZL61" s="53"/>
      <c r="AZM61" s="53"/>
      <c r="AZN61" s="53"/>
      <c r="AZO61" s="53"/>
      <c r="AZP61" s="53"/>
      <c r="AZQ61" s="53"/>
      <c r="AZR61" s="53"/>
      <c r="AZS61" s="53"/>
      <c r="AZT61" s="53"/>
      <c r="AZU61" s="53"/>
      <c r="AZV61" s="53"/>
      <c r="AZW61" s="53"/>
      <c r="AZX61" s="53"/>
      <c r="AZY61" s="53"/>
      <c r="AZZ61" s="53"/>
      <c r="BAA61" s="53"/>
      <c r="BAB61" s="53"/>
      <c r="BAC61" s="53"/>
      <c r="BAD61" s="53"/>
      <c r="BAE61" s="53"/>
      <c r="BAF61" s="53"/>
      <c r="BAG61" s="53"/>
      <c r="BAH61" s="53"/>
      <c r="BAI61" s="53"/>
      <c r="BAJ61" s="53"/>
      <c r="BAK61" s="53"/>
      <c r="BAL61" s="53"/>
      <c r="BAM61" s="53"/>
      <c r="BAN61" s="53"/>
      <c r="BAO61" s="53"/>
      <c r="BAP61" s="53"/>
      <c r="BAQ61" s="53"/>
      <c r="BAR61" s="53"/>
      <c r="BAS61" s="53"/>
      <c r="BAT61" s="53"/>
      <c r="BAU61" s="53"/>
      <c r="BAV61" s="53"/>
      <c r="BAW61" s="53"/>
      <c r="BAX61" s="53"/>
      <c r="BAY61" s="53"/>
      <c r="BAZ61" s="53"/>
      <c r="BBA61" s="53"/>
      <c r="BBB61" s="53"/>
      <c r="BBC61" s="53"/>
      <c r="BBD61" s="53"/>
      <c r="BBE61" s="53"/>
      <c r="BBF61" s="53"/>
      <c r="BBG61" s="53"/>
      <c r="BBH61" s="53"/>
      <c r="BBI61" s="53"/>
      <c r="BBJ61" s="53"/>
      <c r="BBK61" s="53"/>
      <c r="BBL61" s="53"/>
      <c r="BBM61" s="53"/>
      <c r="BBN61" s="53"/>
      <c r="BBO61" s="53"/>
      <c r="BBP61" s="53"/>
      <c r="BBQ61" s="53"/>
      <c r="BBR61" s="53"/>
      <c r="BBS61" s="53"/>
      <c r="BBT61" s="53"/>
      <c r="BBU61" s="53"/>
      <c r="BBV61" s="53"/>
      <c r="BBW61" s="53"/>
      <c r="BBX61" s="53"/>
      <c r="BBY61" s="53"/>
      <c r="BBZ61" s="53"/>
      <c r="BCA61" s="53"/>
      <c r="BCB61" s="53"/>
      <c r="BCC61" s="53"/>
      <c r="BCD61" s="53"/>
      <c r="BCE61" s="53"/>
      <c r="BCF61" s="53"/>
      <c r="BCG61" s="53"/>
      <c r="BCH61" s="53"/>
      <c r="BCI61" s="53"/>
      <c r="BCJ61" s="53"/>
      <c r="BCK61" s="53"/>
      <c r="BCL61" s="53"/>
      <c r="BCM61" s="53"/>
      <c r="BCN61" s="53"/>
      <c r="BCO61" s="53"/>
      <c r="BCP61" s="53"/>
      <c r="BCQ61" s="53"/>
      <c r="BCR61" s="53"/>
      <c r="BCS61" s="53"/>
      <c r="BCT61" s="53"/>
      <c r="BCU61" s="53"/>
      <c r="BCV61" s="53"/>
      <c r="BCW61" s="53"/>
      <c r="BCX61" s="53"/>
      <c r="BCY61" s="53"/>
      <c r="BCZ61" s="53"/>
      <c r="BDA61" s="53"/>
      <c r="BDB61" s="53"/>
      <c r="BDC61" s="53"/>
      <c r="BDD61" s="53"/>
      <c r="BDE61" s="53"/>
      <c r="BDF61" s="53"/>
      <c r="BDG61" s="53"/>
      <c r="BDH61" s="53"/>
      <c r="BDI61" s="53"/>
      <c r="BDJ61" s="53"/>
      <c r="BDK61" s="53"/>
      <c r="BDL61" s="53"/>
      <c r="BDM61" s="53"/>
      <c r="BDN61" s="53"/>
      <c r="BDO61" s="53"/>
      <c r="BDP61" s="53"/>
      <c r="BDQ61" s="53"/>
      <c r="BDR61" s="53"/>
      <c r="BDS61" s="53"/>
      <c r="BDT61" s="53"/>
      <c r="BDU61" s="53"/>
      <c r="BDV61" s="53"/>
      <c r="BDW61" s="53"/>
      <c r="BDX61" s="53"/>
      <c r="BDY61" s="53"/>
      <c r="BDZ61" s="53"/>
      <c r="BEA61" s="53"/>
      <c r="BEB61" s="53"/>
      <c r="BEC61" s="53"/>
      <c r="BED61" s="53"/>
      <c r="BEE61" s="53"/>
      <c r="BEF61" s="53"/>
      <c r="BEG61" s="53"/>
      <c r="BEH61" s="53"/>
      <c r="BEI61" s="53"/>
      <c r="BEJ61" s="53"/>
      <c r="BEK61" s="53"/>
      <c r="BEL61" s="53"/>
      <c r="BEM61" s="53"/>
      <c r="BEN61" s="53"/>
      <c r="BEO61" s="53"/>
      <c r="BEP61" s="53"/>
      <c r="BEQ61" s="53"/>
      <c r="BER61" s="53"/>
      <c r="BES61" s="53"/>
      <c r="BET61" s="53"/>
      <c r="BEU61" s="53"/>
      <c r="BEV61" s="53"/>
      <c r="BEW61" s="53"/>
      <c r="BEX61" s="53"/>
      <c r="BEY61" s="53"/>
      <c r="BEZ61" s="53"/>
      <c r="BFA61" s="53"/>
      <c r="BFB61" s="53"/>
      <c r="BFC61" s="53"/>
      <c r="BFD61" s="53"/>
      <c r="BFE61" s="53"/>
      <c r="BFF61" s="53"/>
      <c r="BFG61" s="53"/>
      <c r="BFH61" s="53"/>
      <c r="BFI61" s="53"/>
      <c r="BFJ61" s="53"/>
      <c r="BFK61" s="53"/>
      <c r="BFL61" s="53"/>
      <c r="BFM61" s="53"/>
      <c r="BFN61" s="53"/>
      <c r="BFO61" s="53"/>
      <c r="BFP61" s="53"/>
      <c r="BFQ61" s="53"/>
      <c r="BFR61" s="53"/>
      <c r="BFS61" s="53"/>
      <c r="BFT61" s="53"/>
      <c r="BFU61" s="53"/>
      <c r="BFV61" s="53"/>
      <c r="BFW61" s="53"/>
      <c r="BFX61" s="53"/>
      <c r="BFY61" s="53"/>
      <c r="BFZ61" s="53"/>
      <c r="BGA61" s="53"/>
      <c r="BGB61" s="53"/>
      <c r="BGC61" s="53"/>
      <c r="BGD61" s="53"/>
      <c r="BGE61" s="53"/>
      <c r="BGF61" s="53"/>
      <c r="BGG61" s="53"/>
      <c r="BGH61" s="53"/>
      <c r="BGI61" s="53"/>
      <c r="BGJ61" s="53"/>
      <c r="BGK61" s="53"/>
      <c r="BGL61" s="53"/>
      <c r="BGM61" s="53"/>
      <c r="BGN61" s="53"/>
      <c r="BGO61" s="53"/>
      <c r="BGP61" s="53"/>
      <c r="BGQ61" s="53"/>
      <c r="BGR61" s="53"/>
      <c r="BGS61" s="53"/>
      <c r="BGT61" s="53"/>
      <c r="BGU61" s="53"/>
      <c r="BGV61" s="53"/>
      <c r="BGW61" s="53"/>
      <c r="BGX61" s="53"/>
      <c r="BGY61" s="53"/>
      <c r="BGZ61" s="53"/>
      <c r="BHA61" s="53"/>
      <c r="BHB61" s="53"/>
      <c r="BHC61" s="53"/>
      <c r="BHD61" s="53"/>
      <c r="BHE61" s="53"/>
      <c r="BHF61" s="53"/>
      <c r="BHG61" s="53"/>
      <c r="BHH61" s="53"/>
      <c r="BHI61" s="53"/>
      <c r="BHJ61" s="53"/>
      <c r="BHK61" s="53"/>
      <c r="BHL61" s="53"/>
      <c r="BHM61" s="53"/>
      <c r="BHN61" s="53"/>
      <c r="BHO61" s="53"/>
      <c r="BHP61" s="53"/>
      <c r="BHQ61" s="53"/>
      <c r="BHR61" s="53"/>
      <c r="BHS61" s="53"/>
      <c r="BHT61" s="53"/>
      <c r="BHU61" s="53"/>
      <c r="BHV61" s="53"/>
      <c r="BHW61" s="53"/>
      <c r="BHX61" s="53"/>
      <c r="BHY61" s="53"/>
      <c r="BHZ61" s="53"/>
      <c r="BIA61" s="53"/>
      <c r="BIB61" s="53"/>
      <c r="BIC61" s="53"/>
      <c r="BID61" s="53"/>
      <c r="BIE61" s="53"/>
      <c r="BIF61" s="53"/>
      <c r="BIG61" s="53"/>
      <c r="BIH61" s="53"/>
      <c r="BII61" s="53"/>
      <c r="BIJ61" s="53"/>
      <c r="BIK61" s="53"/>
      <c r="BIL61" s="53"/>
      <c r="BIM61" s="53"/>
      <c r="BIN61" s="53"/>
      <c r="BIO61" s="53"/>
      <c r="BIP61" s="53"/>
      <c r="BIQ61" s="53"/>
      <c r="BIR61" s="53"/>
      <c r="BIS61" s="53"/>
      <c r="BIT61" s="53"/>
      <c r="BIU61" s="53"/>
      <c r="BIV61" s="53"/>
      <c r="BIW61" s="53"/>
      <c r="BIX61" s="53"/>
      <c r="BIY61" s="53"/>
      <c r="BIZ61" s="53"/>
      <c r="BJA61" s="53"/>
      <c r="BJB61" s="53"/>
      <c r="BJC61" s="53"/>
      <c r="BJD61" s="53"/>
      <c r="BJE61" s="53"/>
      <c r="BJF61" s="53"/>
      <c r="BJG61" s="53"/>
      <c r="BJH61" s="53"/>
      <c r="BJI61" s="53"/>
      <c r="BJJ61" s="53"/>
      <c r="BJK61" s="53"/>
      <c r="BJL61" s="53"/>
      <c r="BJM61" s="53"/>
      <c r="BJN61" s="53"/>
      <c r="BJO61" s="53"/>
      <c r="BJP61" s="53"/>
      <c r="BJQ61" s="53"/>
      <c r="BJR61" s="53"/>
      <c r="BJS61" s="53"/>
      <c r="BJT61" s="53"/>
      <c r="BJU61" s="53"/>
      <c r="BJV61" s="53"/>
      <c r="BJW61" s="53"/>
      <c r="BJX61" s="53"/>
      <c r="BJY61" s="53"/>
      <c r="BJZ61" s="53"/>
      <c r="BKA61" s="53"/>
      <c r="BKB61" s="53"/>
      <c r="BKC61" s="53"/>
      <c r="BKD61" s="53"/>
      <c r="BKE61" s="53"/>
      <c r="BKF61" s="53"/>
      <c r="BKG61" s="53"/>
      <c r="BKH61" s="53"/>
      <c r="BKI61" s="53"/>
      <c r="BKJ61" s="53"/>
      <c r="BKK61" s="53"/>
      <c r="BKL61" s="53"/>
      <c r="BKM61" s="53"/>
      <c r="BKN61" s="53"/>
      <c r="BKO61" s="53"/>
      <c r="BKP61" s="53"/>
      <c r="BKQ61" s="53"/>
      <c r="BKR61" s="53"/>
      <c r="BKS61" s="53"/>
      <c r="BKT61" s="53"/>
      <c r="BKU61" s="53"/>
      <c r="BKV61" s="53"/>
      <c r="BKW61" s="53"/>
      <c r="BKX61" s="53"/>
      <c r="BKY61" s="53"/>
      <c r="BKZ61" s="53"/>
      <c r="BLA61" s="53"/>
      <c r="BLB61" s="53"/>
      <c r="BLC61" s="53"/>
      <c r="BLD61" s="53"/>
      <c r="BLE61" s="53"/>
      <c r="BLF61" s="53"/>
      <c r="BLG61" s="53"/>
      <c r="BLH61" s="53"/>
      <c r="BLI61" s="53"/>
      <c r="BLJ61" s="53"/>
      <c r="BLK61" s="53"/>
      <c r="BLL61" s="53"/>
      <c r="BLM61" s="53"/>
      <c r="BLN61" s="53"/>
      <c r="BLO61" s="53"/>
      <c r="BLP61" s="53"/>
      <c r="BLQ61" s="53"/>
      <c r="BLR61" s="53"/>
      <c r="BLS61" s="53"/>
      <c r="BLT61" s="53"/>
      <c r="BLU61" s="53"/>
      <c r="BLV61" s="53"/>
      <c r="BLW61" s="53"/>
      <c r="BLX61" s="53"/>
      <c r="BLY61" s="53"/>
      <c r="BLZ61" s="53"/>
      <c r="BMA61" s="53"/>
      <c r="BMB61" s="53"/>
      <c r="BMC61" s="53"/>
      <c r="BMD61" s="53"/>
      <c r="BME61" s="53"/>
      <c r="BMF61" s="53"/>
      <c r="BMG61" s="53"/>
      <c r="BMH61" s="53"/>
      <c r="BMI61" s="53"/>
      <c r="BMJ61" s="53"/>
      <c r="BMK61" s="53"/>
      <c r="BML61" s="53"/>
      <c r="BMM61" s="53"/>
      <c r="BMN61" s="53"/>
      <c r="BMO61" s="53"/>
      <c r="BMP61" s="53"/>
      <c r="BMQ61" s="53"/>
      <c r="BMR61" s="53"/>
      <c r="BMS61" s="53"/>
      <c r="BMT61" s="53"/>
      <c r="BMU61" s="53"/>
      <c r="BMV61" s="53"/>
      <c r="BMW61" s="53"/>
      <c r="BMX61" s="53"/>
      <c r="BMY61" s="53"/>
      <c r="BMZ61" s="53"/>
      <c r="BNA61" s="53"/>
      <c r="BNB61" s="53"/>
      <c r="BNC61" s="53"/>
      <c r="BND61" s="53"/>
      <c r="BNE61" s="53"/>
      <c r="BNF61" s="53"/>
      <c r="BNG61" s="53"/>
      <c r="BNH61" s="53"/>
      <c r="BNI61" s="53"/>
      <c r="BNJ61" s="53"/>
      <c r="BNK61" s="53"/>
      <c r="BNL61" s="53"/>
      <c r="BNM61" s="53"/>
      <c r="BNN61" s="53"/>
      <c r="BNO61" s="53"/>
      <c r="BNP61" s="53"/>
      <c r="BNQ61" s="53"/>
      <c r="BNR61" s="53"/>
      <c r="BNS61" s="53"/>
      <c r="BNT61" s="53"/>
      <c r="BNU61" s="53"/>
      <c r="BNV61" s="53"/>
      <c r="BNW61" s="53"/>
      <c r="BNX61" s="53"/>
      <c r="BNY61" s="53"/>
      <c r="BNZ61" s="53"/>
      <c r="BOA61" s="53"/>
      <c r="BOB61" s="53"/>
      <c r="BOC61" s="53"/>
      <c r="BOD61" s="53"/>
      <c r="BOE61" s="53"/>
      <c r="BOF61" s="53"/>
      <c r="BOG61" s="53"/>
      <c r="BOH61" s="53"/>
      <c r="BOI61" s="53"/>
      <c r="BOJ61" s="53"/>
      <c r="BOK61" s="53"/>
      <c r="BOL61" s="53"/>
      <c r="BOM61" s="53"/>
      <c r="BON61" s="53"/>
      <c r="BOO61" s="53"/>
      <c r="BOP61" s="53"/>
      <c r="BOQ61" s="53"/>
      <c r="BOR61" s="53"/>
      <c r="BOS61" s="53"/>
      <c r="BOT61" s="53"/>
      <c r="BOU61" s="53"/>
      <c r="BOV61" s="53"/>
      <c r="BOW61" s="53"/>
      <c r="BOX61" s="53"/>
      <c r="BOY61" s="53"/>
      <c r="BOZ61" s="53"/>
      <c r="BPA61" s="53"/>
      <c r="BPB61" s="53"/>
      <c r="BPC61" s="53"/>
      <c r="BPD61" s="53"/>
      <c r="BPE61" s="53"/>
      <c r="BPF61" s="53"/>
      <c r="BPG61" s="53"/>
      <c r="BPH61" s="53"/>
      <c r="BPI61" s="53"/>
      <c r="BPJ61" s="53"/>
      <c r="BPK61" s="53"/>
      <c r="BPL61" s="53"/>
      <c r="BPM61" s="53"/>
      <c r="BPN61" s="53"/>
      <c r="BPO61" s="53"/>
      <c r="BPP61" s="53"/>
      <c r="BPQ61" s="53"/>
      <c r="BPR61" s="53"/>
      <c r="BPS61" s="53"/>
      <c r="BPT61" s="53"/>
      <c r="BPU61" s="53"/>
      <c r="BPV61" s="53"/>
      <c r="BPW61" s="53"/>
      <c r="BPX61" s="53"/>
      <c r="BPY61" s="53"/>
      <c r="BPZ61" s="53"/>
      <c r="BQA61" s="53"/>
      <c r="BQB61" s="53"/>
      <c r="BQC61" s="53"/>
      <c r="BQD61" s="53"/>
      <c r="BQE61" s="53"/>
      <c r="BQF61" s="53"/>
      <c r="BQG61" s="53"/>
      <c r="BQH61" s="53"/>
      <c r="BQI61" s="53"/>
      <c r="BQJ61" s="53"/>
      <c r="BQK61" s="53"/>
      <c r="BQL61" s="53"/>
      <c r="BQM61" s="53"/>
      <c r="BQN61" s="53"/>
      <c r="BQO61" s="53"/>
      <c r="BQP61" s="53"/>
      <c r="BQQ61" s="53"/>
      <c r="BQR61" s="53"/>
      <c r="BQS61" s="53"/>
      <c r="BQT61" s="53"/>
      <c r="BQU61" s="53"/>
      <c r="BQV61" s="53"/>
      <c r="BQW61" s="53"/>
      <c r="BQX61" s="53"/>
      <c r="BQY61" s="53"/>
      <c r="BQZ61" s="53"/>
      <c r="BRA61" s="53"/>
      <c r="BRB61" s="53"/>
      <c r="BRC61" s="53"/>
      <c r="BRD61" s="53"/>
      <c r="BRE61" s="53"/>
      <c r="BRF61" s="53"/>
      <c r="BRG61" s="53"/>
      <c r="BRH61" s="53"/>
      <c r="BRI61" s="53"/>
      <c r="BRJ61" s="53"/>
      <c r="BRK61" s="53"/>
      <c r="BRL61" s="53"/>
      <c r="BRM61" s="53"/>
      <c r="BRN61" s="53"/>
      <c r="BRO61" s="53"/>
      <c r="BRP61" s="53"/>
      <c r="BRQ61" s="53"/>
      <c r="BRR61" s="53"/>
      <c r="BRS61" s="53"/>
      <c r="BRT61" s="53"/>
      <c r="BRU61" s="53"/>
      <c r="BRV61" s="53"/>
      <c r="BRW61" s="53"/>
      <c r="BRX61" s="53"/>
      <c r="BRY61" s="53"/>
      <c r="BRZ61" s="53"/>
      <c r="BSA61" s="53"/>
      <c r="BSB61" s="53"/>
      <c r="BSC61" s="53"/>
      <c r="BSD61" s="53"/>
      <c r="BSE61" s="53"/>
      <c r="BSF61" s="53"/>
      <c r="BSG61" s="53"/>
      <c r="BSH61" s="53"/>
      <c r="BSI61" s="53"/>
      <c r="BSJ61" s="53"/>
      <c r="BSK61" s="53"/>
      <c r="BSL61" s="53"/>
      <c r="BSM61" s="53"/>
      <c r="BSN61" s="53"/>
      <c r="BSO61" s="53"/>
      <c r="BSP61" s="53"/>
      <c r="BSQ61" s="53"/>
      <c r="BSR61" s="53"/>
      <c r="BSS61" s="53"/>
      <c r="BST61" s="53"/>
      <c r="BSU61" s="53"/>
      <c r="BSV61" s="53"/>
      <c r="BSW61" s="53"/>
      <c r="BSX61" s="53"/>
      <c r="BSY61" s="53"/>
      <c r="BSZ61" s="53"/>
      <c r="BTA61" s="53"/>
      <c r="BTB61" s="53"/>
      <c r="BTC61" s="53"/>
      <c r="BTD61" s="53"/>
      <c r="BTE61" s="53"/>
      <c r="BTF61" s="53"/>
      <c r="BTG61" s="53"/>
      <c r="BTH61" s="53"/>
      <c r="BTI61" s="53"/>
      <c r="BTJ61" s="53"/>
      <c r="BTK61" s="53"/>
      <c r="BTL61" s="53"/>
      <c r="BTM61" s="53"/>
      <c r="BTN61" s="53"/>
      <c r="BTO61" s="53"/>
      <c r="BTP61" s="53"/>
      <c r="BTQ61" s="53"/>
      <c r="BTR61" s="53"/>
      <c r="BTS61" s="53"/>
      <c r="BTT61" s="53"/>
      <c r="BTU61" s="53"/>
      <c r="BTV61" s="53"/>
      <c r="BTW61" s="53"/>
      <c r="BTX61" s="53"/>
      <c r="BTY61" s="53"/>
      <c r="BTZ61" s="53"/>
      <c r="BUA61" s="53"/>
      <c r="BUB61" s="53"/>
      <c r="BUC61" s="53"/>
      <c r="BUD61" s="53"/>
      <c r="BUE61" s="53"/>
      <c r="BUF61" s="53"/>
      <c r="BUG61" s="53"/>
      <c r="BUH61" s="53"/>
      <c r="BUI61" s="53"/>
      <c r="BUJ61" s="53"/>
      <c r="BUK61" s="53"/>
      <c r="BUL61" s="53"/>
      <c r="BUM61" s="53"/>
      <c r="BUN61" s="53"/>
      <c r="BUO61" s="53"/>
      <c r="BUP61" s="53"/>
      <c r="BUQ61" s="53"/>
      <c r="BUR61" s="53"/>
      <c r="BUS61" s="53"/>
      <c r="BUT61" s="53"/>
      <c r="BUU61" s="53"/>
      <c r="BUV61" s="53"/>
      <c r="BUW61" s="53"/>
      <c r="BUX61" s="53"/>
      <c r="BUY61" s="53"/>
      <c r="BUZ61" s="53"/>
      <c r="BVA61" s="53"/>
      <c r="BVB61" s="53"/>
      <c r="BVC61" s="53"/>
      <c r="BVD61" s="53"/>
      <c r="BVE61" s="53"/>
      <c r="BVF61" s="53"/>
      <c r="BVG61" s="53"/>
      <c r="BVH61" s="53"/>
      <c r="BVI61" s="53"/>
      <c r="BVJ61" s="53"/>
      <c r="BVK61" s="53"/>
      <c r="BVL61" s="53"/>
      <c r="BVM61" s="53"/>
      <c r="BVN61" s="53"/>
      <c r="BVO61" s="53"/>
      <c r="BVP61" s="53"/>
      <c r="BVQ61" s="53"/>
      <c r="BVR61" s="53"/>
      <c r="BVS61" s="53"/>
      <c r="BVT61" s="53"/>
      <c r="BVU61" s="53"/>
      <c r="BVV61" s="53"/>
      <c r="BVW61" s="53"/>
      <c r="BVX61" s="53"/>
      <c r="BVY61" s="53"/>
      <c r="BVZ61" s="53"/>
      <c r="BWA61" s="53"/>
      <c r="BWB61" s="53"/>
      <c r="BWC61" s="53"/>
      <c r="BWD61" s="53"/>
      <c r="BWE61" s="53"/>
      <c r="BWF61" s="53"/>
      <c r="BWG61" s="53"/>
      <c r="BWH61" s="53"/>
      <c r="BWI61" s="53"/>
      <c r="BWJ61" s="53"/>
      <c r="BWK61" s="53"/>
      <c r="BWL61" s="53"/>
      <c r="BWM61" s="53"/>
      <c r="BWN61" s="53"/>
      <c r="BWO61" s="53"/>
      <c r="BWP61" s="53"/>
      <c r="BWQ61" s="53"/>
      <c r="BWR61" s="53"/>
      <c r="BWS61" s="53"/>
      <c r="BWT61" s="53"/>
      <c r="BWU61" s="53"/>
      <c r="BWV61" s="53"/>
      <c r="BWW61" s="53"/>
      <c r="BWX61" s="53"/>
      <c r="BWY61" s="53"/>
      <c r="BWZ61" s="53"/>
      <c r="BXA61" s="53"/>
      <c r="BXB61" s="53"/>
      <c r="BXC61" s="53"/>
      <c r="BXD61" s="53"/>
      <c r="BXE61" s="53"/>
      <c r="BXF61" s="53"/>
      <c r="BXG61" s="53"/>
      <c r="BXH61" s="53"/>
      <c r="BXI61" s="53"/>
      <c r="BXJ61" s="53"/>
      <c r="BXK61" s="53"/>
      <c r="BXL61" s="53"/>
      <c r="BXM61" s="53"/>
      <c r="BXN61" s="53"/>
      <c r="BXO61" s="53"/>
      <c r="BXP61" s="53"/>
      <c r="BXQ61" s="53"/>
      <c r="BXR61" s="53"/>
      <c r="BXS61" s="53"/>
      <c r="BXT61" s="53"/>
      <c r="BXU61" s="53"/>
      <c r="BXV61" s="53"/>
      <c r="BXW61" s="53"/>
      <c r="BXX61" s="53"/>
      <c r="BXY61" s="53"/>
      <c r="BXZ61" s="53"/>
      <c r="BYA61" s="53"/>
      <c r="BYB61" s="53"/>
      <c r="BYC61" s="53"/>
      <c r="BYD61" s="53"/>
      <c r="BYE61" s="53"/>
      <c r="BYF61" s="53"/>
      <c r="BYG61" s="53"/>
      <c r="BYH61" s="53"/>
      <c r="BYI61" s="53"/>
      <c r="BYJ61" s="53"/>
      <c r="BYK61" s="53"/>
      <c r="BYL61" s="53"/>
      <c r="BYM61" s="53"/>
      <c r="BYN61" s="53"/>
      <c r="BYO61" s="53"/>
      <c r="BYP61" s="53"/>
      <c r="BYQ61" s="53"/>
      <c r="BYR61" s="53"/>
      <c r="BYS61" s="53"/>
      <c r="BYT61" s="53"/>
      <c r="BYU61" s="53"/>
      <c r="BYV61" s="53"/>
      <c r="BYW61" s="53"/>
      <c r="BYX61" s="53"/>
      <c r="BYY61" s="53"/>
      <c r="BYZ61" s="53"/>
      <c r="BZA61" s="53"/>
      <c r="BZB61" s="53"/>
      <c r="BZC61" s="53"/>
      <c r="BZD61" s="53"/>
      <c r="BZE61" s="53"/>
      <c r="BZF61" s="53"/>
      <c r="BZG61" s="53"/>
      <c r="BZH61" s="53"/>
      <c r="BZI61" s="53"/>
      <c r="BZJ61" s="53"/>
      <c r="BZK61" s="53"/>
      <c r="BZL61" s="53"/>
      <c r="BZM61" s="53"/>
      <c r="BZN61" s="53"/>
      <c r="BZO61" s="53"/>
      <c r="BZP61" s="53"/>
      <c r="BZQ61" s="53"/>
      <c r="BZR61" s="53"/>
      <c r="BZS61" s="53"/>
      <c r="BZT61" s="53"/>
      <c r="BZU61" s="53"/>
      <c r="BZV61" s="53"/>
      <c r="BZW61" s="53"/>
      <c r="BZX61" s="53"/>
      <c r="BZY61" s="53"/>
      <c r="BZZ61" s="53"/>
      <c r="CAA61" s="53"/>
      <c r="CAB61" s="53"/>
      <c r="CAC61" s="53"/>
      <c r="CAD61" s="53"/>
      <c r="CAE61" s="53"/>
      <c r="CAF61" s="53"/>
      <c r="CAG61" s="53"/>
      <c r="CAH61" s="53"/>
      <c r="CAI61" s="53"/>
      <c r="CAJ61" s="53"/>
      <c r="CAK61" s="53"/>
      <c r="CAL61" s="53"/>
      <c r="CAM61" s="53"/>
      <c r="CAN61" s="53"/>
      <c r="CAO61" s="53"/>
      <c r="CAP61" s="53"/>
      <c r="CAQ61" s="53"/>
      <c r="CAR61" s="53"/>
      <c r="CAS61" s="53"/>
      <c r="CAT61" s="53"/>
      <c r="CAU61" s="53"/>
      <c r="CAV61" s="53"/>
      <c r="CAW61" s="53"/>
      <c r="CAX61" s="53"/>
      <c r="CAY61" s="53"/>
      <c r="CAZ61" s="53"/>
      <c r="CBA61" s="53"/>
      <c r="CBB61" s="53"/>
      <c r="CBC61" s="53"/>
      <c r="CBD61" s="53"/>
      <c r="CBE61" s="53"/>
      <c r="CBF61" s="53"/>
      <c r="CBG61" s="53"/>
      <c r="CBH61" s="53"/>
      <c r="CBI61" s="53"/>
      <c r="CBJ61" s="53"/>
      <c r="CBK61" s="53"/>
      <c r="CBL61" s="53"/>
      <c r="CBM61" s="53"/>
      <c r="CBN61" s="53"/>
      <c r="CBO61" s="53"/>
      <c r="CBP61" s="53"/>
      <c r="CBQ61" s="53"/>
      <c r="CBR61" s="53"/>
      <c r="CBS61" s="53"/>
      <c r="CBT61" s="53"/>
      <c r="CBU61" s="53"/>
      <c r="CBV61" s="53"/>
      <c r="CBW61" s="53"/>
      <c r="CBX61" s="53"/>
      <c r="CBY61" s="53"/>
      <c r="CBZ61" s="53"/>
      <c r="CCA61" s="53"/>
      <c r="CCB61" s="53"/>
      <c r="CCC61" s="53"/>
      <c r="CCD61" s="53"/>
      <c r="CCE61" s="53"/>
      <c r="CCF61" s="53"/>
      <c r="CCG61" s="53"/>
      <c r="CCH61" s="53"/>
      <c r="CCI61" s="53"/>
      <c r="CCJ61" s="53"/>
      <c r="CCK61" s="53"/>
      <c r="CCL61" s="53"/>
      <c r="CCM61" s="53"/>
      <c r="CCN61" s="53"/>
      <c r="CCO61" s="53"/>
      <c r="CCP61" s="53"/>
      <c r="CCQ61" s="53"/>
      <c r="CCR61" s="53"/>
      <c r="CCS61" s="53"/>
      <c r="CCT61" s="53"/>
      <c r="CCU61" s="53"/>
      <c r="CCV61" s="53"/>
      <c r="CCW61" s="53"/>
      <c r="CCX61" s="53"/>
      <c r="CCY61" s="53"/>
      <c r="CCZ61" s="53"/>
      <c r="CDA61" s="53"/>
      <c r="CDB61" s="53"/>
      <c r="CDC61" s="53"/>
      <c r="CDD61" s="53"/>
      <c r="CDE61" s="53"/>
      <c r="CDF61" s="53"/>
      <c r="CDG61" s="53"/>
      <c r="CDH61" s="53"/>
      <c r="CDI61" s="53"/>
      <c r="CDJ61" s="53"/>
      <c r="CDK61" s="53"/>
      <c r="CDL61" s="53"/>
      <c r="CDM61" s="53"/>
      <c r="CDN61" s="53"/>
      <c r="CDO61" s="53"/>
      <c r="CDP61" s="53"/>
      <c r="CDQ61" s="53"/>
      <c r="CDR61" s="53"/>
      <c r="CDS61" s="53"/>
      <c r="CDT61" s="53"/>
      <c r="CDU61" s="53"/>
      <c r="CDV61" s="53"/>
      <c r="CDW61" s="53"/>
      <c r="CDX61" s="53"/>
      <c r="CDY61" s="53"/>
      <c r="CDZ61" s="53"/>
      <c r="CEA61" s="53"/>
      <c r="CEB61" s="53"/>
      <c r="CEC61" s="53"/>
      <c r="CED61" s="53"/>
      <c r="CEE61" s="53"/>
      <c r="CEF61" s="53"/>
      <c r="CEG61" s="53"/>
      <c r="CEH61" s="53"/>
      <c r="CEI61" s="53"/>
      <c r="CEJ61" s="53"/>
      <c r="CEK61" s="53"/>
      <c r="CEL61" s="53"/>
      <c r="CEM61" s="53"/>
      <c r="CEN61" s="53"/>
      <c r="CEO61" s="53"/>
      <c r="CEP61" s="53"/>
      <c r="CEQ61" s="53"/>
      <c r="CER61" s="53"/>
      <c r="CES61" s="53"/>
      <c r="CET61" s="53"/>
      <c r="CEU61" s="53"/>
      <c r="CEV61" s="53"/>
      <c r="CEW61" s="53"/>
      <c r="CEX61" s="53"/>
      <c r="CEY61" s="53"/>
      <c r="CEZ61" s="53"/>
      <c r="CFA61" s="53"/>
      <c r="CFB61" s="53"/>
      <c r="CFC61" s="53"/>
      <c r="CFD61" s="53"/>
      <c r="CFE61" s="53"/>
      <c r="CFF61" s="53"/>
      <c r="CFG61" s="53"/>
      <c r="CFH61" s="53"/>
      <c r="CFI61" s="53"/>
      <c r="CFJ61" s="53"/>
      <c r="CFK61" s="53"/>
      <c r="CFL61" s="53"/>
      <c r="CFM61" s="53"/>
      <c r="CFN61" s="53"/>
      <c r="CFO61" s="53"/>
      <c r="CFP61" s="53"/>
      <c r="CFQ61" s="53"/>
      <c r="CFR61" s="53"/>
      <c r="CFS61" s="53"/>
      <c r="CFT61" s="53"/>
      <c r="CFU61" s="53"/>
      <c r="CFV61" s="53"/>
      <c r="CFW61" s="53"/>
      <c r="CFX61" s="53"/>
      <c r="CFY61" s="53"/>
      <c r="CFZ61" s="53"/>
      <c r="CGA61" s="53"/>
      <c r="CGB61" s="53"/>
      <c r="CGC61" s="53"/>
      <c r="CGD61" s="53"/>
      <c r="CGE61" s="53"/>
      <c r="CGF61" s="53"/>
      <c r="CGG61" s="53"/>
      <c r="CGH61" s="53"/>
      <c r="CGI61" s="53"/>
      <c r="CGJ61" s="53"/>
      <c r="CGK61" s="53"/>
      <c r="CGL61" s="53"/>
      <c r="CGM61" s="53"/>
      <c r="CGN61" s="53"/>
      <c r="CGO61" s="53"/>
      <c r="CGP61" s="53"/>
      <c r="CGQ61" s="53"/>
      <c r="CGR61" s="53"/>
      <c r="CGS61" s="53"/>
      <c r="CGT61" s="53"/>
      <c r="CGU61" s="53"/>
      <c r="CGV61" s="53"/>
      <c r="CGW61" s="53"/>
      <c r="CGX61" s="53"/>
      <c r="CGY61" s="53"/>
      <c r="CGZ61" s="53"/>
      <c r="CHA61" s="53"/>
      <c r="CHB61" s="53"/>
      <c r="CHC61" s="53"/>
      <c r="CHD61" s="53"/>
      <c r="CHE61" s="53"/>
      <c r="CHF61" s="53"/>
      <c r="CHG61" s="53"/>
      <c r="CHH61" s="53"/>
      <c r="CHI61" s="53"/>
      <c r="CHJ61" s="53"/>
      <c r="CHK61" s="53"/>
      <c r="CHL61" s="53"/>
      <c r="CHM61" s="53"/>
      <c r="CHN61" s="53"/>
      <c r="CHO61" s="53"/>
      <c r="CHP61" s="53"/>
      <c r="CHQ61" s="53"/>
      <c r="CHR61" s="53"/>
      <c r="CHS61" s="53"/>
      <c r="CHT61" s="53"/>
      <c r="CHU61" s="53"/>
      <c r="CHV61" s="53"/>
      <c r="CHW61" s="53"/>
      <c r="CHX61" s="53"/>
      <c r="CHY61" s="53"/>
      <c r="CHZ61" s="53"/>
      <c r="CIA61" s="53"/>
      <c r="CIB61" s="53"/>
      <c r="CIC61" s="53"/>
      <c r="CID61" s="53"/>
      <c r="CIE61" s="53"/>
      <c r="CIF61" s="53"/>
      <c r="CIG61" s="53"/>
      <c r="CIH61" s="53"/>
      <c r="CII61" s="53"/>
      <c r="CIJ61" s="53"/>
      <c r="CIK61" s="53"/>
      <c r="CIL61" s="53"/>
      <c r="CIM61" s="53"/>
      <c r="CIN61" s="53"/>
      <c r="CIO61" s="53"/>
      <c r="CIP61" s="53"/>
      <c r="CIQ61" s="53"/>
      <c r="CIR61" s="53"/>
      <c r="CIS61" s="53"/>
      <c r="CIT61" s="53"/>
      <c r="CIU61" s="53"/>
      <c r="CIV61" s="53"/>
      <c r="CIW61" s="53"/>
      <c r="CIX61" s="53"/>
      <c r="CIY61" s="53"/>
      <c r="CIZ61" s="53"/>
      <c r="CJA61" s="53"/>
      <c r="CJB61" s="53"/>
      <c r="CJC61" s="53"/>
      <c r="CJD61" s="53"/>
      <c r="CJE61" s="53"/>
      <c r="CJF61" s="53"/>
      <c r="CJG61" s="53"/>
      <c r="CJH61" s="53"/>
      <c r="CJI61" s="53"/>
      <c r="CJJ61" s="53"/>
      <c r="CJK61" s="53"/>
      <c r="CJL61" s="53"/>
      <c r="CJM61" s="53"/>
      <c r="CJN61" s="53"/>
      <c r="CJO61" s="53"/>
      <c r="CJP61" s="53"/>
      <c r="CJQ61" s="53"/>
      <c r="CJR61" s="53"/>
      <c r="CJS61" s="53"/>
      <c r="CJT61" s="53"/>
      <c r="CJU61" s="53"/>
      <c r="CJV61" s="53"/>
      <c r="CJW61" s="53"/>
      <c r="CJX61" s="53"/>
      <c r="CJY61" s="53"/>
      <c r="CJZ61" s="53"/>
      <c r="CKA61" s="53"/>
      <c r="CKB61" s="53"/>
      <c r="CKC61" s="53"/>
      <c r="CKD61" s="53"/>
      <c r="CKE61" s="53"/>
      <c r="CKF61" s="53"/>
      <c r="CKG61" s="53"/>
      <c r="CKH61" s="53"/>
      <c r="CKI61" s="53"/>
      <c r="CKJ61" s="53"/>
      <c r="CKK61" s="53"/>
      <c r="CKL61" s="53"/>
      <c r="CKM61" s="53"/>
      <c r="CKN61" s="53"/>
      <c r="CKO61" s="53"/>
      <c r="CKP61" s="53"/>
      <c r="CKQ61" s="53"/>
      <c r="CKR61" s="53"/>
      <c r="CKS61" s="53"/>
      <c r="CKT61" s="53"/>
      <c r="CKU61" s="53"/>
      <c r="CKV61" s="53"/>
      <c r="CKW61" s="53"/>
      <c r="CKX61" s="53"/>
      <c r="CKY61" s="53"/>
      <c r="CKZ61" s="53"/>
      <c r="CLA61" s="53"/>
      <c r="CLB61" s="53"/>
      <c r="CLC61" s="53"/>
      <c r="CLD61" s="53"/>
      <c r="CLE61" s="53"/>
      <c r="CLF61" s="53"/>
      <c r="CLG61" s="53"/>
      <c r="CLH61" s="53"/>
      <c r="CLI61" s="53"/>
      <c r="CLJ61" s="53"/>
      <c r="CLK61" s="53"/>
      <c r="CLL61" s="53"/>
      <c r="CLM61" s="53"/>
      <c r="CLN61" s="53"/>
      <c r="CLO61" s="53"/>
      <c r="CLP61" s="53"/>
      <c r="CLQ61" s="53"/>
      <c r="CLR61" s="53"/>
      <c r="CLS61" s="53"/>
      <c r="CLT61" s="53"/>
      <c r="CLU61" s="53"/>
      <c r="CLV61" s="53"/>
      <c r="CLW61" s="53"/>
      <c r="CLX61" s="53"/>
      <c r="CLY61" s="53"/>
      <c r="CLZ61" s="53"/>
      <c r="CMA61" s="53"/>
      <c r="CMB61" s="53"/>
      <c r="CMC61" s="53"/>
      <c r="CMD61" s="53"/>
      <c r="CME61" s="53"/>
      <c r="CMF61" s="53"/>
      <c r="CMG61" s="53"/>
      <c r="CMH61" s="53"/>
      <c r="CMI61" s="53"/>
      <c r="CMJ61" s="53"/>
      <c r="CMK61" s="53"/>
      <c r="CML61" s="53"/>
      <c r="CMM61" s="53"/>
      <c r="CMN61" s="53"/>
      <c r="CMO61" s="53"/>
      <c r="CMP61" s="53"/>
      <c r="CMQ61" s="53"/>
      <c r="CMR61" s="53"/>
      <c r="CMS61" s="53"/>
      <c r="CMT61" s="53"/>
      <c r="CMU61" s="53"/>
      <c r="CMV61" s="53"/>
      <c r="CMW61" s="53"/>
      <c r="CMX61" s="53"/>
      <c r="CMY61" s="53"/>
      <c r="CMZ61" s="53"/>
      <c r="CNA61" s="53"/>
      <c r="CNB61" s="53"/>
      <c r="CNC61" s="53"/>
      <c r="CND61" s="53"/>
      <c r="CNE61" s="53"/>
      <c r="CNF61" s="53"/>
      <c r="CNG61" s="53"/>
      <c r="CNH61" s="53"/>
      <c r="CNI61" s="53"/>
      <c r="CNJ61" s="53"/>
      <c r="CNK61" s="53"/>
      <c r="CNL61" s="53"/>
      <c r="CNM61" s="53"/>
      <c r="CNN61" s="53"/>
      <c r="CNO61" s="53"/>
      <c r="CNP61" s="53"/>
      <c r="CNQ61" s="53"/>
      <c r="CNR61" s="53"/>
      <c r="CNS61" s="53"/>
      <c r="CNT61" s="53"/>
      <c r="CNU61" s="53"/>
      <c r="CNV61" s="53"/>
      <c r="CNW61" s="53"/>
      <c r="CNX61" s="53"/>
      <c r="CNY61" s="53"/>
      <c r="CNZ61" s="53"/>
      <c r="COA61" s="53"/>
      <c r="COB61" s="53"/>
      <c r="COC61" s="53"/>
      <c r="COD61" s="53"/>
      <c r="COE61" s="53"/>
      <c r="COF61" s="53"/>
      <c r="COG61" s="53"/>
      <c r="COH61" s="53"/>
      <c r="COI61" s="53"/>
      <c r="COJ61" s="53"/>
      <c r="COK61" s="53"/>
      <c r="COL61" s="53"/>
      <c r="COM61" s="53"/>
      <c r="CON61" s="53"/>
      <c r="COO61" s="53"/>
      <c r="COP61" s="53"/>
      <c r="COQ61" s="53"/>
      <c r="COR61" s="53"/>
      <c r="COS61" s="53"/>
      <c r="COT61" s="53"/>
      <c r="COU61" s="53"/>
      <c r="COV61" s="53"/>
      <c r="COW61" s="53"/>
      <c r="COX61" s="53"/>
      <c r="COY61" s="53"/>
      <c r="COZ61" s="53"/>
      <c r="CPA61" s="53"/>
      <c r="CPB61" s="53"/>
      <c r="CPC61" s="53"/>
      <c r="CPD61" s="53"/>
      <c r="CPE61" s="53"/>
      <c r="CPF61" s="53"/>
      <c r="CPG61" s="53"/>
      <c r="CPH61" s="53"/>
      <c r="CPI61" s="53"/>
      <c r="CPJ61" s="53"/>
      <c r="CPK61" s="53"/>
      <c r="CPL61" s="53"/>
      <c r="CPM61" s="53"/>
      <c r="CPN61" s="53"/>
      <c r="CPO61" s="53"/>
      <c r="CPP61" s="53"/>
      <c r="CPQ61" s="53"/>
      <c r="CPR61" s="53"/>
      <c r="CPS61" s="53"/>
      <c r="CPT61" s="53"/>
      <c r="CPU61" s="53"/>
      <c r="CPV61" s="53"/>
      <c r="CPW61" s="53"/>
      <c r="CPX61" s="53"/>
      <c r="CPY61" s="53"/>
      <c r="CPZ61" s="53"/>
      <c r="CQA61" s="53"/>
      <c r="CQB61" s="53"/>
      <c r="CQC61" s="53"/>
      <c r="CQD61" s="53"/>
      <c r="CQE61" s="53"/>
      <c r="CQF61" s="53"/>
      <c r="CQG61" s="53"/>
      <c r="CQH61" s="53"/>
      <c r="CQI61" s="53"/>
      <c r="CQJ61" s="53"/>
      <c r="CQK61" s="53"/>
      <c r="CQL61" s="53"/>
      <c r="CQM61" s="53"/>
      <c r="CQN61" s="53"/>
      <c r="CQO61" s="53"/>
      <c r="CQP61" s="53"/>
      <c r="CQQ61" s="53"/>
      <c r="CQR61" s="53"/>
      <c r="CQS61" s="53"/>
      <c r="CQT61" s="53"/>
      <c r="CQU61" s="53"/>
      <c r="CQV61" s="53"/>
      <c r="CQW61" s="53"/>
      <c r="CQX61" s="53"/>
      <c r="CQY61" s="53"/>
      <c r="CQZ61" s="53"/>
      <c r="CRA61" s="53"/>
      <c r="CRB61" s="53"/>
      <c r="CRC61" s="53"/>
      <c r="CRD61" s="53"/>
      <c r="CRE61" s="53"/>
      <c r="CRF61" s="53"/>
      <c r="CRG61" s="53"/>
      <c r="CRH61" s="53"/>
      <c r="CRI61" s="53"/>
      <c r="CRJ61" s="53"/>
      <c r="CRK61" s="53"/>
      <c r="CRL61" s="53"/>
      <c r="CRM61" s="53"/>
      <c r="CRN61" s="53"/>
      <c r="CRO61" s="53"/>
      <c r="CRP61" s="53"/>
      <c r="CRQ61" s="53"/>
      <c r="CRR61" s="53"/>
      <c r="CRS61" s="53"/>
      <c r="CRT61" s="53"/>
      <c r="CRU61" s="53"/>
      <c r="CRV61" s="53"/>
      <c r="CRW61" s="53"/>
      <c r="CRX61" s="53"/>
      <c r="CRY61" s="53"/>
      <c r="CRZ61" s="53"/>
      <c r="CSA61" s="53"/>
      <c r="CSB61" s="53"/>
      <c r="CSC61" s="53"/>
      <c r="CSD61" s="53"/>
      <c r="CSE61" s="53"/>
      <c r="CSF61" s="53"/>
      <c r="CSG61" s="53"/>
      <c r="CSH61" s="53"/>
      <c r="CSI61" s="53"/>
      <c r="CSJ61" s="53"/>
      <c r="CSK61" s="53"/>
      <c r="CSL61" s="53"/>
      <c r="CSM61" s="53"/>
      <c r="CSN61" s="53"/>
      <c r="CSO61" s="53"/>
      <c r="CSP61" s="53"/>
      <c r="CSQ61" s="53"/>
      <c r="CSR61" s="53"/>
      <c r="CSS61" s="53"/>
      <c r="CST61" s="53"/>
      <c r="CSU61" s="53"/>
      <c r="CSV61" s="53"/>
      <c r="CSW61" s="53"/>
      <c r="CSX61" s="53"/>
      <c r="CSY61" s="53"/>
      <c r="CSZ61" s="53"/>
      <c r="CTA61" s="53"/>
      <c r="CTB61" s="53"/>
      <c r="CTC61" s="53"/>
      <c r="CTD61" s="53"/>
      <c r="CTE61" s="53"/>
      <c r="CTF61" s="53"/>
      <c r="CTG61" s="53"/>
      <c r="CTH61" s="53"/>
      <c r="CTI61" s="53"/>
      <c r="CTJ61" s="53"/>
      <c r="CTK61" s="53"/>
      <c r="CTL61" s="53"/>
      <c r="CTM61" s="53"/>
      <c r="CTN61" s="53"/>
      <c r="CTO61" s="53"/>
      <c r="CTP61" s="53"/>
      <c r="CTQ61" s="53"/>
      <c r="CTR61" s="53"/>
      <c r="CTS61" s="53"/>
      <c r="CTT61" s="53"/>
      <c r="CTU61" s="53"/>
      <c r="CTV61" s="53"/>
      <c r="CTW61" s="53"/>
      <c r="CTX61" s="53"/>
      <c r="CTY61" s="53"/>
      <c r="CTZ61" s="53"/>
      <c r="CUA61" s="53"/>
      <c r="CUB61" s="53"/>
      <c r="CUC61" s="53"/>
      <c r="CUD61" s="53"/>
      <c r="CUE61" s="53"/>
      <c r="CUF61" s="53"/>
      <c r="CUG61" s="53"/>
      <c r="CUH61" s="53"/>
      <c r="CUI61" s="53"/>
      <c r="CUJ61" s="53"/>
      <c r="CUK61" s="53"/>
      <c r="CUL61" s="53"/>
      <c r="CUM61" s="53"/>
      <c r="CUN61" s="53"/>
      <c r="CUO61" s="53"/>
      <c r="CUP61" s="53"/>
      <c r="CUQ61" s="53"/>
      <c r="CUR61" s="53"/>
      <c r="CUS61" s="53"/>
      <c r="CUT61" s="53"/>
      <c r="CUU61" s="53"/>
      <c r="CUV61" s="53"/>
      <c r="CUW61" s="53"/>
      <c r="CUX61" s="53"/>
      <c r="CUY61" s="53"/>
      <c r="CUZ61" s="53"/>
      <c r="CVA61" s="53"/>
      <c r="CVB61" s="53"/>
      <c r="CVC61" s="53"/>
      <c r="CVD61" s="53"/>
      <c r="CVE61" s="53"/>
      <c r="CVF61" s="53"/>
      <c r="CVG61" s="53"/>
      <c r="CVH61" s="53"/>
      <c r="CVI61" s="53"/>
      <c r="CVJ61" s="53"/>
      <c r="CVK61" s="53"/>
      <c r="CVL61" s="53"/>
      <c r="CVM61" s="53"/>
      <c r="CVN61" s="53"/>
      <c r="CVO61" s="53"/>
      <c r="CVP61" s="53"/>
      <c r="CVQ61" s="53"/>
      <c r="CVR61" s="53"/>
      <c r="CVS61" s="53"/>
      <c r="CVT61" s="53"/>
      <c r="CVU61" s="53"/>
      <c r="CVV61" s="53"/>
      <c r="CVW61" s="53"/>
      <c r="CVX61" s="53"/>
      <c r="CVY61" s="53"/>
      <c r="CVZ61" s="53"/>
      <c r="CWA61" s="53"/>
      <c r="CWB61" s="53"/>
      <c r="CWC61" s="53"/>
      <c r="CWD61" s="53"/>
      <c r="CWE61" s="53"/>
      <c r="CWF61" s="53"/>
      <c r="CWG61" s="53"/>
      <c r="CWH61" s="53"/>
      <c r="CWI61" s="53"/>
      <c r="CWJ61" s="53"/>
      <c r="CWK61" s="53"/>
      <c r="CWL61" s="53"/>
      <c r="CWM61" s="53"/>
      <c r="CWN61" s="53"/>
      <c r="CWO61" s="53"/>
      <c r="CWP61" s="53"/>
      <c r="CWQ61" s="53"/>
      <c r="CWR61" s="53"/>
      <c r="CWS61" s="53"/>
      <c r="CWT61" s="53"/>
      <c r="CWU61" s="53"/>
      <c r="CWV61" s="53"/>
      <c r="CWW61" s="53"/>
      <c r="CWX61" s="53"/>
      <c r="CWY61" s="53"/>
      <c r="CWZ61" s="53"/>
      <c r="CXA61" s="53"/>
      <c r="CXB61" s="53"/>
      <c r="CXC61" s="53"/>
      <c r="CXD61" s="53"/>
      <c r="CXE61" s="53"/>
      <c r="CXF61" s="53"/>
      <c r="CXG61" s="53"/>
      <c r="CXH61" s="53"/>
      <c r="CXI61" s="53"/>
      <c r="CXJ61" s="53"/>
      <c r="CXK61" s="53"/>
      <c r="CXL61" s="53"/>
      <c r="CXM61" s="53"/>
      <c r="CXN61" s="53"/>
      <c r="CXO61" s="53"/>
      <c r="CXP61" s="53"/>
      <c r="CXQ61" s="53"/>
      <c r="CXR61" s="53"/>
      <c r="CXS61" s="53"/>
      <c r="CXT61" s="53"/>
      <c r="CXU61" s="53"/>
      <c r="CXV61" s="53"/>
      <c r="CXW61" s="53"/>
      <c r="CXX61" s="53"/>
      <c r="CXY61" s="53"/>
      <c r="CXZ61" s="53"/>
      <c r="CYA61" s="53"/>
      <c r="CYB61" s="53"/>
      <c r="CYC61" s="53"/>
      <c r="CYD61" s="53"/>
      <c r="CYE61" s="53"/>
      <c r="CYF61" s="53"/>
      <c r="CYG61" s="53"/>
      <c r="CYH61" s="53"/>
      <c r="CYI61" s="53"/>
      <c r="CYJ61" s="53"/>
      <c r="CYK61" s="53"/>
      <c r="CYL61" s="53"/>
      <c r="CYM61" s="53"/>
      <c r="CYN61" s="53"/>
      <c r="CYO61" s="53"/>
      <c r="CYP61" s="53"/>
      <c r="CYQ61" s="53"/>
      <c r="CYR61" s="53"/>
      <c r="CYS61" s="53"/>
      <c r="CYT61" s="53"/>
      <c r="CYU61" s="53"/>
      <c r="CYV61" s="53"/>
      <c r="CYW61" s="53"/>
      <c r="CYX61" s="53"/>
      <c r="CYY61" s="53"/>
      <c r="CYZ61" s="53"/>
      <c r="CZA61" s="53"/>
      <c r="CZB61" s="53"/>
      <c r="CZC61" s="53"/>
      <c r="CZD61" s="53"/>
      <c r="CZE61" s="53"/>
      <c r="CZF61" s="53"/>
      <c r="CZG61" s="53"/>
      <c r="CZH61" s="53"/>
      <c r="CZI61" s="53"/>
      <c r="CZJ61" s="53"/>
      <c r="CZK61" s="53"/>
      <c r="CZL61" s="53"/>
      <c r="CZM61" s="53"/>
      <c r="CZN61" s="53"/>
      <c r="CZO61" s="53"/>
      <c r="CZP61" s="53"/>
      <c r="CZQ61" s="53"/>
      <c r="CZR61" s="53"/>
      <c r="CZS61" s="53"/>
      <c r="CZT61" s="53"/>
      <c r="CZU61" s="53"/>
      <c r="CZV61" s="53"/>
      <c r="CZW61" s="53"/>
      <c r="CZX61" s="53"/>
      <c r="CZY61" s="53"/>
      <c r="CZZ61" s="53"/>
      <c r="DAA61" s="53"/>
      <c r="DAB61" s="53"/>
      <c r="DAC61" s="53"/>
      <c r="DAD61" s="53"/>
      <c r="DAE61" s="53"/>
      <c r="DAF61" s="53"/>
      <c r="DAG61" s="53"/>
      <c r="DAH61" s="53"/>
      <c r="DAI61" s="53"/>
      <c r="DAJ61" s="53"/>
      <c r="DAK61" s="53"/>
      <c r="DAL61" s="53"/>
      <c r="DAM61" s="53"/>
      <c r="DAN61" s="53"/>
      <c r="DAO61" s="53"/>
      <c r="DAP61" s="53"/>
      <c r="DAQ61" s="53"/>
      <c r="DAR61" s="53"/>
      <c r="DAS61" s="53"/>
      <c r="DAT61" s="53"/>
      <c r="DAU61" s="53"/>
      <c r="DAV61" s="53"/>
      <c r="DAW61" s="53"/>
      <c r="DAX61" s="53"/>
      <c r="DAY61" s="53"/>
      <c r="DAZ61" s="53"/>
      <c r="DBA61" s="53"/>
      <c r="DBB61" s="53"/>
      <c r="DBC61" s="53"/>
      <c r="DBD61" s="53"/>
      <c r="DBE61" s="53"/>
      <c r="DBF61" s="53"/>
      <c r="DBG61" s="53"/>
      <c r="DBH61" s="53"/>
      <c r="DBI61" s="53"/>
      <c r="DBJ61" s="53"/>
      <c r="DBK61" s="53"/>
      <c r="DBL61" s="53"/>
      <c r="DBM61" s="53"/>
      <c r="DBN61" s="53"/>
      <c r="DBO61" s="53"/>
      <c r="DBP61" s="53"/>
      <c r="DBQ61" s="53"/>
      <c r="DBR61" s="53"/>
      <c r="DBS61" s="53"/>
      <c r="DBT61" s="53"/>
      <c r="DBU61" s="53"/>
      <c r="DBV61" s="53"/>
      <c r="DBW61" s="53"/>
      <c r="DBX61" s="53"/>
      <c r="DBY61" s="53"/>
      <c r="DBZ61" s="53"/>
      <c r="DCA61" s="53"/>
      <c r="DCB61" s="53"/>
      <c r="DCC61" s="53"/>
      <c r="DCD61" s="53"/>
      <c r="DCE61" s="53"/>
      <c r="DCF61" s="53"/>
      <c r="DCG61" s="53"/>
      <c r="DCH61" s="53"/>
      <c r="DCI61" s="53"/>
      <c r="DCJ61" s="53"/>
      <c r="DCK61" s="53"/>
      <c r="DCL61" s="53"/>
      <c r="DCM61" s="53"/>
      <c r="DCN61" s="53"/>
      <c r="DCO61" s="53"/>
      <c r="DCP61" s="53"/>
      <c r="DCQ61" s="53"/>
      <c r="DCR61" s="53"/>
      <c r="DCS61" s="53"/>
      <c r="DCT61" s="53"/>
      <c r="DCU61" s="53"/>
      <c r="DCV61" s="53"/>
      <c r="DCW61" s="53"/>
      <c r="DCX61" s="53"/>
      <c r="DCY61" s="53"/>
      <c r="DCZ61" s="53"/>
      <c r="DDA61" s="53"/>
      <c r="DDB61" s="53"/>
      <c r="DDC61" s="53"/>
      <c r="DDD61" s="53"/>
      <c r="DDE61" s="53"/>
      <c r="DDF61" s="53"/>
      <c r="DDG61" s="53"/>
      <c r="DDH61" s="53"/>
      <c r="DDI61" s="53"/>
      <c r="DDJ61" s="53"/>
      <c r="DDK61" s="53"/>
      <c r="DDL61" s="53"/>
      <c r="DDM61" s="53"/>
      <c r="DDN61" s="53"/>
      <c r="DDO61" s="53"/>
      <c r="DDP61" s="53"/>
      <c r="DDQ61" s="53"/>
      <c r="DDR61" s="53"/>
      <c r="DDS61" s="53"/>
      <c r="DDT61" s="53"/>
      <c r="DDU61" s="53"/>
      <c r="DDV61" s="53"/>
      <c r="DDW61" s="53"/>
      <c r="DDX61" s="53"/>
      <c r="DDY61" s="53"/>
      <c r="DDZ61" s="53"/>
      <c r="DEA61" s="53"/>
      <c r="DEB61" s="53"/>
      <c r="DEC61" s="53"/>
      <c r="DED61" s="53"/>
      <c r="DEE61" s="53"/>
      <c r="DEF61" s="53"/>
      <c r="DEG61" s="53"/>
      <c r="DEH61" s="53"/>
      <c r="DEI61" s="53"/>
      <c r="DEJ61" s="53"/>
      <c r="DEK61" s="53"/>
      <c r="DEL61" s="53"/>
      <c r="DEM61" s="53"/>
      <c r="DEN61" s="53"/>
      <c r="DEO61" s="53"/>
      <c r="DEP61" s="53"/>
      <c r="DEQ61" s="53"/>
      <c r="DER61" s="53"/>
      <c r="DES61" s="53"/>
      <c r="DET61" s="53"/>
      <c r="DEU61" s="53"/>
      <c r="DEV61" s="53"/>
      <c r="DEW61" s="53"/>
      <c r="DEX61" s="53"/>
      <c r="DEY61" s="53"/>
      <c r="DEZ61" s="53"/>
      <c r="DFA61" s="53"/>
      <c r="DFB61" s="53"/>
      <c r="DFC61" s="53"/>
      <c r="DFD61" s="53"/>
      <c r="DFE61" s="53"/>
      <c r="DFF61" s="53"/>
      <c r="DFG61" s="53"/>
      <c r="DFH61" s="53"/>
      <c r="DFI61" s="53"/>
      <c r="DFJ61" s="53"/>
      <c r="DFK61" s="53"/>
      <c r="DFL61" s="53"/>
      <c r="DFM61" s="53"/>
      <c r="DFN61" s="53"/>
      <c r="DFO61" s="53"/>
      <c r="DFP61" s="53"/>
      <c r="DFQ61" s="53"/>
      <c r="DFR61" s="53"/>
      <c r="DFS61" s="53"/>
      <c r="DFT61" s="53"/>
      <c r="DFU61" s="53"/>
      <c r="DFV61" s="53"/>
      <c r="DFW61" s="53"/>
      <c r="DFX61" s="53"/>
      <c r="DFY61" s="53"/>
      <c r="DFZ61" s="53"/>
      <c r="DGA61" s="53"/>
      <c r="DGB61" s="53"/>
      <c r="DGC61" s="53"/>
      <c r="DGD61" s="53"/>
      <c r="DGE61" s="53"/>
      <c r="DGF61" s="53"/>
      <c r="DGG61" s="53"/>
      <c r="DGH61" s="53"/>
      <c r="DGI61" s="53"/>
      <c r="DGJ61" s="53"/>
      <c r="DGK61" s="53"/>
      <c r="DGL61" s="53"/>
      <c r="DGM61" s="53"/>
      <c r="DGN61" s="53"/>
      <c r="DGO61" s="53"/>
      <c r="DGP61" s="53"/>
      <c r="DGQ61" s="53"/>
      <c r="DGR61" s="53"/>
      <c r="DGS61" s="53"/>
      <c r="DGT61" s="53"/>
      <c r="DGU61" s="53"/>
      <c r="DGV61" s="53"/>
      <c r="DGW61" s="53"/>
      <c r="DGX61" s="53"/>
      <c r="DGY61" s="53"/>
      <c r="DGZ61" s="53"/>
      <c r="DHA61" s="53"/>
      <c r="DHB61" s="53"/>
      <c r="DHC61" s="53"/>
      <c r="DHD61" s="53"/>
      <c r="DHE61" s="53"/>
      <c r="DHF61" s="53"/>
      <c r="DHG61" s="53"/>
      <c r="DHH61" s="53"/>
      <c r="DHI61" s="53"/>
      <c r="DHJ61" s="53"/>
      <c r="DHK61" s="53"/>
      <c r="DHL61" s="53"/>
      <c r="DHM61" s="53"/>
      <c r="DHN61" s="53"/>
      <c r="DHO61" s="53"/>
      <c r="DHP61" s="53"/>
      <c r="DHQ61" s="53"/>
      <c r="DHR61" s="53"/>
      <c r="DHS61" s="53"/>
      <c r="DHT61" s="53"/>
      <c r="DHU61" s="53"/>
      <c r="DHV61" s="53"/>
      <c r="DHW61" s="53"/>
      <c r="DHX61" s="53"/>
      <c r="DHY61" s="53"/>
      <c r="DHZ61" s="53"/>
      <c r="DIA61" s="53"/>
      <c r="DIB61" s="53"/>
      <c r="DIC61" s="53"/>
      <c r="DID61" s="53"/>
      <c r="DIE61" s="53"/>
      <c r="DIF61" s="53"/>
      <c r="DIG61" s="53"/>
      <c r="DIH61" s="53"/>
      <c r="DII61" s="53"/>
      <c r="DIJ61" s="53"/>
      <c r="DIK61" s="53"/>
      <c r="DIL61" s="53"/>
      <c r="DIM61" s="53"/>
      <c r="DIN61" s="53"/>
      <c r="DIO61" s="53"/>
      <c r="DIP61" s="53"/>
      <c r="DIQ61" s="53"/>
      <c r="DIR61" s="53"/>
      <c r="DIS61" s="53"/>
      <c r="DIT61" s="53"/>
      <c r="DIU61" s="53"/>
      <c r="DIV61" s="53"/>
      <c r="DIW61" s="53"/>
      <c r="DIX61" s="53"/>
      <c r="DIY61" s="53"/>
      <c r="DIZ61" s="53"/>
      <c r="DJA61" s="53"/>
      <c r="DJB61" s="53"/>
      <c r="DJC61" s="53"/>
      <c r="DJD61" s="53"/>
      <c r="DJE61" s="53"/>
      <c r="DJF61" s="53"/>
      <c r="DJG61" s="53"/>
      <c r="DJH61" s="53"/>
      <c r="DJI61" s="53"/>
      <c r="DJJ61" s="53"/>
      <c r="DJK61" s="53"/>
      <c r="DJL61" s="53"/>
      <c r="DJM61" s="53"/>
      <c r="DJN61" s="53"/>
      <c r="DJO61" s="53"/>
      <c r="DJP61" s="53"/>
      <c r="DJQ61" s="53"/>
      <c r="DJR61" s="53"/>
      <c r="DJS61" s="53"/>
      <c r="DJT61" s="53"/>
      <c r="DJU61" s="53"/>
      <c r="DJV61" s="53"/>
      <c r="DJW61" s="53"/>
      <c r="DJX61" s="53"/>
      <c r="DJY61" s="53"/>
      <c r="DJZ61" s="53"/>
      <c r="DKA61" s="53"/>
      <c r="DKB61" s="53"/>
      <c r="DKC61" s="53"/>
      <c r="DKD61" s="53"/>
      <c r="DKE61" s="53"/>
      <c r="DKF61" s="53"/>
      <c r="DKG61" s="53"/>
      <c r="DKH61" s="53"/>
      <c r="DKI61" s="53"/>
      <c r="DKJ61" s="53"/>
      <c r="DKK61" s="53"/>
      <c r="DKL61" s="53"/>
      <c r="DKM61" s="53"/>
      <c r="DKN61" s="53"/>
      <c r="DKO61" s="53"/>
      <c r="DKP61" s="53"/>
      <c r="DKQ61" s="53"/>
      <c r="DKR61" s="53"/>
      <c r="DKS61" s="53"/>
      <c r="DKT61" s="53"/>
      <c r="DKU61" s="53"/>
      <c r="DKV61" s="53"/>
      <c r="DKW61" s="53"/>
      <c r="DKX61" s="53"/>
      <c r="DKY61" s="53"/>
      <c r="DKZ61" s="53"/>
      <c r="DLA61" s="53"/>
      <c r="DLB61" s="53"/>
      <c r="DLC61" s="53"/>
      <c r="DLD61" s="53"/>
      <c r="DLE61" s="53"/>
      <c r="DLF61" s="53"/>
      <c r="DLG61" s="53"/>
      <c r="DLH61" s="53"/>
      <c r="DLI61" s="53"/>
      <c r="DLJ61" s="53"/>
      <c r="DLK61" s="53"/>
      <c r="DLL61" s="53"/>
      <c r="DLM61" s="53"/>
      <c r="DLN61" s="53"/>
      <c r="DLO61" s="53"/>
      <c r="DLP61" s="53"/>
      <c r="DLQ61" s="53"/>
      <c r="DLR61" s="53"/>
      <c r="DLS61" s="53"/>
      <c r="DLT61" s="53"/>
      <c r="DLU61" s="53"/>
      <c r="DLV61" s="53"/>
      <c r="DLW61" s="53"/>
      <c r="DLX61" s="53"/>
      <c r="DLY61" s="53"/>
      <c r="DLZ61" s="53"/>
      <c r="DMA61" s="53"/>
      <c r="DMB61" s="53"/>
      <c r="DMC61" s="53"/>
      <c r="DMD61" s="53"/>
      <c r="DME61" s="53"/>
      <c r="DMF61" s="53"/>
      <c r="DMG61" s="53"/>
      <c r="DMH61" s="53"/>
      <c r="DMI61" s="53"/>
      <c r="DMJ61" s="53"/>
      <c r="DMK61" s="53"/>
      <c r="DML61" s="53"/>
      <c r="DMM61" s="53"/>
      <c r="DMN61" s="53"/>
      <c r="DMO61" s="53"/>
      <c r="DMP61" s="53"/>
      <c r="DMQ61" s="53"/>
      <c r="DMR61" s="53"/>
      <c r="DMS61" s="53"/>
      <c r="DMT61" s="53"/>
      <c r="DMU61" s="53"/>
      <c r="DMV61" s="53"/>
      <c r="DMW61" s="53"/>
      <c r="DMX61" s="53"/>
      <c r="DMY61" s="53"/>
      <c r="DMZ61" s="53"/>
      <c r="DNA61" s="53"/>
      <c r="DNB61" s="53"/>
      <c r="DNC61" s="53"/>
      <c r="DND61" s="53"/>
      <c r="DNE61" s="53"/>
      <c r="DNF61" s="53"/>
      <c r="DNG61" s="53"/>
      <c r="DNH61" s="53"/>
      <c r="DNI61" s="53"/>
      <c r="DNJ61" s="53"/>
      <c r="DNK61" s="53"/>
      <c r="DNL61" s="53"/>
      <c r="DNM61" s="53"/>
      <c r="DNN61" s="53"/>
      <c r="DNO61" s="53"/>
      <c r="DNP61" s="53"/>
      <c r="DNQ61" s="53"/>
      <c r="DNR61" s="53"/>
      <c r="DNS61" s="53"/>
      <c r="DNT61" s="53"/>
      <c r="DNU61" s="53"/>
      <c r="DNV61" s="53"/>
      <c r="DNW61" s="53"/>
      <c r="DNX61" s="53"/>
      <c r="DNY61" s="53"/>
      <c r="DNZ61" s="53"/>
      <c r="DOA61" s="53"/>
      <c r="DOB61" s="53"/>
      <c r="DOC61" s="53"/>
      <c r="DOD61" s="53"/>
      <c r="DOE61" s="53"/>
      <c r="DOF61" s="53"/>
      <c r="DOG61" s="53"/>
      <c r="DOH61" s="53"/>
      <c r="DOI61" s="53"/>
      <c r="DOJ61" s="53"/>
      <c r="DOK61" s="53"/>
      <c r="DOL61" s="53"/>
      <c r="DOM61" s="53"/>
      <c r="DON61" s="53"/>
      <c r="DOO61" s="53"/>
      <c r="DOP61" s="53"/>
      <c r="DOQ61" s="53"/>
      <c r="DOR61" s="53"/>
      <c r="DOS61" s="53"/>
      <c r="DOT61" s="53"/>
      <c r="DOU61" s="53"/>
      <c r="DOV61" s="53"/>
      <c r="DOW61" s="53"/>
      <c r="DOX61" s="53"/>
      <c r="DOY61" s="53"/>
      <c r="DOZ61" s="53"/>
      <c r="DPA61" s="53"/>
      <c r="DPB61" s="53"/>
      <c r="DPC61" s="53"/>
      <c r="DPD61" s="53"/>
      <c r="DPE61" s="53"/>
      <c r="DPF61" s="53"/>
      <c r="DPG61" s="53"/>
      <c r="DPH61" s="53"/>
      <c r="DPI61" s="53"/>
      <c r="DPJ61" s="53"/>
      <c r="DPK61" s="53"/>
      <c r="DPL61" s="53"/>
      <c r="DPM61" s="53"/>
      <c r="DPN61" s="53"/>
      <c r="DPO61" s="53"/>
      <c r="DPP61" s="53"/>
      <c r="DPQ61" s="53"/>
      <c r="DPR61" s="53"/>
      <c r="DPS61" s="53"/>
      <c r="DPT61" s="53"/>
      <c r="DPU61" s="53"/>
      <c r="DPV61" s="53"/>
      <c r="DPW61" s="53"/>
      <c r="DPX61" s="53"/>
      <c r="DPY61" s="53"/>
      <c r="DPZ61" s="53"/>
      <c r="DQA61" s="53"/>
      <c r="DQB61" s="53"/>
      <c r="DQC61" s="53"/>
      <c r="DQD61" s="53"/>
      <c r="DQE61" s="53"/>
      <c r="DQF61" s="53"/>
      <c r="DQG61" s="53"/>
      <c r="DQH61" s="53"/>
      <c r="DQI61" s="53"/>
      <c r="DQJ61" s="53"/>
      <c r="DQK61" s="53"/>
      <c r="DQL61" s="53"/>
      <c r="DQM61" s="53"/>
      <c r="DQN61" s="53"/>
      <c r="DQO61" s="53"/>
      <c r="DQP61" s="53"/>
      <c r="DQQ61" s="53"/>
      <c r="DQR61" s="53"/>
      <c r="DQS61" s="53"/>
      <c r="DQT61" s="53"/>
      <c r="DQU61" s="53"/>
      <c r="DQV61" s="53"/>
      <c r="DQW61" s="53"/>
      <c r="DQX61" s="53"/>
      <c r="DQY61" s="53"/>
      <c r="DQZ61" s="53"/>
      <c r="DRA61" s="53"/>
      <c r="DRB61" s="53"/>
      <c r="DRC61" s="53"/>
      <c r="DRD61" s="53"/>
      <c r="DRE61" s="53"/>
      <c r="DRF61" s="53"/>
      <c r="DRG61" s="53"/>
      <c r="DRH61" s="53"/>
      <c r="DRI61" s="53"/>
      <c r="DRJ61" s="53"/>
      <c r="DRK61" s="53"/>
      <c r="DRL61" s="53"/>
      <c r="DRM61" s="53"/>
      <c r="DRN61" s="53"/>
      <c r="DRO61" s="53"/>
      <c r="DRP61" s="53"/>
      <c r="DRQ61" s="53"/>
      <c r="DRR61" s="53"/>
      <c r="DRS61" s="53"/>
      <c r="DRT61" s="53"/>
      <c r="DRU61" s="53"/>
      <c r="DRV61" s="53"/>
      <c r="DRW61" s="53"/>
      <c r="DRX61" s="53"/>
      <c r="DRY61" s="53"/>
      <c r="DRZ61" s="53"/>
      <c r="DSA61" s="53"/>
      <c r="DSB61" s="53"/>
      <c r="DSC61" s="53"/>
      <c r="DSD61" s="53"/>
      <c r="DSE61" s="53"/>
      <c r="DSF61" s="53"/>
      <c r="DSG61" s="53"/>
      <c r="DSH61" s="53"/>
      <c r="DSI61" s="53"/>
      <c r="DSJ61" s="53"/>
      <c r="DSK61" s="53"/>
      <c r="DSL61" s="53"/>
      <c r="DSM61" s="53"/>
      <c r="DSN61" s="53"/>
      <c r="DSO61" s="53"/>
      <c r="DSP61" s="53"/>
      <c r="DSQ61" s="53"/>
      <c r="DSR61" s="53"/>
      <c r="DSS61" s="53"/>
      <c r="DST61" s="53"/>
      <c r="DSU61" s="53"/>
      <c r="DSV61" s="53"/>
      <c r="DSW61" s="53"/>
      <c r="DSX61" s="53"/>
      <c r="DSY61" s="53"/>
      <c r="DSZ61" s="53"/>
      <c r="DTA61" s="53"/>
      <c r="DTB61" s="53"/>
      <c r="DTC61" s="53"/>
      <c r="DTD61" s="53"/>
      <c r="DTE61" s="53"/>
      <c r="DTF61" s="53"/>
      <c r="DTG61" s="53"/>
      <c r="DTH61" s="53"/>
      <c r="DTI61" s="53"/>
      <c r="DTJ61" s="53"/>
      <c r="DTK61" s="53"/>
      <c r="DTL61" s="53"/>
      <c r="DTM61" s="53"/>
      <c r="DTN61" s="53"/>
      <c r="DTO61" s="53"/>
      <c r="DTP61" s="53"/>
      <c r="DTQ61" s="53"/>
      <c r="DTR61" s="53"/>
      <c r="DTS61" s="53"/>
      <c r="DTT61" s="53"/>
      <c r="DTU61" s="53"/>
      <c r="DTV61" s="53"/>
      <c r="DTW61" s="53"/>
      <c r="DTX61" s="53"/>
      <c r="DTY61" s="53"/>
      <c r="DTZ61" s="53"/>
      <c r="DUA61" s="53"/>
      <c r="DUB61" s="53"/>
      <c r="DUC61" s="53"/>
      <c r="DUD61" s="53"/>
      <c r="DUE61" s="53"/>
      <c r="DUF61" s="53"/>
      <c r="DUG61" s="53"/>
      <c r="DUH61" s="53"/>
      <c r="DUI61" s="53"/>
      <c r="DUJ61" s="53"/>
      <c r="DUK61" s="53"/>
      <c r="DUL61" s="53"/>
      <c r="DUM61" s="53"/>
      <c r="DUN61" s="53"/>
      <c r="DUO61" s="53"/>
      <c r="DUP61" s="53"/>
      <c r="DUQ61" s="53"/>
      <c r="DUR61" s="53"/>
      <c r="DUS61" s="53"/>
      <c r="DUT61" s="53"/>
      <c r="DUU61" s="53"/>
      <c r="DUV61" s="53"/>
      <c r="DUW61" s="53"/>
      <c r="DUX61" s="53"/>
      <c r="DUY61" s="53"/>
      <c r="DUZ61" s="53"/>
      <c r="DVA61" s="53"/>
      <c r="DVB61" s="53"/>
      <c r="DVC61" s="53"/>
      <c r="DVD61" s="53"/>
      <c r="DVE61" s="53"/>
      <c r="DVF61" s="53"/>
      <c r="DVG61" s="53"/>
      <c r="DVH61" s="53"/>
      <c r="DVI61" s="53"/>
      <c r="DVJ61" s="53"/>
      <c r="DVK61" s="53"/>
      <c r="DVL61" s="53"/>
      <c r="DVM61" s="53"/>
      <c r="DVN61" s="53"/>
      <c r="DVO61" s="53"/>
      <c r="DVP61" s="53"/>
      <c r="DVQ61" s="53"/>
      <c r="DVR61" s="53"/>
      <c r="DVS61" s="53"/>
      <c r="DVT61" s="53"/>
      <c r="DVU61" s="53"/>
      <c r="DVV61" s="53"/>
      <c r="DVW61" s="53"/>
      <c r="DVX61" s="53"/>
      <c r="DVY61" s="53"/>
      <c r="DVZ61" s="53"/>
      <c r="DWA61" s="53"/>
      <c r="DWB61" s="53"/>
      <c r="DWC61" s="53"/>
      <c r="DWD61" s="53"/>
      <c r="DWE61" s="53"/>
      <c r="DWF61" s="53"/>
      <c r="DWG61" s="53"/>
      <c r="DWH61" s="53"/>
      <c r="DWI61" s="53"/>
      <c r="DWJ61" s="53"/>
      <c r="DWK61" s="53"/>
      <c r="DWL61" s="53"/>
      <c r="DWM61" s="53"/>
      <c r="DWN61" s="53"/>
      <c r="DWO61" s="53"/>
      <c r="DWP61" s="53"/>
      <c r="DWQ61" s="53"/>
      <c r="DWR61" s="53"/>
      <c r="DWS61" s="53"/>
      <c r="DWT61" s="53"/>
      <c r="DWU61" s="53"/>
      <c r="DWV61" s="53"/>
      <c r="DWW61" s="53"/>
      <c r="DWX61" s="53"/>
      <c r="DWY61" s="53"/>
      <c r="DWZ61" s="53"/>
      <c r="DXA61" s="53"/>
      <c r="DXB61" s="53"/>
      <c r="DXC61" s="53"/>
      <c r="DXD61" s="53"/>
      <c r="DXE61" s="53"/>
      <c r="DXF61" s="53"/>
      <c r="DXG61" s="53"/>
      <c r="DXH61" s="53"/>
      <c r="DXI61" s="53"/>
      <c r="DXJ61" s="53"/>
      <c r="DXK61" s="53"/>
      <c r="DXL61" s="53"/>
      <c r="DXM61" s="53"/>
      <c r="DXN61" s="53"/>
      <c r="DXO61" s="53"/>
      <c r="DXP61" s="53"/>
      <c r="DXQ61" s="53"/>
      <c r="DXR61" s="53"/>
      <c r="DXS61" s="53"/>
      <c r="DXT61" s="53"/>
      <c r="DXU61" s="53"/>
      <c r="DXV61" s="53"/>
      <c r="DXW61" s="53"/>
      <c r="DXX61" s="53"/>
      <c r="DXY61" s="53"/>
      <c r="DXZ61" s="53"/>
      <c r="DYA61" s="53"/>
      <c r="DYB61" s="53"/>
      <c r="DYC61" s="53"/>
      <c r="DYD61" s="53"/>
      <c r="DYE61" s="53"/>
      <c r="DYF61" s="53"/>
      <c r="DYG61" s="53"/>
      <c r="DYH61" s="53"/>
      <c r="DYI61" s="53"/>
      <c r="DYJ61" s="53"/>
      <c r="DYK61" s="53"/>
      <c r="DYL61" s="53"/>
      <c r="DYM61" s="53"/>
      <c r="DYN61" s="53"/>
      <c r="DYO61" s="53"/>
      <c r="DYP61" s="53"/>
      <c r="DYQ61" s="53"/>
      <c r="DYR61" s="53"/>
      <c r="DYS61" s="53"/>
      <c r="DYT61" s="53"/>
      <c r="DYU61" s="53"/>
      <c r="DYV61" s="53"/>
      <c r="DYW61" s="53"/>
      <c r="DYX61" s="53"/>
      <c r="DYY61" s="53"/>
      <c r="DYZ61" s="53"/>
      <c r="DZA61" s="53"/>
      <c r="DZB61" s="53"/>
      <c r="DZC61" s="53"/>
      <c r="DZD61" s="53"/>
      <c r="DZE61" s="53"/>
      <c r="DZF61" s="53"/>
      <c r="DZG61" s="53"/>
      <c r="DZH61" s="53"/>
      <c r="DZI61" s="53"/>
      <c r="DZJ61" s="53"/>
      <c r="DZK61" s="53"/>
      <c r="DZL61" s="53"/>
      <c r="DZM61" s="53"/>
      <c r="DZN61" s="53"/>
      <c r="DZO61" s="53"/>
      <c r="DZP61" s="53"/>
      <c r="DZQ61" s="53"/>
      <c r="DZR61" s="53"/>
      <c r="DZS61" s="53"/>
      <c r="DZT61" s="53"/>
      <c r="DZU61" s="53"/>
      <c r="DZV61" s="53"/>
      <c r="DZW61" s="53"/>
      <c r="DZX61" s="53"/>
      <c r="DZY61" s="53"/>
      <c r="DZZ61" s="53"/>
      <c r="EAA61" s="53"/>
      <c r="EAB61" s="53"/>
      <c r="EAC61" s="53"/>
      <c r="EAD61" s="53"/>
      <c r="EAE61" s="53"/>
      <c r="EAF61" s="53"/>
      <c r="EAG61" s="53"/>
      <c r="EAH61" s="53"/>
      <c r="EAI61" s="53"/>
      <c r="EAJ61" s="53"/>
      <c r="EAK61" s="53"/>
      <c r="EAL61" s="53"/>
      <c r="EAM61" s="53"/>
      <c r="EAN61" s="53"/>
      <c r="EAO61" s="53"/>
      <c r="EAP61" s="53"/>
      <c r="EAQ61" s="53"/>
      <c r="EAR61" s="53"/>
      <c r="EAS61" s="53"/>
      <c r="EAT61" s="53"/>
      <c r="EAU61" s="53"/>
      <c r="EAV61" s="53"/>
      <c r="EAW61" s="53"/>
      <c r="EAX61" s="53"/>
      <c r="EAY61" s="53"/>
      <c r="EAZ61" s="53"/>
      <c r="EBA61" s="53"/>
      <c r="EBB61" s="53"/>
      <c r="EBC61" s="53"/>
      <c r="EBD61" s="53"/>
      <c r="EBE61" s="53"/>
      <c r="EBF61" s="53"/>
      <c r="EBG61" s="53"/>
      <c r="EBH61" s="53"/>
      <c r="EBI61" s="53"/>
      <c r="EBJ61" s="53"/>
      <c r="EBK61" s="53"/>
      <c r="EBL61" s="53"/>
      <c r="EBM61" s="53"/>
      <c r="EBN61" s="53"/>
      <c r="EBO61" s="53"/>
      <c r="EBP61" s="53"/>
      <c r="EBQ61" s="53"/>
      <c r="EBR61" s="53"/>
      <c r="EBS61" s="53"/>
      <c r="EBT61" s="53"/>
      <c r="EBU61" s="53"/>
      <c r="EBV61" s="53"/>
      <c r="EBW61" s="53"/>
      <c r="EBX61" s="53"/>
      <c r="EBY61" s="53"/>
      <c r="EBZ61" s="53"/>
      <c r="ECA61" s="53"/>
      <c r="ECB61" s="53"/>
      <c r="ECC61" s="53"/>
      <c r="ECD61" s="53"/>
      <c r="ECE61" s="53"/>
      <c r="ECF61" s="53"/>
      <c r="ECG61" s="53"/>
      <c r="ECH61" s="53"/>
      <c r="ECI61" s="53"/>
      <c r="ECJ61" s="53"/>
      <c r="ECK61" s="53"/>
      <c r="ECL61" s="53"/>
      <c r="ECM61" s="53"/>
      <c r="ECN61" s="53"/>
      <c r="ECO61" s="53"/>
      <c r="ECP61" s="53"/>
      <c r="ECQ61" s="53"/>
      <c r="ECR61" s="53"/>
      <c r="ECS61" s="53"/>
      <c r="ECT61" s="53"/>
      <c r="ECU61" s="53"/>
      <c r="ECV61" s="53"/>
      <c r="ECW61" s="53"/>
      <c r="ECX61" s="53"/>
      <c r="ECY61" s="53"/>
      <c r="ECZ61" s="53"/>
      <c r="EDA61" s="53"/>
      <c r="EDB61" s="53"/>
      <c r="EDC61" s="53"/>
      <c r="EDD61" s="53"/>
      <c r="EDE61" s="53"/>
      <c r="EDF61" s="53"/>
      <c r="EDG61" s="53"/>
      <c r="EDH61" s="53"/>
      <c r="EDI61" s="53"/>
      <c r="EDJ61" s="53"/>
      <c r="EDK61" s="53"/>
      <c r="EDL61" s="53"/>
      <c r="EDM61" s="53"/>
      <c r="EDN61" s="53"/>
      <c r="EDO61" s="53"/>
      <c r="EDP61" s="53"/>
      <c r="EDQ61" s="53"/>
      <c r="EDR61" s="53"/>
      <c r="EDS61" s="53"/>
      <c r="EDT61" s="53"/>
      <c r="EDU61" s="53"/>
      <c r="EDV61" s="53"/>
      <c r="EDW61" s="53"/>
      <c r="EDX61" s="53"/>
      <c r="EDY61" s="53"/>
      <c r="EDZ61" s="53"/>
      <c r="EEA61" s="53"/>
      <c r="EEB61" s="53"/>
      <c r="EEC61" s="53"/>
      <c r="EED61" s="53"/>
      <c r="EEE61" s="53"/>
      <c r="EEF61" s="53"/>
      <c r="EEG61" s="53"/>
      <c r="EEH61" s="53"/>
      <c r="EEI61" s="53"/>
      <c r="EEJ61" s="53"/>
      <c r="EEK61" s="53"/>
      <c r="EEL61" s="53"/>
      <c r="EEM61" s="53"/>
      <c r="EEN61" s="53"/>
      <c r="EEO61" s="53"/>
      <c r="EEP61" s="53"/>
      <c r="EEQ61" s="53"/>
      <c r="EER61" s="53"/>
      <c r="EES61" s="53"/>
      <c r="EET61" s="53"/>
      <c r="EEU61" s="53"/>
      <c r="EEV61" s="53"/>
      <c r="EEW61" s="53"/>
      <c r="EEX61" s="53"/>
      <c r="EEY61" s="53"/>
      <c r="EEZ61" s="53"/>
      <c r="EFA61" s="53"/>
      <c r="EFB61" s="53"/>
      <c r="EFC61" s="53"/>
      <c r="EFD61" s="53"/>
      <c r="EFE61" s="53"/>
      <c r="EFF61" s="53"/>
      <c r="EFG61" s="53"/>
      <c r="EFH61" s="53"/>
      <c r="EFI61" s="53"/>
      <c r="EFJ61" s="53"/>
      <c r="EFK61" s="53"/>
      <c r="EFL61" s="53"/>
      <c r="EFM61" s="53"/>
      <c r="EFN61" s="53"/>
      <c r="EFO61" s="53"/>
      <c r="EFP61" s="53"/>
      <c r="EFQ61" s="53"/>
      <c r="EFR61" s="53"/>
      <c r="EFS61" s="53"/>
      <c r="EFT61" s="53"/>
      <c r="EFU61" s="53"/>
      <c r="EFV61" s="53"/>
      <c r="EFW61" s="53"/>
      <c r="EFX61" s="53"/>
      <c r="EFY61" s="53"/>
      <c r="EFZ61" s="53"/>
      <c r="EGA61" s="53"/>
      <c r="EGB61" s="53"/>
      <c r="EGC61" s="53"/>
      <c r="EGD61" s="53"/>
      <c r="EGE61" s="53"/>
      <c r="EGF61" s="53"/>
      <c r="EGG61" s="53"/>
      <c r="EGH61" s="53"/>
      <c r="EGI61" s="53"/>
      <c r="EGJ61" s="53"/>
      <c r="EGK61" s="53"/>
      <c r="EGL61" s="53"/>
      <c r="EGM61" s="53"/>
      <c r="EGN61" s="53"/>
      <c r="EGO61" s="53"/>
      <c r="EGP61" s="53"/>
      <c r="EGQ61" s="53"/>
      <c r="EGR61" s="53"/>
      <c r="EGS61" s="53"/>
      <c r="EGT61" s="53"/>
      <c r="EGU61" s="53"/>
      <c r="EGV61" s="53"/>
      <c r="EGW61" s="53"/>
      <c r="EGX61" s="53"/>
      <c r="EGY61" s="53"/>
      <c r="EGZ61" s="53"/>
      <c r="EHA61" s="53"/>
      <c r="EHB61" s="53"/>
      <c r="EHC61" s="53"/>
      <c r="EHD61" s="53"/>
      <c r="EHE61" s="53"/>
      <c r="EHF61" s="53"/>
      <c r="EHG61" s="53"/>
      <c r="EHH61" s="53"/>
      <c r="EHI61" s="53"/>
      <c r="EHJ61" s="53"/>
      <c r="EHK61" s="53"/>
      <c r="EHL61" s="53"/>
      <c r="EHM61" s="53"/>
      <c r="EHN61" s="53"/>
      <c r="EHO61" s="53"/>
      <c r="EHP61" s="53"/>
      <c r="EHQ61" s="53"/>
      <c r="EHR61" s="53"/>
      <c r="EHS61" s="53"/>
      <c r="EHT61" s="53"/>
      <c r="EHU61" s="53"/>
      <c r="EHV61" s="53"/>
      <c r="EHW61" s="53"/>
      <c r="EHX61" s="53"/>
      <c r="EHY61" s="53"/>
      <c r="EHZ61" s="53"/>
      <c r="EIA61" s="53"/>
      <c r="EIB61" s="53"/>
      <c r="EIC61" s="53"/>
      <c r="EID61" s="53"/>
      <c r="EIE61" s="53"/>
      <c r="EIF61" s="53"/>
      <c r="EIG61" s="53"/>
      <c r="EIH61" s="53"/>
      <c r="EII61" s="53"/>
      <c r="EIJ61" s="53"/>
      <c r="EIK61" s="53"/>
      <c r="EIL61" s="53"/>
      <c r="EIM61" s="53"/>
      <c r="EIN61" s="53"/>
      <c r="EIO61" s="53"/>
      <c r="EIP61" s="53"/>
      <c r="EIQ61" s="53"/>
      <c r="EIR61" s="53"/>
      <c r="EIS61" s="53"/>
      <c r="EIT61" s="53"/>
      <c r="EIU61" s="53"/>
      <c r="EIV61" s="53"/>
      <c r="EIW61" s="53"/>
      <c r="EIX61" s="53"/>
      <c r="EIY61" s="53"/>
      <c r="EIZ61" s="53"/>
      <c r="EJA61" s="53"/>
      <c r="EJB61" s="53"/>
      <c r="EJC61" s="53"/>
      <c r="EJD61" s="53"/>
      <c r="EJE61" s="53"/>
      <c r="EJF61" s="53"/>
      <c r="EJG61" s="53"/>
      <c r="EJH61" s="53"/>
      <c r="EJI61" s="53"/>
      <c r="EJJ61" s="53"/>
      <c r="EJK61" s="53"/>
      <c r="EJL61" s="53"/>
      <c r="EJM61" s="53"/>
      <c r="EJN61" s="53"/>
      <c r="EJO61" s="53"/>
      <c r="EJP61" s="53"/>
      <c r="EJQ61" s="53"/>
      <c r="EJR61" s="53"/>
      <c r="EJS61" s="53"/>
      <c r="EJT61" s="53"/>
      <c r="EJU61" s="53"/>
      <c r="EJV61" s="53"/>
      <c r="EJW61" s="53"/>
      <c r="EJX61" s="53"/>
      <c r="EJY61" s="53"/>
      <c r="EJZ61" s="53"/>
      <c r="EKA61" s="53"/>
      <c r="EKB61" s="53"/>
      <c r="EKC61" s="53"/>
      <c r="EKD61" s="53"/>
      <c r="EKE61" s="53"/>
      <c r="EKF61" s="53"/>
      <c r="EKG61" s="53"/>
      <c r="EKH61" s="53"/>
      <c r="EKI61" s="53"/>
      <c r="EKJ61" s="53"/>
      <c r="EKK61" s="53"/>
      <c r="EKL61" s="53"/>
      <c r="EKM61" s="53"/>
      <c r="EKN61" s="53"/>
      <c r="EKO61" s="53"/>
      <c r="EKP61" s="53"/>
      <c r="EKQ61" s="53"/>
      <c r="EKR61" s="53"/>
      <c r="EKS61" s="53"/>
      <c r="EKT61" s="53"/>
      <c r="EKU61" s="53"/>
      <c r="EKV61" s="53"/>
      <c r="EKW61" s="53"/>
      <c r="EKX61" s="53"/>
      <c r="EKY61" s="53"/>
      <c r="EKZ61" s="53"/>
      <c r="ELA61" s="53"/>
      <c r="ELB61" s="53"/>
      <c r="ELC61" s="53"/>
      <c r="ELD61" s="53"/>
      <c r="ELE61" s="53"/>
      <c r="ELF61" s="53"/>
      <c r="ELG61" s="53"/>
      <c r="ELH61" s="53"/>
      <c r="ELI61" s="53"/>
      <c r="ELJ61" s="53"/>
      <c r="ELK61" s="53"/>
      <c r="ELL61" s="53"/>
      <c r="ELM61" s="53"/>
      <c r="ELN61" s="53"/>
      <c r="ELO61" s="53"/>
      <c r="ELP61" s="53"/>
      <c r="ELQ61" s="53"/>
      <c r="ELR61" s="53"/>
      <c r="ELS61" s="53"/>
      <c r="ELT61" s="53"/>
      <c r="ELU61" s="53"/>
      <c r="ELV61" s="53"/>
      <c r="ELW61" s="53"/>
      <c r="ELX61" s="53"/>
      <c r="ELY61" s="53"/>
      <c r="ELZ61" s="53"/>
      <c r="EMA61" s="53"/>
      <c r="EMB61" s="53"/>
      <c r="EMC61" s="53"/>
      <c r="EMD61" s="53"/>
      <c r="EME61" s="53"/>
      <c r="EMF61" s="53"/>
      <c r="EMG61" s="53"/>
      <c r="EMH61" s="53"/>
      <c r="EMI61" s="53"/>
      <c r="EMJ61" s="53"/>
      <c r="EMK61" s="53"/>
      <c r="EML61" s="53"/>
      <c r="EMM61" s="53"/>
      <c r="EMN61" s="53"/>
      <c r="EMO61" s="53"/>
      <c r="EMP61" s="53"/>
      <c r="EMQ61" s="53"/>
      <c r="EMR61" s="53"/>
      <c r="EMS61" s="53"/>
      <c r="EMT61" s="53"/>
      <c r="EMU61" s="53"/>
      <c r="EMV61" s="53"/>
      <c r="EMW61" s="53"/>
      <c r="EMX61" s="53"/>
      <c r="EMY61" s="53"/>
      <c r="EMZ61" s="53"/>
      <c r="ENA61" s="53"/>
      <c r="ENB61" s="53"/>
      <c r="ENC61" s="53"/>
      <c r="END61" s="53"/>
      <c r="ENE61" s="53"/>
      <c r="ENF61" s="53"/>
      <c r="ENG61" s="53"/>
      <c r="ENH61" s="53"/>
      <c r="ENI61" s="53"/>
      <c r="ENJ61" s="53"/>
      <c r="ENK61" s="53"/>
      <c r="ENL61" s="53"/>
      <c r="ENM61" s="53"/>
      <c r="ENN61" s="53"/>
      <c r="ENO61" s="53"/>
      <c r="ENP61" s="53"/>
      <c r="ENQ61" s="53"/>
      <c r="ENR61" s="53"/>
      <c r="ENS61" s="53"/>
      <c r="ENT61" s="53"/>
      <c r="ENU61" s="53"/>
      <c r="ENV61" s="53"/>
      <c r="ENW61" s="53"/>
      <c r="ENX61" s="53"/>
      <c r="ENY61" s="53"/>
      <c r="ENZ61" s="53"/>
      <c r="EOA61" s="53"/>
      <c r="EOB61" s="53"/>
      <c r="EOC61" s="53"/>
      <c r="EOD61" s="53"/>
      <c r="EOE61" s="53"/>
      <c r="EOF61" s="53"/>
      <c r="EOG61" s="53"/>
      <c r="EOH61" s="53"/>
      <c r="EOI61" s="53"/>
      <c r="EOJ61" s="53"/>
      <c r="EOK61" s="53"/>
      <c r="EOL61" s="53"/>
      <c r="EOM61" s="53"/>
      <c r="EON61" s="53"/>
      <c r="EOO61" s="53"/>
      <c r="EOP61" s="53"/>
      <c r="EOQ61" s="53"/>
      <c r="EOR61" s="53"/>
      <c r="EOS61" s="53"/>
      <c r="EOT61" s="53"/>
      <c r="EOU61" s="53"/>
      <c r="EOV61" s="53"/>
      <c r="EOW61" s="53"/>
      <c r="EOX61" s="53"/>
      <c r="EOY61" s="53"/>
      <c r="EOZ61" s="53"/>
      <c r="EPA61" s="53"/>
      <c r="EPB61" s="53"/>
      <c r="EPC61" s="53"/>
      <c r="EPD61" s="53"/>
      <c r="EPE61" s="53"/>
      <c r="EPF61" s="53"/>
      <c r="EPG61" s="53"/>
      <c r="EPH61" s="53"/>
      <c r="EPI61" s="53"/>
      <c r="EPJ61" s="53"/>
      <c r="EPK61" s="53"/>
      <c r="EPL61" s="53"/>
      <c r="EPM61" s="53"/>
      <c r="EPN61" s="53"/>
      <c r="EPO61" s="53"/>
      <c r="EPP61" s="53"/>
      <c r="EPQ61" s="53"/>
      <c r="EPR61" s="53"/>
      <c r="EPS61" s="53"/>
      <c r="EPT61" s="53"/>
      <c r="EPU61" s="53"/>
      <c r="EPV61" s="53"/>
      <c r="EPW61" s="53"/>
      <c r="EPX61" s="53"/>
      <c r="EPY61" s="53"/>
      <c r="EPZ61" s="53"/>
      <c r="EQA61" s="53"/>
      <c r="EQB61" s="53"/>
      <c r="EQC61" s="53"/>
      <c r="EQD61" s="53"/>
      <c r="EQE61" s="53"/>
      <c r="EQF61" s="53"/>
      <c r="EQG61" s="53"/>
      <c r="EQH61" s="53"/>
      <c r="EQI61" s="53"/>
      <c r="EQJ61" s="53"/>
      <c r="EQK61" s="53"/>
      <c r="EQL61" s="53"/>
      <c r="EQM61" s="53"/>
      <c r="EQN61" s="53"/>
      <c r="EQO61" s="53"/>
      <c r="EQP61" s="53"/>
      <c r="EQQ61" s="53"/>
      <c r="EQR61" s="53"/>
      <c r="EQS61" s="53"/>
      <c r="EQT61" s="53"/>
      <c r="EQU61" s="53"/>
      <c r="EQV61" s="53"/>
      <c r="EQW61" s="53"/>
      <c r="EQX61" s="53"/>
      <c r="EQY61" s="53"/>
      <c r="EQZ61" s="53"/>
      <c r="ERA61" s="53"/>
      <c r="ERB61" s="53"/>
      <c r="ERC61" s="53"/>
      <c r="ERD61" s="53"/>
      <c r="ERE61" s="53"/>
      <c r="ERF61" s="53"/>
      <c r="ERG61" s="53"/>
      <c r="ERH61" s="53"/>
      <c r="ERI61" s="53"/>
      <c r="ERJ61" s="53"/>
      <c r="ERK61" s="53"/>
      <c r="ERL61" s="53"/>
      <c r="ERM61" s="53"/>
      <c r="ERN61" s="53"/>
      <c r="ERO61" s="53"/>
      <c r="ERP61" s="53"/>
      <c r="ERQ61" s="53"/>
      <c r="ERR61" s="53"/>
      <c r="ERS61" s="53"/>
      <c r="ERT61" s="53"/>
      <c r="ERU61" s="53"/>
      <c r="ERV61" s="53"/>
      <c r="ERW61" s="53"/>
      <c r="ERX61" s="53"/>
      <c r="ERY61" s="53"/>
      <c r="ERZ61" s="53"/>
      <c r="ESA61" s="53"/>
      <c r="ESB61" s="53"/>
      <c r="ESC61" s="53"/>
      <c r="ESD61" s="53"/>
      <c r="ESE61" s="53"/>
      <c r="ESF61" s="53"/>
      <c r="ESG61" s="53"/>
      <c r="ESH61" s="53"/>
      <c r="ESI61" s="53"/>
      <c r="ESJ61" s="53"/>
      <c r="ESK61" s="53"/>
      <c r="ESL61" s="53"/>
      <c r="ESM61" s="53"/>
      <c r="ESN61" s="53"/>
      <c r="ESO61" s="53"/>
      <c r="ESP61" s="53"/>
      <c r="ESQ61" s="53"/>
      <c r="ESR61" s="53"/>
      <c r="ESS61" s="53"/>
      <c r="EST61" s="53"/>
      <c r="ESU61" s="53"/>
      <c r="ESV61" s="53"/>
      <c r="ESW61" s="53"/>
      <c r="ESX61" s="53"/>
      <c r="ESY61" s="53"/>
      <c r="ESZ61" s="53"/>
      <c r="ETA61" s="53"/>
      <c r="ETB61" s="53"/>
      <c r="ETC61" s="53"/>
      <c r="ETD61" s="53"/>
      <c r="ETE61" s="53"/>
      <c r="ETF61" s="53"/>
      <c r="ETG61" s="53"/>
      <c r="ETH61" s="53"/>
      <c r="ETI61" s="53"/>
      <c r="ETJ61" s="53"/>
      <c r="ETK61" s="53"/>
      <c r="ETL61" s="53"/>
      <c r="ETM61" s="53"/>
      <c r="ETN61" s="53"/>
      <c r="ETO61" s="53"/>
      <c r="ETP61" s="53"/>
      <c r="ETQ61" s="53"/>
      <c r="ETR61" s="53"/>
      <c r="ETS61" s="53"/>
      <c r="ETT61" s="53"/>
      <c r="ETU61" s="53"/>
      <c r="ETV61" s="53"/>
      <c r="ETW61" s="53"/>
      <c r="ETX61" s="53"/>
      <c r="ETY61" s="53"/>
      <c r="ETZ61" s="53"/>
      <c r="EUA61" s="53"/>
      <c r="EUB61" s="53"/>
      <c r="EUC61" s="53"/>
      <c r="EUD61" s="53"/>
      <c r="EUE61" s="53"/>
      <c r="EUF61" s="53"/>
      <c r="EUG61" s="53"/>
      <c r="EUH61" s="53"/>
      <c r="EUI61" s="53"/>
      <c r="EUJ61" s="53"/>
      <c r="EUK61" s="53"/>
      <c r="EUL61" s="53"/>
      <c r="EUM61" s="53"/>
      <c r="EUN61" s="53"/>
      <c r="EUO61" s="53"/>
      <c r="EUP61" s="53"/>
      <c r="EUQ61" s="53"/>
      <c r="EUR61" s="53"/>
      <c r="EUS61" s="53"/>
      <c r="EUT61" s="53"/>
      <c r="EUU61" s="53"/>
      <c r="EUV61" s="53"/>
      <c r="EUW61" s="53"/>
      <c r="EUX61" s="53"/>
      <c r="EUY61" s="53"/>
      <c r="EUZ61" s="53"/>
      <c r="EVA61" s="53"/>
      <c r="EVB61" s="53"/>
      <c r="EVC61" s="53"/>
      <c r="EVD61" s="53"/>
      <c r="EVE61" s="53"/>
      <c r="EVF61" s="53"/>
      <c r="EVG61" s="53"/>
      <c r="EVH61" s="53"/>
      <c r="EVI61" s="53"/>
      <c r="EVJ61" s="53"/>
      <c r="EVK61" s="53"/>
      <c r="EVL61" s="53"/>
      <c r="EVM61" s="53"/>
      <c r="EVN61" s="53"/>
      <c r="EVO61" s="53"/>
      <c r="EVP61" s="53"/>
      <c r="EVQ61" s="53"/>
      <c r="EVR61" s="53"/>
      <c r="EVS61" s="53"/>
      <c r="EVT61" s="53"/>
      <c r="EVU61" s="53"/>
      <c r="EVV61" s="53"/>
      <c r="EVW61" s="53"/>
      <c r="EVX61" s="53"/>
      <c r="EVY61" s="53"/>
      <c r="EVZ61" s="53"/>
      <c r="EWA61" s="53"/>
      <c r="EWB61" s="53"/>
      <c r="EWC61" s="53"/>
      <c r="EWD61" s="53"/>
      <c r="EWE61" s="53"/>
      <c r="EWF61" s="53"/>
      <c r="EWG61" s="53"/>
      <c r="EWH61" s="53"/>
      <c r="EWI61" s="53"/>
      <c r="EWJ61" s="53"/>
      <c r="EWK61" s="53"/>
      <c r="EWL61" s="53"/>
      <c r="EWM61" s="53"/>
      <c r="EWN61" s="53"/>
      <c r="EWO61" s="53"/>
      <c r="EWP61" s="53"/>
      <c r="EWQ61" s="53"/>
      <c r="EWR61" s="53"/>
      <c r="EWS61" s="53"/>
      <c r="EWT61" s="53"/>
      <c r="EWU61" s="53"/>
      <c r="EWV61" s="53"/>
      <c r="EWW61" s="53"/>
      <c r="EWX61" s="53"/>
      <c r="EWY61" s="53"/>
      <c r="EWZ61" s="53"/>
      <c r="EXA61" s="53"/>
      <c r="EXB61" s="53"/>
      <c r="EXC61" s="53"/>
      <c r="EXD61" s="53"/>
      <c r="EXE61" s="53"/>
      <c r="EXF61" s="53"/>
      <c r="EXG61" s="53"/>
      <c r="EXH61" s="53"/>
      <c r="EXI61" s="53"/>
      <c r="EXJ61" s="53"/>
      <c r="EXK61" s="53"/>
      <c r="EXL61" s="53"/>
      <c r="EXM61" s="53"/>
      <c r="EXN61" s="53"/>
      <c r="EXO61" s="53"/>
      <c r="EXP61" s="53"/>
      <c r="EXQ61" s="53"/>
      <c r="EXR61" s="53"/>
      <c r="EXS61" s="53"/>
      <c r="EXT61" s="53"/>
      <c r="EXU61" s="53"/>
      <c r="EXV61" s="53"/>
      <c r="EXW61" s="53"/>
      <c r="EXX61" s="53"/>
      <c r="EXY61" s="53"/>
      <c r="EXZ61" s="53"/>
      <c r="EYA61" s="53"/>
      <c r="EYB61" s="53"/>
      <c r="EYC61" s="53"/>
      <c r="EYD61" s="53"/>
      <c r="EYE61" s="53"/>
      <c r="EYF61" s="53"/>
      <c r="EYG61" s="53"/>
      <c r="EYH61" s="53"/>
      <c r="EYI61" s="53"/>
      <c r="EYJ61" s="53"/>
      <c r="EYK61" s="53"/>
      <c r="EYL61" s="53"/>
      <c r="EYM61" s="53"/>
      <c r="EYN61" s="53"/>
      <c r="EYO61" s="53"/>
      <c r="EYP61" s="53"/>
      <c r="EYQ61" s="53"/>
      <c r="EYR61" s="53"/>
      <c r="EYS61" s="53"/>
      <c r="EYT61" s="53"/>
      <c r="EYU61" s="53"/>
      <c r="EYV61" s="53"/>
      <c r="EYW61" s="53"/>
      <c r="EYX61" s="53"/>
      <c r="EYY61" s="53"/>
      <c r="EYZ61" s="53"/>
      <c r="EZA61" s="53"/>
      <c r="EZB61" s="53"/>
      <c r="EZC61" s="53"/>
      <c r="EZD61" s="53"/>
      <c r="EZE61" s="53"/>
      <c r="EZF61" s="53"/>
      <c r="EZG61" s="53"/>
      <c r="EZH61" s="53"/>
      <c r="EZI61" s="53"/>
      <c r="EZJ61" s="53"/>
      <c r="EZK61" s="53"/>
      <c r="EZL61" s="53"/>
      <c r="EZM61" s="53"/>
      <c r="EZN61" s="53"/>
      <c r="EZO61" s="53"/>
      <c r="EZP61" s="53"/>
      <c r="EZQ61" s="53"/>
      <c r="EZR61" s="53"/>
      <c r="EZS61" s="53"/>
      <c r="EZT61" s="53"/>
      <c r="EZU61" s="53"/>
      <c r="EZV61" s="53"/>
      <c r="EZW61" s="53"/>
      <c r="EZX61" s="53"/>
      <c r="EZY61" s="53"/>
      <c r="EZZ61" s="53"/>
      <c r="FAA61" s="53"/>
      <c r="FAB61" s="53"/>
      <c r="FAC61" s="53"/>
      <c r="FAD61" s="53"/>
      <c r="FAE61" s="53"/>
      <c r="FAF61" s="53"/>
      <c r="FAG61" s="53"/>
      <c r="FAH61" s="53"/>
      <c r="FAI61" s="53"/>
      <c r="FAJ61" s="53"/>
      <c r="FAK61" s="53"/>
      <c r="FAL61" s="53"/>
      <c r="FAM61" s="53"/>
      <c r="FAN61" s="53"/>
      <c r="FAO61" s="53"/>
      <c r="FAP61" s="53"/>
      <c r="FAQ61" s="53"/>
      <c r="FAR61" s="53"/>
      <c r="FAS61" s="53"/>
      <c r="FAT61" s="53"/>
      <c r="FAU61" s="53"/>
      <c r="FAV61" s="53"/>
      <c r="FAW61" s="53"/>
      <c r="FAX61" s="53"/>
      <c r="FAY61" s="53"/>
      <c r="FAZ61" s="53"/>
      <c r="FBA61" s="53"/>
      <c r="FBB61" s="53"/>
      <c r="FBC61" s="53"/>
      <c r="FBD61" s="53"/>
      <c r="FBE61" s="53"/>
      <c r="FBF61" s="53"/>
      <c r="FBG61" s="53"/>
      <c r="FBH61" s="53"/>
      <c r="FBI61" s="53"/>
      <c r="FBJ61" s="53"/>
      <c r="FBK61" s="53"/>
      <c r="FBL61" s="53"/>
      <c r="FBM61" s="53"/>
      <c r="FBN61" s="53"/>
      <c r="FBO61" s="53"/>
      <c r="FBP61" s="53"/>
      <c r="FBQ61" s="53"/>
      <c r="FBR61" s="53"/>
      <c r="FBS61" s="53"/>
      <c r="FBT61" s="53"/>
      <c r="FBU61" s="53"/>
      <c r="FBV61" s="53"/>
      <c r="FBW61" s="53"/>
      <c r="FBX61" s="53"/>
      <c r="FBY61" s="53"/>
      <c r="FBZ61" s="53"/>
      <c r="FCA61" s="53"/>
      <c r="FCB61" s="53"/>
      <c r="FCC61" s="53"/>
      <c r="FCD61" s="53"/>
      <c r="FCE61" s="53"/>
      <c r="FCF61" s="53"/>
      <c r="FCG61" s="53"/>
      <c r="FCH61" s="53"/>
      <c r="FCI61" s="53"/>
      <c r="FCJ61" s="53"/>
      <c r="FCK61" s="53"/>
      <c r="FCL61" s="53"/>
      <c r="FCM61" s="53"/>
      <c r="FCN61" s="53"/>
      <c r="FCO61" s="53"/>
      <c r="FCP61" s="53"/>
      <c r="FCQ61" s="53"/>
      <c r="FCR61" s="53"/>
      <c r="FCS61" s="53"/>
      <c r="FCT61" s="53"/>
      <c r="FCU61" s="53"/>
      <c r="FCV61" s="53"/>
      <c r="FCW61" s="53"/>
      <c r="FCX61" s="53"/>
      <c r="FCY61" s="53"/>
      <c r="FCZ61" s="53"/>
      <c r="FDA61" s="53"/>
      <c r="FDB61" s="53"/>
      <c r="FDC61" s="53"/>
      <c r="FDD61" s="53"/>
      <c r="FDE61" s="53"/>
      <c r="FDF61" s="53"/>
      <c r="FDG61" s="53"/>
      <c r="FDH61" s="53"/>
      <c r="FDI61" s="53"/>
      <c r="FDJ61" s="53"/>
      <c r="FDK61" s="53"/>
      <c r="FDL61" s="53"/>
      <c r="FDM61" s="53"/>
      <c r="FDN61" s="53"/>
      <c r="FDO61" s="53"/>
      <c r="FDP61" s="53"/>
      <c r="FDQ61" s="53"/>
      <c r="FDR61" s="53"/>
      <c r="FDS61" s="53"/>
      <c r="FDT61" s="53"/>
      <c r="FDU61" s="53"/>
      <c r="FDV61" s="53"/>
      <c r="FDW61" s="53"/>
      <c r="FDX61" s="53"/>
      <c r="FDY61" s="53"/>
      <c r="FDZ61" s="53"/>
      <c r="FEA61" s="53"/>
      <c r="FEB61" s="53"/>
      <c r="FEC61" s="53"/>
      <c r="FED61" s="53"/>
      <c r="FEE61" s="53"/>
      <c r="FEF61" s="53"/>
      <c r="FEG61" s="53"/>
      <c r="FEH61" s="53"/>
      <c r="FEI61" s="53"/>
      <c r="FEJ61" s="53"/>
      <c r="FEK61" s="53"/>
      <c r="FEL61" s="53"/>
      <c r="FEM61" s="53"/>
      <c r="FEN61" s="53"/>
      <c r="FEO61" s="53"/>
      <c r="FEP61" s="53"/>
      <c r="FEQ61" s="53"/>
      <c r="FER61" s="53"/>
      <c r="FES61" s="53"/>
      <c r="FET61" s="53"/>
      <c r="FEU61" s="53"/>
      <c r="FEV61" s="53"/>
      <c r="FEW61" s="53"/>
      <c r="FEX61" s="53"/>
      <c r="FEY61" s="53"/>
      <c r="FEZ61" s="53"/>
      <c r="FFA61" s="53"/>
      <c r="FFB61" s="53"/>
      <c r="FFC61" s="53"/>
      <c r="FFD61" s="53"/>
      <c r="FFE61" s="53"/>
      <c r="FFF61" s="53"/>
      <c r="FFG61" s="53"/>
      <c r="FFH61" s="53"/>
      <c r="FFI61" s="53"/>
      <c r="FFJ61" s="53"/>
      <c r="FFK61" s="53"/>
      <c r="FFL61" s="53"/>
      <c r="FFM61" s="53"/>
      <c r="FFN61" s="53"/>
      <c r="FFO61" s="53"/>
      <c r="FFP61" s="53"/>
      <c r="FFQ61" s="53"/>
      <c r="FFR61" s="53"/>
      <c r="FFS61" s="53"/>
      <c r="FFT61" s="53"/>
      <c r="FFU61" s="53"/>
      <c r="FFV61" s="53"/>
      <c r="FFW61" s="53"/>
      <c r="FFX61" s="53"/>
      <c r="FFY61" s="53"/>
      <c r="FFZ61" s="53"/>
      <c r="FGA61" s="53"/>
      <c r="FGB61" s="53"/>
      <c r="FGC61" s="53"/>
      <c r="FGD61" s="53"/>
      <c r="FGE61" s="53"/>
      <c r="FGF61" s="53"/>
      <c r="FGG61" s="53"/>
      <c r="FGH61" s="53"/>
      <c r="FGI61" s="53"/>
      <c r="FGJ61" s="53"/>
      <c r="FGK61" s="53"/>
      <c r="FGL61" s="53"/>
      <c r="FGM61" s="53"/>
      <c r="FGN61" s="53"/>
      <c r="FGO61" s="53"/>
      <c r="FGP61" s="53"/>
      <c r="FGQ61" s="53"/>
      <c r="FGR61" s="53"/>
      <c r="FGS61" s="53"/>
      <c r="FGT61" s="53"/>
      <c r="FGU61" s="53"/>
      <c r="FGV61" s="53"/>
      <c r="FGW61" s="53"/>
      <c r="FGX61" s="53"/>
      <c r="FGY61" s="53"/>
      <c r="FGZ61" s="53"/>
      <c r="FHA61" s="53"/>
      <c r="FHB61" s="53"/>
      <c r="FHC61" s="53"/>
      <c r="FHD61" s="53"/>
      <c r="FHE61" s="53"/>
      <c r="FHF61" s="53"/>
      <c r="FHG61" s="53"/>
      <c r="FHH61" s="53"/>
      <c r="FHI61" s="53"/>
      <c r="FHJ61" s="53"/>
      <c r="FHK61" s="53"/>
      <c r="FHL61" s="53"/>
      <c r="FHM61" s="53"/>
      <c r="FHN61" s="53"/>
      <c r="FHO61" s="53"/>
      <c r="FHP61" s="53"/>
      <c r="FHQ61" s="53"/>
      <c r="FHR61" s="53"/>
      <c r="FHS61" s="53"/>
      <c r="FHT61" s="53"/>
      <c r="FHU61" s="53"/>
      <c r="FHV61" s="53"/>
      <c r="FHW61" s="53"/>
      <c r="FHX61" s="53"/>
      <c r="FHY61" s="53"/>
      <c r="FHZ61" s="53"/>
      <c r="FIA61" s="53"/>
      <c r="FIB61" s="53"/>
      <c r="FIC61" s="53"/>
      <c r="FID61" s="53"/>
      <c r="FIE61" s="53"/>
      <c r="FIF61" s="53"/>
      <c r="FIG61" s="53"/>
      <c r="FIH61" s="53"/>
      <c r="FII61" s="53"/>
      <c r="FIJ61" s="53"/>
      <c r="FIK61" s="53"/>
      <c r="FIL61" s="53"/>
      <c r="FIM61" s="53"/>
      <c r="FIN61" s="53"/>
      <c r="FIO61" s="53"/>
      <c r="FIP61" s="53"/>
      <c r="FIQ61" s="53"/>
      <c r="FIR61" s="53"/>
      <c r="FIS61" s="53"/>
      <c r="FIT61" s="53"/>
      <c r="FIU61" s="53"/>
      <c r="FIV61" s="53"/>
      <c r="FIW61" s="53"/>
      <c r="FIX61" s="53"/>
      <c r="FIY61" s="53"/>
      <c r="FIZ61" s="53"/>
      <c r="FJA61" s="53"/>
      <c r="FJB61" s="53"/>
      <c r="FJC61" s="53"/>
      <c r="FJD61" s="53"/>
      <c r="FJE61" s="53"/>
      <c r="FJF61" s="53"/>
      <c r="FJG61" s="53"/>
      <c r="FJH61" s="53"/>
      <c r="FJI61" s="53"/>
      <c r="FJJ61" s="53"/>
      <c r="FJK61" s="53"/>
      <c r="FJL61" s="53"/>
      <c r="FJM61" s="53"/>
      <c r="FJN61" s="53"/>
      <c r="FJO61" s="53"/>
      <c r="FJP61" s="53"/>
      <c r="FJQ61" s="53"/>
      <c r="FJR61" s="53"/>
      <c r="FJS61" s="53"/>
      <c r="FJT61" s="53"/>
      <c r="FJU61" s="53"/>
      <c r="FJV61" s="53"/>
      <c r="FJW61" s="53"/>
      <c r="FJX61" s="53"/>
      <c r="FJY61" s="53"/>
      <c r="FJZ61" s="53"/>
      <c r="FKA61" s="53"/>
      <c r="FKB61" s="53"/>
      <c r="FKC61" s="53"/>
      <c r="FKD61" s="53"/>
      <c r="FKE61" s="53"/>
      <c r="FKF61" s="53"/>
      <c r="FKG61" s="53"/>
      <c r="FKH61" s="53"/>
      <c r="FKI61" s="53"/>
      <c r="FKJ61" s="53"/>
      <c r="FKK61" s="53"/>
      <c r="FKL61" s="53"/>
      <c r="FKM61" s="53"/>
      <c r="FKN61" s="53"/>
      <c r="FKO61" s="53"/>
      <c r="FKP61" s="53"/>
      <c r="FKQ61" s="53"/>
      <c r="FKR61" s="53"/>
      <c r="FKS61" s="53"/>
      <c r="FKT61" s="53"/>
      <c r="FKU61" s="53"/>
      <c r="FKV61" s="53"/>
      <c r="FKW61" s="53"/>
      <c r="FKX61" s="53"/>
      <c r="FKY61" s="53"/>
      <c r="FKZ61" s="53"/>
      <c r="FLA61" s="53"/>
      <c r="FLB61" s="53"/>
      <c r="FLC61" s="53"/>
      <c r="FLD61" s="53"/>
      <c r="FLE61" s="53"/>
      <c r="FLF61" s="53"/>
      <c r="FLG61" s="53"/>
      <c r="FLH61" s="53"/>
      <c r="FLI61" s="53"/>
      <c r="FLJ61" s="53"/>
      <c r="FLK61" s="53"/>
      <c r="FLL61" s="53"/>
      <c r="FLM61" s="53"/>
      <c r="FLN61" s="53"/>
      <c r="FLO61" s="53"/>
      <c r="FLP61" s="53"/>
      <c r="FLQ61" s="53"/>
      <c r="FLR61" s="53"/>
      <c r="FLS61" s="53"/>
      <c r="FLT61" s="53"/>
      <c r="FLU61" s="53"/>
      <c r="FLV61" s="53"/>
      <c r="FLW61" s="53"/>
      <c r="FLX61" s="53"/>
      <c r="FLY61" s="53"/>
      <c r="FLZ61" s="53"/>
      <c r="FMA61" s="53"/>
      <c r="FMB61" s="53"/>
      <c r="FMC61" s="53"/>
      <c r="FMD61" s="53"/>
      <c r="FME61" s="53"/>
      <c r="FMF61" s="53"/>
      <c r="FMG61" s="53"/>
      <c r="FMH61" s="53"/>
      <c r="FMI61" s="53"/>
      <c r="FMJ61" s="53"/>
      <c r="FMK61" s="53"/>
      <c r="FML61" s="53"/>
      <c r="FMM61" s="53"/>
      <c r="FMN61" s="53"/>
      <c r="FMO61" s="53"/>
      <c r="FMP61" s="53"/>
      <c r="FMQ61" s="53"/>
      <c r="FMR61" s="53"/>
      <c r="FMS61" s="53"/>
      <c r="FMT61" s="53"/>
      <c r="FMU61" s="53"/>
      <c r="FMV61" s="53"/>
      <c r="FMW61" s="53"/>
      <c r="FMX61" s="53"/>
      <c r="FMY61" s="53"/>
      <c r="FMZ61" s="53"/>
      <c r="FNA61" s="53"/>
      <c r="FNB61" s="53"/>
      <c r="FNC61" s="53"/>
      <c r="FND61" s="53"/>
      <c r="FNE61" s="53"/>
      <c r="FNF61" s="53"/>
      <c r="FNG61" s="53"/>
      <c r="FNH61" s="53"/>
      <c r="FNI61" s="53"/>
      <c r="FNJ61" s="53"/>
      <c r="FNK61" s="53"/>
      <c r="FNL61" s="53"/>
      <c r="FNM61" s="53"/>
      <c r="FNN61" s="53"/>
      <c r="FNO61" s="53"/>
      <c r="FNP61" s="53"/>
      <c r="FNQ61" s="53"/>
      <c r="FNR61" s="53"/>
      <c r="FNS61" s="53"/>
      <c r="FNT61" s="53"/>
      <c r="FNU61" s="53"/>
      <c r="FNV61" s="53"/>
      <c r="FNW61" s="53"/>
      <c r="FNX61" s="53"/>
      <c r="FNY61" s="53"/>
      <c r="FNZ61" s="53"/>
      <c r="FOA61" s="53"/>
      <c r="FOB61" s="53"/>
      <c r="FOC61" s="53"/>
      <c r="FOD61" s="53"/>
      <c r="FOE61" s="53"/>
      <c r="FOF61" s="53"/>
      <c r="FOG61" s="53"/>
      <c r="FOH61" s="53"/>
      <c r="FOI61" s="53"/>
      <c r="FOJ61" s="53"/>
      <c r="FOK61" s="53"/>
      <c r="FOL61" s="53"/>
      <c r="FOM61" s="53"/>
      <c r="FON61" s="53"/>
      <c r="FOO61" s="53"/>
      <c r="FOP61" s="53"/>
      <c r="FOQ61" s="53"/>
      <c r="FOR61" s="53"/>
      <c r="FOS61" s="53"/>
      <c r="FOT61" s="53"/>
      <c r="FOU61" s="53"/>
      <c r="FOV61" s="53"/>
      <c r="FOW61" s="53"/>
      <c r="FOX61" s="53"/>
      <c r="FOY61" s="53"/>
      <c r="FOZ61" s="53"/>
      <c r="FPA61" s="53"/>
      <c r="FPB61" s="53"/>
      <c r="FPC61" s="53"/>
      <c r="FPD61" s="53"/>
      <c r="FPE61" s="53"/>
      <c r="FPF61" s="53"/>
      <c r="FPG61" s="53"/>
      <c r="FPH61" s="53"/>
      <c r="FPI61" s="53"/>
      <c r="FPJ61" s="53"/>
      <c r="FPK61" s="53"/>
      <c r="FPL61" s="53"/>
      <c r="FPM61" s="53"/>
      <c r="FPN61" s="53"/>
      <c r="FPO61" s="53"/>
      <c r="FPP61" s="53"/>
      <c r="FPQ61" s="53"/>
      <c r="FPR61" s="53"/>
      <c r="FPS61" s="53"/>
      <c r="FPT61" s="53"/>
      <c r="FPU61" s="53"/>
      <c r="FPV61" s="53"/>
      <c r="FPW61" s="53"/>
      <c r="FPX61" s="53"/>
      <c r="FPY61" s="53"/>
      <c r="FPZ61" s="53"/>
      <c r="FQA61" s="53"/>
      <c r="FQB61" s="53"/>
      <c r="FQC61" s="53"/>
      <c r="FQD61" s="53"/>
      <c r="FQE61" s="53"/>
      <c r="FQF61" s="53"/>
      <c r="FQG61" s="53"/>
      <c r="FQH61" s="53"/>
      <c r="FQI61" s="53"/>
      <c r="FQJ61" s="53"/>
      <c r="FQK61" s="53"/>
      <c r="FQL61" s="53"/>
      <c r="FQM61" s="53"/>
      <c r="FQN61" s="53"/>
      <c r="FQO61" s="53"/>
      <c r="FQP61" s="53"/>
      <c r="FQQ61" s="53"/>
      <c r="FQR61" s="53"/>
      <c r="FQS61" s="53"/>
      <c r="FQT61" s="53"/>
      <c r="FQU61" s="53"/>
      <c r="FQV61" s="53"/>
      <c r="FQW61" s="53"/>
      <c r="FQX61" s="53"/>
      <c r="FQY61" s="53"/>
      <c r="FQZ61" s="53"/>
      <c r="FRA61" s="53"/>
      <c r="FRB61" s="53"/>
      <c r="FRC61" s="53"/>
      <c r="FRD61" s="53"/>
      <c r="FRE61" s="53"/>
      <c r="FRF61" s="53"/>
      <c r="FRG61" s="53"/>
      <c r="FRH61" s="53"/>
      <c r="FRI61" s="53"/>
      <c r="FRJ61" s="53"/>
      <c r="FRK61" s="53"/>
      <c r="FRL61" s="53"/>
      <c r="FRM61" s="53"/>
      <c r="FRN61" s="53"/>
      <c r="FRO61" s="53"/>
      <c r="FRP61" s="53"/>
      <c r="FRQ61" s="53"/>
      <c r="FRR61" s="53"/>
      <c r="FRS61" s="53"/>
      <c r="FRT61" s="53"/>
      <c r="FRU61" s="53"/>
      <c r="FRV61" s="53"/>
      <c r="FRW61" s="53"/>
      <c r="FRX61" s="53"/>
      <c r="FRY61" s="53"/>
      <c r="FRZ61" s="53"/>
      <c r="FSA61" s="53"/>
      <c r="FSB61" s="53"/>
      <c r="FSC61" s="53"/>
      <c r="FSD61" s="53"/>
      <c r="FSE61" s="53"/>
      <c r="FSF61" s="53"/>
      <c r="FSG61" s="53"/>
      <c r="FSH61" s="53"/>
      <c r="FSI61" s="53"/>
      <c r="FSJ61" s="53"/>
      <c r="FSK61" s="53"/>
      <c r="FSL61" s="53"/>
      <c r="FSM61" s="53"/>
      <c r="FSN61" s="53"/>
      <c r="FSO61" s="53"/>
      <c r="FSP61" s="53"/>
      <c r="FSQ61" s="53"/>
      <c r="FSR61" s="53"/>
      <c r="FSS61" s="53"/>
      <c r="FST61" s="53"/>
      <c r="FSU61" s="53"/>
      <c r="FSV61" s="53"/>
      <c r="FSW61" s="53"/>
      <c r="FSX61" s="53"/>
      <c r="FSY61" s="53"/>
      <c r="FSZ61" s="53"/>
      <c r="FTA61" s="53"/>
      <c r="FTB61" s="53"/>
      <c r="FTC61" s="53"/>
      <c r="FTD61" s="53"/>
      <c r="FTE61" s="53"/>
      <c r="FTF61" s="53"/>
      <c r="FTG61" s="53"/>
      <c r="FTH61" s="53"/>
      <c r="FTI61" s="53"/>
      <c r="FTJ61" s="53"/>
      <c r="FTK61" s="53"/>
      <c r="FTL61" s="53"/>
      <c r="FTM61" s="53"/>
      <c r="FTN61" s="53"/>
      <c r="FTO61" s="53"/>
      <c r="FTP61" s="53"/>
      <c r="FTQ61" s="53"/>
      <c r="FTR61" s="53"/>
      <c r="FTS61" s="53"/>
      <c r="FTT61" s="53"/>
      <c r="FTU61" s="53"/>
      <c r="FTV61" s="53"/>
      <c r="FTW61" s="53"/>
      <c r="FTX61" s="53"/>
      <c r="FTY61" s="53"/>
      <c r="FTZ61" s="53"/>
      <c r="FUA61" s="53"/>
      <c r="FUB61" s="53"/>
      <c r="FUC61" s="53"/>
      <c r="FUD61" s="53"/>
      <c r="FUE61" s="53"/>
      <c r="FUF61" s="53"/>
      <c r="FUG61" s="53"/>
      <c r="FUH61" s="53"/>
      <c r="FUI61" s="53"/>
      <c r="FUJ61" s="53"/>
      <c r="FUK61" s="53"/>
      <c r="FUL61" s="53"/>
      <c r="FUM61" s="53"/>
      <c r="FUN61" s="53"/>
      <c r="FUO61" s="53"/>
      <c r="FUP61" s="53"/>
      <c r="FUQ61" s="53"/>
      <c r="FUR61" s="53"/>
      <c r="FUS61" s="53"/>
      <c r="FUT61" s="53"/>
      <c r="FUU61" s="53"/>
      <c r="FUV61" s="53"/>
      <c r="FUW61" s="53"/>
      <c r="FUX61" s="53"/>
      <c r="FUY61" s="53"/>
      <c r="FUZ61" s="53"/>
      <c r="FVA61" s="53"/>
      <c r="FVB61" s="53"/>
      <c r="FVC61" s="53"/>
      <c r="FVD61" s="53"/>
      <c r="FVE61" s="53"/>
      <c r="FVF61" s="53"/>
      <c r="FVG61" s="53"/>
      <c r="FVH61" s="53"/>
      <c r="FVI61" s="53"/>
      <c r="FVJ61" s="53"/>
      <c r="FVK61" s="53"/>
      <c r="FVL61" s="53"/>
      <c r="FVM61" s="53"/>
      <c r="FVN61" s="53"/>
      <c r="FVO61" s="53"/>
      <c r="FVP61" s="53"/>
      <c r="FVQ61" s="53"/>
      <c r="FVR61" s="53"/>
      <c r="FVS61" s="53"/>
      <c r="FVT61" s="53"/>
      <c r="FVU61" s="53"/>
      <c r="FVV61" s="53"/>
      <c r="FVW61" s="53"/>
      <c r="FVX61" s="53"/>
      <c r="FVY61" s="53"/>
      <c r="FVZ61" s="53"/>
      <c r="FWA61" s="53"/>
      <c r="FWB61" s="53"/>
      <c r="FWC61" s="53"/>
      <c r="FWD61" s="53"/>
      <c r="FWE61" s="53"/>
      <c r="FWF61" s="53"/>
      <c r="FWG61" s="53"/>
      <c r="FWH61" s="53"/>
      <c r="FWI61" s="53"/>
      <c r="FWJ61" s="53"/>
      <c r="FWK61" s="53"/>
      <c r="FWL61" s="53"/>
      <c r="FWM61" s="53"/>
      <c r="FWN61" s="53"/>
      <c r="FWO61" s="53"/>
      <c r="FWP61" s="53"/>
      <c r="FWQ61" s="53"/>
      <c r="FWR61" s="53"/>
      <c r="FWS61" s="53"/>
      <c r="FWT61" s="53"/>
      <c r="FWU61" s="53"/>
      <c r="FWV61" s="53"/>
      <c r="FWW61" s="53"/>
      <c r="FWX61" s="53"/>
      <c r="FWY61" s="53"/>
      <c r="FWZ61" s="53"/>
      <c r="FXA61" s="53"/>
      <c r="FXB61" s="53"/>
      <c r="FXC61" s="53"/>
      <c r="FXD61" s="53"/>
      <c r="FXE61" s="53"/>
      <c r="FXF61" s="53"/>
      <c r="FXG61" s="53"/>
      <c r="FXH61" s="53"/>
      <c r="FXI61" s="53"/>
      <c r="FXJ61" s="53"/>
      <c r="FXK61" s="53"/>
      <c r="FXL61" s="53"/>
      <c r="FXM61" s="53"/>
      <c r="FXN61" s="53"/>
      <c r="FXO61" s="53"/>
      <c r="FXP61" s="53"/>
      <c r="FXQ61" s="53"/>
      <c r="FXR61" s="53"/>
      <c r="FXS61" s="53"/>
      <c r="FXT61" s="53"/>
      <c r="FXU61" s="53"/>
      <c r="FXV61" s="53"/>
      <c r="FXW61" s="53"/>
      <c r="FXX61" s="53"/>
      <c r="FXY61" s="53"/>
      <c r="FXZ61" s="53"/>
      <c r="FYA61" s="53"/>
      <c r="FYB61" s="53"/>
      <c r="FYC61" s="53"/>
      <c r="FYD61" s="53"/>
      <c r="FYE61" s="53"/>
      <c r="FYF61" s="53"/>
      <c r="FYG61" s="53"/>
      <c r="FYH61" s="53"/>
      <c r="FYI61" s="53"/>
      <c r="FYJ61" s="53"/>
      <c r="FYK61" s="53"/>
      <c r="FYL61" s="53"/>
      <c r="FYM61" s="53"/>
      <c r="FYN61" s="53"/>
      <c r="FYO61" s="53"/>
      <c r="FYP61" s="53"/>
      <c r="FYQ61" s="53"/>
      <c r="FYR61" s="53"/>
      <c r="FYS61" s="53"/>
      <c r="FYT61" s="53"/>
      <c r="FYU61" s="53"/>
      <c r="FYV61" s="53"/>
      <c r="FYW61" s="53"/>
      <c r="FYX61" s="53"/>
      <c r="FYY61" s="53"/>
      <c r="FYZ61" s="53"/>
      <c r="FZA61" s="53"/>
      <c r="FZB61" s="53"/>
      <c r="FZC61" s="53"/>
      <c r="FZD61" s="53"/>
      <c r="FZE61" s="53"/>
      <c r="FZF61" s="53"/>
      <c r="FZG61" s="53"/>
      <c r="FZH61" s="53"/>
      <c r="FZI61" s="53"/>
      <c r="FZJ61" s="53"/>
      <c r="FZK61" s="53"/>
      <c r="FZL61" s="53"/>
      <c r="FZM61" s="53"/>
      <c r="FZN61" s="53"/>
      <c r="FZO61" s="53"/>
      <c r="FZP61" s="53"/>
      <c r="FZQ61" s="53"/>
      <c r="FZR61" s="53"/>
      <c r="FZS61" s="53"/>
      <c r="FZT61" s="53"/>
      <c r="FZU61" s="53"/>
      <c r="FZV61" s="53"/>
      <c r="FZW61" s="53"/>
      <c r="FZX61" s="53"/>
      <c r="FZY61" s="53"/>
      <c r="FZZ61" s="53"/>
      <c r="GAA61" s="53"/>
      <c r="GAB61" s="53"/>
      <c r="GAC61" s="53"/>
      <c r="GAD61" s="53"/>
      <c r="GAE61" s="53"/>
      <c r="GAF61" s="53"/>
      <c r="GAG61" s="53"/>
      <c r="GAH61" s="53"/>
      <c r="GAI61" s="53"/>
      <c r="GAJ61" s="53"/>
      <c r="GAK61" s="53"/>
      <c r="GAL61" s="53"/>
      <c r="GAM61" s="53"/>
      <c r="GAN61" s="53"/>
      <c r="GAO61" s="53"/>
      <c r="GAP61" s="53"/>
      <c r="GAQ61" s="53"/>
      <c r="GAR61" s="53"/>
      <c r="GAS61" s="53"/>
      <c r="GAT61" s="53"/>
      <c r="GAU61" s="53"/>
      <c r="GAV61" s="53"/>
      <c r="GAW61" s="53"/>
      <c r="GAX61" s="53"/>
      <c r="GAY61" s="53"/>
      <c r="GAZ61" s="53"/>
      <c r="GBA61" s="53"/>
      <c r="GBB61" s="53"/>
      <c r="GBC61" s="53"/>
      <c r="GBD61" s="53"/>
      <c r="GBE61" s="53"/>
      <c r="GBF61" s="53"/>
      <c r="GBG61" s="53"/>
      <c r="GBH61" s="53"/>
      <c r="GBI61" s="53"/>
      <c r="GBJ61" s="53"/>
      <c r="GBK61" s="53"/>
      <c r="GBL61" s="53"/>
      <c r="GBM61" s="53"/>
      <c r="GBN61" s="53"/>
      <c r="GBO61" s="53"/>
      <c r="GBP61" s="53"/>
      <c r="GBQ61" s="53"/>
      <c r="GBR61" s="53"/>
      <c r="GBS61" s="53"/>
      <c r="GBT61" s="53"/>
      <c r="GBU61" s="53"/>
      <c r="GBV61" s="53"/>
      <c r="GBW61" s="53"/>
      <c r="GBX61" s="53"/>
      <c r="GBY61" s="53"/>
      <c r="GBZ61" s="53"/>
      <c r="GCA61" s="53"/>
      <c r="GCB61" s="53"/>
      <c r="GCC61" s="53"/>
      <c r="GCD61" s="53"/>
      <c r="GCE61" s="53"/>
      <c r="GCF61" s="53"/>
      <c r="GCG61" s="53"/>
      <c r="GCH61" s="53"/>
      <c r="GCI61" s="53"/>
      <c r="GCJ61" s="53"/>
      <c r="GCK61" s="53"/>
      <c r="GCL61" s="53"/>
      <c r="GCM61" s="53"/>
      <c r="GCN61" s="53"/>
      <c r="GCO61" s="53"/>
      <c r="GCP61" s="53"/>
      <c r="GCQ61" s="53"/>
      <c r="GCR61" s="53"/>
      <c r="GCS61" s="53"/>
      <c r="GCT61" s="53"/>
      <c r="GCU61" s="53"/>
      <c r="GCV61" s="53"/>
      <c r="GCW61" s="53"/>
      <c r="GCX61" s="53"/>
      <c r="GCY61" s="53"/>
      <c r="GCZ61" s="53"/>
      <c r="GDA61" s="53"/>
      <c r="GDB61" s="53"/>
      <c r="GDC61" s="53"/>
      <c r="GDD61" s="53"/>
      <c r="GDE61" s="53"/>
      <c r="GDF61" s="53"/>
      <c r="GDG61" s="53"/>
      <c r="GDH61" s="53"/>
      <c r="GDI61" s="53"/>
      <c r="GDJ61" s="53"/>
      <c r="GDK61" s="53"/>
      <c r="GDL61" s="53"/>
      <c r="GDM61" s="53"/>
      <c r="GDN61" s="53"/>
      <c r="GDO61" s="53"/>
      <c r="GDP61" s="53"/>
      <c r="GDQ61" s="53"/>
      <c r="GDR61" s="53"/>
      <c r="GDS61" s="53"/>
      <c r="GDT61" s="53"/>
      <c r="GDU61" s="53"/>
      <c r="GDV61" s="53"/>
      <c r="GDW61" s="53"/>
      <c r="GDX61" s="53"/>
      <c r="GDY61" s="53"/>
      <c r="GDZ61" s="53"/>
      <c r="GEA61" s="53"/>
      <c r="GEB61" s="53"/>
      <c r="GEC61" s="53"/>
      <c r="GED61" s="53"/>
      <c r="GEE61" s="53"/>
      <c r="GEF61" s="53"/>
      <c r="GEG61" s="53"/>
      <c r="GEH61" s="53"/>
      <c r="GEI61" s="53"/>
      <c r="GEJ61" s="53"/>
      <c r="GEK61" s="53"/>
      <c r="GEL61" s="53"/>
      <c r="GEM61" s="53"/>
      <c r="GEN61" s="53"/>
      <c r="GEO61" s="53"/>
      <c r="GEP61" s="53"/>
      <c r="GEQ61" s="53"/>
      <c r="GER61" s="53"/>
      <c r="GES61" s="53"/>
      <c r="GET61" s="53"/>
      <c r="GEU61" s="53"/>
      <c r="GEV61" s="53"/>
      <c r="GEW61" s="53"/>
      <c r="GEX61" s="53"/>
      <c r="GEY61" s="53"/>
      <c r="GEZ61" s="53"/>
      <c r="GFA61" s="53"/>
      <c r="GFB61" s="53"/>
      <c r="GFC61" s="53"/>
      <c r="GFD61" s="53"/>
      <c r="GFE61" s="53"/>
      <c r="GFF61" s="53"/>
      <c r="GFG61" s="53"/>
      <c r="GFH61" s="53"/>
      <c r="GFI61" s="53"/>
      <c r="GFJ61" s="53"/>
      <c r="GFK61" s="53"/>
      <c r="GFL61" s="53"/>
      <c r="GFM61" s="53"/>
      <c r="GFN61" s="53"/>
      <c r="GFO61" s="53"/>
      <c r="GFP61" s="53"/>
      <c r="GFQ61" s="53"/>
      <c r="GFR61" s="53"/>
      <c r="GFS61" s="53"/>
      <c r="GFT61" s="53"/>
      <c r="GFU61" s="53"/>
      <c r="GFV61" s="53"/>
      <c r="GFW61" s="53"/>
      <c r="GFX61" s="53"/>
      <c r="GFY61" s="53"/>
      <c r="GFZ61" s="53"/>
      <c r="GGA61" s="53"/>
      <c r="GGB61" s="53"/>
      <c r="GGC61" s="53"/>
      <c r="GGD61" s="53"/>
      <c r="GGE61" s="53"/>
      <c r="GGF61" s="53"/>
      <c r="GGG61" s="53"/>
      <c r="GGH61" s="53"/>
      <c r="GGI61" s="53"/>
      <c r="GGJ61" s="53"/>
      <c r="GGK61" s="53"/>
      <c r="GGL61" s="53"/>
      <c r="GGM61" s="53"/>
      <c r="GGN61" s="53"/>
      <c r="GGO61" s="53"/>
      <c r="GGP61" s="53"/>
      <c r="GGQ61" s="53"/>
      <c r="GGR61" s="53"/>
      <c r="GGS61" s="53"/>
      <c r="GGT61" s="53"/>
      <c r="GGU61" s="53"/>
      <c r="GGV61" s="53"/>
      <c r="GGW61" s="53"/>
      <c r="GGX61" s="53"/>
      <c r="GGY61" s="53"/>
      <c r="GGZ61" s="53"/>
      <c r="GHA61" s="53"/>
      <c r="GHB61" s="53"/>
      <c r="GHC61" s="53"/>
      <c r="GHD61" s="53"/>
      <c r="GHE61" s="53"/>
      <c r="GHF61" s="53"/>
      <c r="GHG61" s="53"/>
      <c r="GHH61" s="53"/>
      <c r="GHI61" s="53"/>
      <c r="GHJ61" s="53"/>
      <c r="GHK61" s="53"/>
      <c r="GHL61" s="53"/>
      <c r="GHM61" s="53"/>
      <c r="GHN61" s="53"/>
      <c r="GHO61" s="53"/>
      <c r="GHP61" s="53"/>
      <c r="GHQ61" s="53"/>
      <c r="GHR61" s="53"/>
      <c r="GHS61" s="53"/>
      <c r="GHT61" s="53"/>
      <c r="GHU61" s="53"/>
      <c r="GHV61" s="53"/>
      <c r="GHW61" s="53"/>
      <c r="GHX61" s="53"/>
      <c r="GHY61" s="53"/>
      <c r="GHZ61" s="53"/>
      <c r="GIA61" s="53"/>
      <c r="GIB61" s="53"/>
      <c r="GIC61" s="53"/>
      <c r="GID61" s="53"/>
      <c r="GIE61" s="53"/>
      <c r="GIF61" s="53"/>
      <c r="GIG61" s="53"/>
      <c r="GIH61" s="53"/>
      <c r="GII61" s="53"/>
      <c r="GIJ61" s="53"/>
      <c r="GIK61" s="53"/>
      <c r="GIL61" s="53"/>
      <c r="GIM61" s="53"/>
      <c r="GIN61" s="53"/>
      <c r="GIO61" s="53"/>
      <c r="GIP61" s="53"/>
      <c r="GIQ61" s="53"/>
      <c r="GIR61" s="53"/>
      <c r="GIS61" s="53"/>
      <c r="GIT61" s="53"/>
      <c r="GIU61" s="53"/>
      <c r="GIV61" s="53"/>
      <c r="GIW61" s="53"/>
      <c r="GIX61" s="53"/>
      <c r="GIY61" s="53"/>
      <c r="GIZ61" s="53"/>
      <c r="GJA61" s="53"/>
      <c r="GJB61" s="53"/>
      <c r="GJC61" s="53"/>
      <c r="GJD61" s="53"/>
      <c r="GJE61" s="53"/>
      <c r="GJF61" s="53"/>
      <c r="GJG61" s="53"/>
      <c r="GJH61" s="53"/>
      <c r="GJI61" s="53"/>
      <c r="GJJ61" s="53"/>
      <c r="GJK61" s="53"/>
      <c r="GJL61" s="53"/>
      <c r="GJM61" s="53"/>
      <c r="GJN61" s="53"/>
      <c r="GJO61" s="53"/>
      <c r="GJP61" s="53"/>
      <c r="GJQ61" s="53"/>
      <c r="GJR61" s="53"/>
      <c r="GJS61" s="53"/>
      <c r="GJT61" s="53"/>
      <c r="GJU61" s="53"/>
      <c r="GJV61" s="53"/>
      <c r="GJW61" s="53"/>
      <c r="GJX61" s="53"/>
      <c r="GJY61" s="53"/>
      <c r="GJZ61" s="53"/>
      <c r="GKA61" s="53"/>
      <c r="GKB61" s="53"/>
      <c r="GKC61" s="53"/>
      <c r="GKD61" s="53"/>
      <c r="GKE61" s="53"/>
      <c r="GKF61" s="53"/>
      <c r="GKG61" s="53"/>
      <c r="GKH61" s="53"/>
      <c r="GKI61" s="53"/>
      <c r="GKJ61" s="53"/>
      <c r="GKK61" s="53"/>
      <c r="GKL61" s="53"/>
      <c r="GKM61" s="53"/>
      <c r="GKN61" s="53"/>
      <c r="GKO61" s="53"/>
      <c r="GKP61" s="53"/>
      <c r="GKQ61" s="53"/>
      <c r="GKR61" s="53"/>
      <c r="GKS61" s="53"/>
      <c r="GKT61" s="53"/>
      <c r="GKU61" s="53"/>
      <c r="GKV61" s="53"/>
      <c r="GKW61" s="53"/>
      <c r="GKX61" s="53"/>
      <c r="GKY61" s="53"/>
      <c r="GKZ61" s="53"/>
      <c r="GLA61" s="53"/>
      <c r="GLB61" s="53"/>
      <c r="GLC61" s="53"/>
      <c r="GLD61" s="53"/>
      <c r="GLE61" s="53"/>
      <c r="GLF61" s="53"/>
      <c r="GLG61" s="53"/>
      <c r="GLH61" s="53"/>
      <c r="GLI61" s="53"/>
      <c r="GLJ61" s="53"/>
      <c r="GLK61" s="53"/>
      <c r="GLL61" s="53"/>
      <c r="GLM61" s="53"/>
      <c r="GLN61" s="53"/>
      <c r="GLO61" s="53"/>
      <c r="GLP61" s="53"/>
      <c r="GLQ61" s="53"/>
      <c r="GLR61" s="53"/>
      <c r="GLS61" s="53"/>
      <c r="GLT61" s="53"/>
      <c r="GLU61" s="53"/>
      <c r="GLV61" s="53"/>
      <c r="GLW61" s="53"/>
      <c r="GLX61" s="53"/>
      <c r="GLY61" s="53"/>
      <c r="GLZ61" s="53"/>
      <c r="GMA61" s="53"/>
      <c r="GMB61" s="53"/>
      <c r="GMC61" s="53"/>
      <c r="GMD61" s="53"/>
      <c r="GME61" s="53"/>
      <c r="GMF61" s="53"/>
      <c r="GMG61" s="53"/>
      <c r="GMH61" s="53"/>
      <c r="GMI61" s="53"/>
      <c r="GMJ61" s="53"/>
      <c r="GMK61" s="53"/>
      <c r="GML61" s="53"/>
      <c r="GMM61" s="53"/>
      <c r="GMN61" s="53"/>
      <c r="GMO61" s="53"/>
      <c r="GMP61" s="53"/>
      <c r="GMQ61" s="53"/>
      <c r="GMR61" s="53"/>
      <c r="GMS61" s="53"/>
      <c r="GMT61" s="53"/>
      <c r="GMU61" s="53"/>
      <c r="GMV61" s="53"/>
      <c r="GMW61" s="53"/>
      <c r="GMX61" s="53"/>
      <c r="GMY61" s="53"/>
      <c r="GMZ61" s="53"/>
      <c r="GNA61" s="53"/>
      <c r="GNB61" s="53"/>
      <c r="GNC61" s="53"/>
      <c r="GND61" s="53"/>
      <c r="GNE61" s="53"/>
      <c r="GNF61" s="53"/>
      <c r="GNG61" s="53"/>
      <c r="GNH61" s="53"/>
      <c r="GNI61" s="53"/>
      <c r="GNJ61" s="53"/>
      <c r="GNK61" s="53"/>
      <c r="GNL61" s="53"/>
      <c r="GNM61" s="53"/>
      <c r="GNN61" s="53"/>
      <c r="GNO61" s="53"/>
      <c r="GNP61" s="53"/>
      <c r="GNQ61" s="53"/>
      <c r="GNR61" s="53"/>
      <c r="GNS61" s="53"/>
      <c r="GNT61" s="53"/>
      <c r="GNU61" s="53"/>
      <c r="GNV61" s="53"/>
      <c r="GNW61" s="53"/>
      <c r="GNX61" s="53"/>
      <c r="GNY61" s="53"/>
      <c r="GNZ61" s="53"/>
      <c r="GOA61" s="53"/>
      <c r="GOB61" s="53"/>
      <c r="GOC61" s="53"/>
      <c r="GOD61" s="53"/>
      <c r="GOE61" s="53"/>
      <c r="GOF61" s="53"/>
      <c r="GOG61" s="53"/>
      <c r="GOH61" s="53"/>
      <c r="GOI61" s="53"/>
      <c r="GOJ61" s="53"/>
      <c r="GOK61" s="53"/>
      <c r="GOL61" s="53"/>
      <c r="GOM61" s="53"/>
      <c r="GON61" s="53"/>
      <c r="GOO61" s="53"/>
      <c r="GOP61" s="53"/>
      <c r="GOQ61" s="53"/>
      <c r="GOR61" s="53"/>
      <c r="GOS61" s="53"/>
      <c r="GOT61" s="53"/>
      <c r="GOU61" s="53"/>
      <c r="GOV61" s="53"/>
      <c r="GOW61" s="53"/>
      <c r="GOX61" s="53"/>
      <c r="GOY61" s="53"/>
      <c r="GOZ61" s="53"/>
      <c r="GPA61" s="53"/>
      <c r="GPB61" s="53"/>
      <c r="GPC61" s="53"/>
      <c r="GPD61" s="53"/>
      <c r="GPE61" s="53"/>
      <c r="GPF61" s="53"/>
      <c r="GPG61" s="53"/>
      <c r="GPH61" s="53"/>
      <c r="GPI61" s="53"/>
      <c r="GPJ61" s="53"/>
      <c r="GPK61" s="53"/>
      <c r="GPL61" s="53"/>
      <c r="GPM61" s="53"/>
      <c r="GPN61" s="53"/>
      <c r="GPO61" s="53"/>
      <c r="GPP61" s="53"/>
      <c r="GPQ61" s="53"/>
      <c r="GPR61" s="53"/>
      <c r="GPS61" s="53"/>
      <c r="GPT61" s="53"/>
      <c r="GPU61" s="53"/>
      <c r="GPV61" s="53"/>
      <c r="GPW61" s="53"/>
      <c r="GPX61" s="53"/>
      <c r="GPY61" s="53"/>
      <c r="GPZ61" s="53"/>
      <c r="GQA61" s="53"/>
      <c r="GQB61" s="53"/>
      <c r="GQC61" s="53"/>
      <c r="GQD61" s="53"/>
      <c r="GQE61" s="53"/>
      <c r="GQF61" s="53"/>
      <c r="GQG61" s="53"/>
      <c r="GQH61" s="53"/>
      <c r="GQI61" s="53"/>
      <c r="GQJ61" s="53"/>
      <c r="GQK61" s="53"/>
      <c r="GQL61" s="53"/>
      <c r="GQM61" s="53"/>
      <c r="GQN61" s="53"/>
      <c r="GQO61" s="53"/>
      <c r="GQP61" s="53"/>
      <c r="GQQ61" s="53"/>
      <c r="GQR61" s="53"/>
      <c r="GQS61" s="53"/>
      <c r="GQT61" s="53"/>
      <c r="GQU61" s="53"/>
      <c r="GQV61" s="53"/>
      <c r="GQW61" s="53"/>
      <c r="GQX61" s="53"/>
      <c r="GQY61" s="53"/>
      <c r="GQZ61" s="53"/>
      <c r="GRA61" s="53"/>
      <c r="GRB61" s="53"/>
      <c r="GRC61" s="53"/>
      <c r="GRD61" s="53"/>
      <c r="GRE61" s="53"/>
      <c r="GRF61" s="53"/>
      <c r="GRG61" s="53"/>
      <c r="GRH61" s="53"/>
      <c r="GRI61" s="53"/>
      <c r="GRJ61" s="53"/>
      <c r="GRK61" s="53"/>
      <c r="GRL61" s="53"/>
      <c r="GRM61" s="53"/>
      <c r="GRN61" s="53"/>
      <c r="GRO61" s="53"/>
      <c r="GRP61" s="53"/>
      <c r="GRQ61" s="53"/>
      <c r="GRR61" s="53"/>
      <c r="GRS61" s="53"/>
      <c r="GRT61" s="53"/>
      <c r="GRU61" s="53"/>
      <c r="GRV61" s="53"/>
      <c r="GRW61" s="53"/>
      <c r="GRX61" s="53"/>
      <c r="GRY61" s="53"/>
      <c r="GRZ61" s="53"/>
      <c r="GSA61" s="53"/>
      <c r="GSB61" s="53"/>
      <c r="GSC61" s="53"/>
      <c r="GSD61" s="53"/>
      <c r="GSE61" s="53"/>
      <c r="GSF61" s="53"/>
      <c r="GSG61" s="53"/>
      <c r="GSH61" s="53"/>
      <c r="GSI61" s="53"/>
      <c r="GSJ61" s="53"/>
      <c r="GSK61" s="53"/>
      <c r="GSL61" s="53"/>
      <c r="GSM61" s="53"/>
      <c r="GSN61" s="53"/>
      <c r="GSO61" s="53"/>
      <c r="GSP61" s="53"/>
      <c r="GSQ61" s="53"/>
      <c r="GSR61" s="53"/>
      <c r="GSS61" s="53"/>
      <c r="GST61" s="53"/>
      <c r="GSU61" s="53"/>
      <c r="GSV61" s="53"/>
      <c r="GSW61" s="53"/>
      <c r="GSX61" s="53"/>
      <c r="GSY61" s="53"/>
      <c r="GSZ61" s="53"/>
      <c r="GTA61" s="53"/>
      <c r="GTB61" s="53"/>
      <c r="GTC61" s="53"/>
      <c r="GTD61" s="53"/>
      <c r="GTE61" s="53"/>
      <c r="GTF61" s="53"/>
      <c r="GTG61" s="53"/>
      <c r="GTH61" s="53"/>
      <c r="GTI61" s="53"/>
      <c r="GTJ61" s="53"/>
      <c r="GTK61" s="53"/>
      <c r="GTL61" s="53"/>
      <c r="GTM61" s="53"/>
      <c r="GTN61" s="53"/>
      <c r="GTO61" s="53"/>
      <c r="GTP61" s="53"/>
      <c r="GTQ61" s="53"/>
      <c r="GTR61" s="53"/>
      <c r="GTS61" s="53"/>
      <c r="GTT61" s="53"/>
      <c r="GTU61" s="53"/>
      <c r="GTV61" s="53"/>
      <c r="GTW61" s="53"/>
      <c r="GTX61" s="53"/>
      <c r="GTY61" s="53"/>
      <c r="GTZ61" s="53"/>
      <c r="GUA61" s="53"/>
      <c r="GUB61" s="53"/>
      <c r="GUC61" s="53"/>
      <c r="GUD61" s="53"/>
      <c r="GUE61" s="53"/>
      <c r="GUF61" s="53"/>
      <c r="GUG61" s="53"/>
      <c r="GUH61" s="53"/>
      <c r="GUI61" s="53"/>
      <c r="GUJ61" s="53"/>
      <c r="GUK61" s="53"/>
      <c r="GUL61" s="53"/>
      <c r="GUM61" s="53"/>
      <c r="GUN61" s="53"/>
      <c r="GUO61" s="53"/>
      <c r="GUP61" s="53"/>
      <c r="GUQ61" s="53"/>
      <c r="GUR61" s="53"/>
      <c r="GUS61" s="53"/>
      <c r="GUT61" s="53"/>
      <c r="GUU61" s="53"/>
      <c r="GUV61" s="53"/>
      <c r="GUW61" s="53"/>
      <c r="GUX61" s="53"/>
      <c r="GUY61" s="53"/>
      <c r="GUZ61" s="53"/>
      <c r="GVA61" s="53"/>
      <c r="GVB61" s="53"/>
      <c r="GVC61" s="53"/>
      <c r="GVD61" s="53"/>
      <c r="GVE61" s="53"/>
      <c r="GVF61" s="53"/>
      <c r="GVG61" s="53"/>
      <c r="GVH61" s="53"/>
      <c r="GVI61" s="53"/>
      <c r="GVJ61" s="53"/>
      <c r="GVK61" s="53"/>
      <c r="GVL61" s="53"/>
      <c r="GVM61" s="53"/>
      <c r="GVN61" s="53"/>
      <c r="GVO61" s="53"/>
      <c r="GVP61" s="53"/>
      <c r="GVQ61" s="53"/>
      <c r="GVR61" s="53"/>
      <c r="GVS61" s="53"/>
      <c r="GVT61" s="53"/>
      <c r="GVU61" s="53"/>
      <c r="GVV61" s="53"/>
      <c r="GVW61" s="53"/>
      <c r="GVX61" s="53"/>
      <c r="GVY61" s="53"/>
      <c r="GVZ61" s="53"/>
      <c r="GWA61" s="53"/>
      <c r="GWB61" s="53"/>
      <c r="GWC61" s="53"/>
      <c r="GWD61" s="53"/>
      <c r="GWE61" s="53"/>
      <c r="GWF61" s="53"/>
      <c r="GWG61" s="53"/>
      <c r="GWH61" s="53"/>
      <c r="GWI61" s="53"/>
      <c r="GWJ61" s="53"/>
      <c r="GWK61" s="53"/>
      <c r="GWL61" s="53"/>
      <c r="GWM61" s="53"/>
      <c r="GWN61" s="53"/>
      <c r="GWO61" s="53"/>
      <c r="GWP61" s="53"/>
      <c r="GWQ61" s="53"/>
      <c r="GWR61" s="53"/>
      <c r="GWS61" s="53"/>
      <c r="GWT61" s="53"/>
      <c r="GWU61" s="53"/>
      <c r="GWV61" s="53"/>
      <c r="GWW61" s="53"/>
      <c r="GWX61" s="53"/>
      <c r="GWY61" s="53"/>
      <c r="GWZ61" s="53"/>
      <c r="GXA61" s="53"/>
      <c r="GXB61" s="53"/>
      <c r="GXC61" s="53"/>
      <c r="GXD61" s="53"/>
      <c r="GXE61" s="53"/>
      <c r="GXF61" s="53"/>
      <c r="GXG61" s="53"/>
      <c r="GXH61" s="53"/>
      <c r="GXI61" s="53"/>
      <c r="GXJ61" s="53"/>
      <c r="GXK61" s="53"/>
      <c r="GXL61" s="53"/>
      <c r="GXM61" s="53"/>
      <c r="GXN61" s="53"/>
      <c r="GXO61" s="53"/>
      <c r="GXP61" s="53"/>
      <c r="GXQ61" s="53"/>
      <c r="GXR61" s="53"/>
      <c r="GXS61" s="53"/>
      <c r="GXT61" s="53"/>
      <c r="GXU61" s="53"/>
      <c r="GXV61" s="53"/>
      <c r="GXW61" s="53"/>
      <c r="GXX61" s="53"/>
      <c r="GXY61" s="53"/>
      <c r="GXZ61" s="53"/>
      <c r="GYA61" s="53"/>
      <c r="GYB61" s="53"/>
      <c r="GYC61" s="53"/>
      <c r="GYD61" s="53"/>
      <c r="GYE61" s="53"/>
      <c r="GYF61" s="53"/>
      <c r="GYG61" s="53"/>
      <c r="GYH61" s="53"/>
      <c r="GYI61" s="53"/>
      <c r="GYJ61" s="53"/>
      <c r="GYK61" s="53"/>
      <c r="GYL61" s="53"/>
      <c r="GYM61" s="53"/>
      <c r="GYN61" s="53"/>
      <c r="GYO61" s="53"/>
      <c r="GYP61" s="53"/>
      <c r="GYQ61" s="53"/>
      <c r="GYR61" s="53"/>
      <c r="GYS61" s="53"/>
      <c r="GYT61" s="53"/>
      <c r="GYU61" s="53"/>
      <c r="GYV61" s="53"/>
      <c r="GYW61" s="53"/>
      <c r="GYX61" s="53"/>
      <c r="GYY61" s="53"/>
      <c r="GYZ61" s="53"/>
      <c r="GZA61" s="53"/>
      <c r="GZB61" s="53"/>
      <c r="GZC61" s="53"/>
      <c r="GZD61" s="53"/>
      <c r="GZE61" s="53"/>
      <c r="GZF61" s="53"/>
      <c r="GZG61" s="53"/>
      <c r="GZH61" s="53"/>
      <c r="GZI61" s="53"/>
      <c r="GZJ61" s="53"/>
      <c r="GZK61" s="53"/>
      <c r="GZL61" s="53"/>
      <c r="GZM61" s="53"/>
      <c r="GZN61" s="53"/>
      <c r="GZO61" s="53"/>
      <c r="GZP61" s="53"/>
      <c r="GZQ61" s="53"/>
      <c r="GZR61" s="53"/>
      <c r="GZS61" s="53"/>
      <c r="GZT61" s="53"/>
      <c r="GZU61" s="53"/>
      <c r="GZV61" s="53"/>
      <c r="GZW61" s="53"/>
      <c r="GZX61" s="53"/>
      <c r="GZY61" s="53"/>
      <c r="GZZ61" s="53"/>
      <c r="HAA61" s="53"/>
      <c r="HAB61" s="53"/>
      <c r="HAC61" s="53"/>
      <c r="HAD61" s="53"/>
      <c r="HAE61" s="53"/>
      <c r="HAF61" s="53"/>
      <c r="HAG61" s="53"/>
      <c r="HAH61" s="53"/>
      <c r="HAI61" s="53"/>
      <c r="HAJ61" s="53"/>
      <c r="HAK61" s="53"/>
      <c r="HAL61" s="53"/>
      <c r="HAM61" s="53"/>
      <c r="HAN61" s="53"/>
      <c r="HAO61" s="53"/>
      <c r="HAP61" s="53"/>
      <c r="HAQ61" s="53"/>
      <c r="HAR61" s="53"/>
      <c r="HAS61" s="53"/>
      <c r="HAT61" s="53"/>
      <c r="HAU61" s="53"/>
      <c r="HAV61" s="53"/>
      <c r="HAW61" s="53"/>
      <c r="HAX61" s="53"/>
      <c r="HAY61" s="53"/>
      <c r="HAZ61" s="53"/>
      <c r="HBA61" s="53"/>
      <c r="HBB61" s="53"/>
      <c r="HBC61" s="53"/>
      <c r="HBD61" s="53"/>
      <c r="HBE61" s="53"/>
      <c r="HBF61" s="53"/>
      <c r="HBG61" s="53"/>
      <c r="HBH61" s="53"/>
      <c r="HBI61" s="53"/>
      <c r="HBJ61" s="53"/>
      <c r="HBK61" s="53"/>
      <c r="HBL61" s="53"/>
      <c r="HBM61" s="53"/>
      <c r="HBN61" s="53"/>
      <c r="HBO61" s="53"/>
      <c r="HBP61" s="53"/>
      <c r="HBQ61" s="53"/>
      <c r="HBR61" s="53"/>
      <c r="HBS61" s="53"/>
      <c r="HBT61" s="53"/>
      <c r="HBU61" s="53"/>
      <c r="HBV61" s="53"/>
      <c r="HBW61" s="53"/>
      <c r="HBX61" s="53"/>
      <c r="HBY61" s="53"/>
      <c r="HBZ61" s="53"/>
      <c r="HCA61" s="53"/>
      <c r="HCB61" s="53"/>
      <c r="HCC61" s="53"/>
      <c r="HCD61" s="53"/>
      <c r="HCE61" s="53"/>
      <c r="HCF61" s="53"/>
      <c r="HCG61" s="53"/>
      <c r="HCH61" s="53"/>
      <c r="HCI61" s="53"/>
      <c r="HCJ61" s="53"/>
      <c r="HCK61" s="53"/>
      <c r="HCL61" s="53"/>
      <c r="HCM61" s="53"/>
      <c r="HCN61" s="53"/>
      <c r="HCO61" s="53"/>
      <c r="HCP61" s="53"/>
      <c r="HCQ61" s="53"/>
      <c r="HCR61" s="53"/>
      <c r="HCS61" s="53"/>
      <c r="HCT61" s="53"/>
      <c r="HCU61" s="53"/>
      <c r="HCV61" s="53"/>
      <c r="HCW61" s="53"/>
      <c r="HCX61" s="53"/>
      <c r="HCY61" s="53"/>
      <c r="HCZ61" s="53"/>
      <c r="HDA61" s="53"/>
      <c r="HDB61" s="53"/>
      <c r="HDC61" s="53"/>
      <c r="HDD61" s="53"/>
      <c r="HDE61" s="53"/>
      <c r="HDF61" s="53"/>
      <c r="HDG61" s="53"/>
      <c r="HDH61" s="53"/>
      <c r="HDI61" s="53"/>
      <c r="HDJ61" s="53"/>
      <c r="HDK61" s="53"/>
      <c r="HDL61" s="53"/>
      <c r="HDM61" s="53"/>
      <c r="HDN61" s="53"/>
      <c r="HDO61" s="53"/>
      <c r="HDP61" s="53"/>
      <c r="HDQ61" s="53"/>
      <c r="HDR61" s="53"/>
      <c r="HDS61" s="53"/>
      <c r="HDT61" s="53"/>
      <c r="HDU61" s="53"/>
      <c r="HDV61" s="53"/>
      <c r="HDW61" s="53"/>
      <c r="HDX61" s="53"/>
      <c r="HDY61" s="53"/>
      <c r="HDZ61" s="53"/>
      <c r="HEA61" s="53"/>
      <c r="HEB61" s="53"/>
      <c r="HEC61" s="53"/>
      <c r="HED61" s="53"/>
      <c r="HEE61" s="53"/>
      <c r="HEF61" s="53"/>
      <c r="HEG61" s="53"/>
      <c r="HEH61" s="53"/>
      <c r="HEI61" s="53"/>
      <c r="HEJ61" s="53"/>
      <c r="HEK61" s="53"/>
      <c r="HEL61" s="53"/>
      <c r="HEM61" s="53"/>
      <c r="HEN61" s="53"/>
      <c r="HEO61" s="53"/>
      <c r="HEP61" s="53"/>
      <c r="HEQ61" s="53"/>
      <c r="HER61" s="53"/>
      <c r="HES61" s="53"/>
      <c r="HET61" s="53"/>
      <c r="HEU61" s="53"/>
      <c r="HEV61" s="53"/>
      <c r="HEW61" s="53"/>
      <c r="HEX61" s="53"/>
      <c r="HEY61" s="53"/>
      <c r="HEZ61" s="53"/>
      <c r="HFA61" s="53"/>
      <c r="HFB61" s="53"/>
      <c r="HFC61" s="53"/>
      <c r="HFD61" s="53"/>
      <c r="HFE61" s="53"/>
      <c r="HFF61" s="53"/>
      <c r="HFG61" s="53"/>
      <c r="HFH61" s="53"/>
      <c r="HFI61" s="53"/>
      <c r="HFJ61" s="53"/>
      <c r="HFK61" s="53"/>
      <c r="HFL61" s="53"/>
      <c r="HFM61" s="53"/>
      <c r="HFN61" s="53"/>
      <c r="HFO61" s="53"/>
      <c r="HFP61" s="53"/>
      <c r="HFQ61" s="53"/>
      <c r="HFR61" s="53"/>
      <c r="HFS61" s="53"/>
      <c r="HFT61" s="53"/>
      <c r="HFU61" s="53"/>
      <c r="HFV61" s="53"/>
      <c r="HFW61" s="53"/>
      <c r="HFX61" s="53"/>
      <c r="HFY61" s="53"/>
      <c r="HFZ61" s="53"/>
      <c r="HGA61" s="53"/>
      <c r="HGB61" s="53"/>
      <c r="HGC61" s="53"/>
      <c r="HGD61" s="53"/>
      <c r="HGE61" s="53"/>
      <c r="HGF61" s="53"/>
      <c r="HGG61" s="53"/>
      <c r="HGH61" s="53"/>
      <c r="HGI61" s="53"/>
      <c r="HGJ61" s="53"/>
      <c r="HGK61" s="53"/>
      <c r="HGL61" s="53"/>
      <c r="HGM61" s="53"/>
      <c r="HGN61" s="53"/>
      <c r="HGO61" s="53"/>
      <c r="HGP61" s="53"/>
      <c r="HGQ61" s="53"/>
      <c r="HGR61" s="53"/>
      <c r="HGS61" s="53"/>
      <c r="HGT61" s="53"/>
      <c r="HGU61" s="53"/>
      <c r="HGV61" s="53"/>
      <c r="HGW61" s="53"/>
      <c r="HGX61" s="53"/>
      <c r="HGY61" s="53"/>
      <c r="HGZ61" s="53"/>
      <c r="HHA61" s="53"/>
      <c r="HHB61" s="53"/>
      <c r="HHC61" s="53"/>
      <c r="HHD61" s="53"/>
      <c r="HHE61" s="53"/>
      <c r="HHF61" s="53"/>
      <c r="HHG61" s="53"/>
      <c r="HHH61" s="53"/>
      <c r="HHI61" s="53"/>
      <c r="HHJ61" s="53"/>
      <c r="HHK61" s="53"/>
      <c r="HHL61" s="53"/>
      <c r="HHM61" s="53"/>
      <c r="HHN61" s="53"/>
      <c r="HHO61" s="53"/>
      <c r="HHP61" s="53"/>
      <c r="HHQ61" s="53"/>
      <c r="HHR61" s="53"/>
      <c r="HHS61" s="53"/>
      <c r="HHT61" s="53"/>
      <c r="HHU61" s="53"/>
      <c r="HHV61" s="53"/>
      <c r="HHW61" s="53"/>
      <c r="HHX61" s="53"/>
      <c r="HHY61" s="53"/>
      <c r="HHZ61" s="53"/>
      <c r="HIA61" s="53"/>
      <c r="HIB61" s="53"/>
      <c r="HIC61" s="53"/>
      <c r="HID61" s="53"/>
      <c r="HIE61" s="53"/>
      <c r="HIF61" s="53"/>
      <c r="HIG61" s="53"/>
      <c r="HIH61" s="53"/>
      <c r="HII61" s="53"/>
      <c r="HIJ61" s="53"/>
      <c r="HIK61" s="53"/>
      <c r="HIL61" s="53"/>
      <c r="HIM61" s="53"/>
      <c r="HIN61" s="53"/>
      <c r="HIO61" s="53"/>
      <c r="HIP61" s="53"/>
      <c r="HIQ61" s="53"/>
      <c r="HIR61" s="53"/>
      <c r="HIS61" s="53"/>
      <c r="HIT61" s="53"/>
      <c r="HIU61" s="53"/>
      <c r="HIV61" s="53"/>
      <c r="HIW61" s="53"/>
      <c r="HIX61" s="53"/>
      <c r="HIY61" s="53"/>
      <c r="HIZ61" s="53"/>
      <c r="HJA61" s="53"/>
      <c r="HJB61" s="53"/>
      <c r="HJC61" s="53"/>
      <c r="HJD61" s="53"/>
      <c r="HJE61" s="53"/>
      <c r="HJF61" s="53"/>
      <c r="HJG61" s="53"/>
      <c r="HJH61" s="53"/>
      <c r="HJI61" s="53"/>
      <c r="HJJ61" s="53"/>
      <c r="HJK61" s="53"/>
      <c r="HJL61" s="53"/>
      <c r="HJM61" s="53"/>
      <c r="HJN61" s="53"/>
      <c r="HJO61" s="53"/>
      <c r="HJP61" s="53"/>
      <c r="HJQ61" s="53"/>
      <c r="HJR61" s="53"/>
      <c r="HJS61" s="53"/>
      <c r="HJT61" s="53"/>
      <c r="HJU61" s="53"/>
      <c r="HJV61" s="53"/>
      <c r="HJW61" s="53"/>
      <c r="HJX61" s="53"/>
      <c r="HJY61" s="53"/>
      <c r="HJZ61" s="53"/>
      <c r="HKA61" s="53"/>
      <c r="HKB61" s="53"/>
      <c r="HKC61" s="53"/>
      <c r="HKD61" s="53"/>
      <c r="HKE61" s="53"/>
      <c r="HKF61" s="53"/>
      <c r="HKG61" s="53"/>
      <c r="HKH61" s="53"/>
      <c r="HKI61" s="53"/>
      <c r="HKJ61" s="53"/>
      <c r="HKK61" s="53"/>
      <c r="HKL61" s="53"/>
      <c r="HKM61" s="53"/>
      <c r="HKN61" s="53"/>
      <c r="HKO61" s="53"/>
      <c r="HKP61" s="53"/>
      <c r="HKQ61" s="53"/>
      <c r="HKR61" s="53"/>
      <c r="HKS61" s="53"/>
      <c r="HKT61" s="53"/>
      <c r="HKU61" s="53"/>
      <c r="HKV61" s="53"/>
      <c r="HKW61" s="53"/>
      <c r="HKX61" s="53"/>
      <c r="HKY61" s="53"/>
      <c r="HKZ61" s="53"/>
      <c r="HLA61" s="53"/>
      <c r="HLB61" s="53"/>
      <c r="HLC61" s="53"/>
      <c r="HLD61" s="53"/>
      <c r="HLE61" s="53"/>
      <c r="HLF61" s="53"/>
      <c r="HLG61" s="53"/>
      <c r="HLH61" s="53"/>
      <c r="HLI61" s="53"/>
      <c r="HLJ61" s="53"/>
      <c r="HLK61" s="53"/>
      <c r="HLL61" s="53"/>
      <c r="HLM61" s="53"/>
      <c r="HLN61" s="53"/>
      <c r="HLO61" s="53"/>
      <c r="HLP61" s="53"/>
      <c r="HLQ61" s="53"/>
      <c r="HLR61" s="53"/>
      <c r="HLS61" s="53"/>
      <c r="HLT61" s="53"/>
      <c r="HLU61" s="53"/>
      <c r="HLV61" s="53"/>
      <c r="HLW61" s="53"/>
      <c r="HLX61" s="53"/>
      <c r="HLY61" s="53"/>
      <c r="HLZ61" s="53"/>
      <c r="HMA61" s="53"/>
      <c r="HMB61" s="53"/>
      <c r="HMC61" s="53"/>
      <c r="HMD61" s="53"/>
      <c r="HME61" s="53"/>
      <c r="HMF61" s="53"/>
      <c r="HMG61" s="53"/>
      <c r="HMH61" s="53"/>
      <c r="HMI61" s="53"/>
      <c r="HMJ61" s="53"/>
      <c r="HMK61" s="53"/>
      <c r="HML61" s="53"/>
      <c r="HMM61" s="53"/>
      <c r="HMN61" s="53"/>
      <c r="HMO61" s="53"/>
      <c r="HMP61" s="53"/>
      <c r="HMQ61" s="53"/>
      <c r="HMR61" s="53"/>
      <c r="HMS61" s="53"/>
      <c r="HMT61" s="53"/>
      <c r="HMU61" s="53"/>
      <c r="HMV61" s="53"/>
      <c r="HMW61" s="53"/>
      <c r="HMX61" s="53"/>
      <c r="HMY61" s="53"/>
      <c r="HMZ61" s="53"/>
      <c r="HNA61" s="53"/>
      <c r="HNB61" s="53"/>
      <c r="HNC61" s="53"/>
      <c r="HND61" s="53"/>
      <c r="HNE61" s="53"/>
      <c r="HNF61" s="53"/>
      <c r="HNG61" s="53"/>
      <c r="HNH61" s="53"/>
      <c r="HNI61" s="53"/>
      <c r="HNJ61" s="53"/>
      <c r="HNK61" s="53"/>
      <c r="HNL61" s="53"/>
      <c r="HNM61" s="53"/>
      <c r="HNN61" s="53"/>
      <c r="HNO61" s="53"/>
      <c r="HNP61" s="53"/>
      <c r="HNQ61" s="53"/>
      <c r="HNR61" s="53"/>
      <c r="HNS61" s="53"/>
      <c r="HNT61" s="53"/>
      <c r="HNU61" s="53"/>
      <c r="HNV61" s="53"/>
      <c r="HNW61" s="53"/>
      <c r="HNX61" s="53"/>
      <c r="HNY61" s="53"/>
      <c r="HNZ61" s="53"/>
      <c r="HOA61" s="53"/>
      <c r="HOB61" s="53"/>
      <c r="HOC61" s="53"/>
      <c r="HOD61" s="53"/>
      <c r="HOE61" s="53"/>
      <c r="HOF61" s="53"/>
      <c r="HOG61" s="53"/>
      <c r="HOH61" s="53"/>
      <c r="HOI61" s="53"/>
      <c r="HOJ61" s="53"/>
      <c r="HOK61" s="53"/>
      <c r="HOL61" s="53"/>
      <c r="HOM61" s="53"/>
      <c r="HON61" s="53"/>
      <c r="HOO61" s="53"/>
      <c r="HOP61" s="53"/>
      <c r="HOQ61" s="53"/>
      <c r="HOR61" s="53"/>
      <c r="HOS61" s="53"/>
      <c r="HOT61" s="53"/>
      <c r="HOU61" s="53"/>
      <c r="HOV61" s="53"/>
      <c r="HOW61" s="53"/>
      <c r="HOX61" s="53"/>
      <c r="HOY61" s="53"/>
      <c r="HOZ61" s="53"/>
      <c r="HPA61" s="53"/>
      <c r="HPB61" s="53"/>
      <c r="HPC61" s="53"/>
      <c r="HPD61" s="53"/>
      <c r="HPE61" s="53"/>
      <c r="HPF61" s="53"/>
      <c r="HPG61" s="53"/>
      <c r="HPH61" s="53"/>
      <c r="HPI61" s="53"/>
      <c r="HPJ61" s="53"/>
      <c r="HPK61" s="53"/>
      <c r="HPL61" s="53"/>
      <c r="HPM61" s="53"/>
      <c r="HPN61" s="53"/>
      <c r="HPO61" s="53"/>
      <c r="HPP61" s="53"/>
      <c r="HPQ61" s="53"/>
      <c r="HPR61" s="53"/>
      <c r="HPS61" s="53"/>
      <c r="HPT61" s="53"/>
      <c r="HPU61" s="53"/>
      <c r="HPV61" s="53"/>
      <c r="HPW61" s="53"/>
      <c r="HPX61" s="53"/>
      <c r="HPY61" s="53"/>
      <c r="HPZ61" s="53"/>
      <c r="HQA61" s="53"/>
      <c r="HQB61" s="53"/>
      <c r="HQC61" s="53"/>
      <c r="HQD61" s="53"/>
      <c r="HQE61" s="53"/>
      <c r="HQF61" s="53"/>
      <c r="HQG61" s="53"/>
      <c r="HQH61" s="53"/>
      <c r="HQI61" s="53"/>
      <c r="HQJ61" s="53"/>
      <c r="HQK61" s="53"/>
      <c r="HQL61" s="53"/>
      <c r="HQM61" s="53"/>
      <c r="HQN61" s="53"/>
      <c r="HQO61" s="53"/>
      <c r="HQP61" s="53"/>
      <c r="HQQ61" s="53"/>
      <c r="HQR61" s="53"/>
      <c r="HQS61" s="53"/>
      <c r="HQT61" s="53"/>
      <c r="HQU61" s="53"/>
      <c r="HQV61" s="53"/>
      <c r="HQW61" s="53"/>
      <c r="HQX61" s="53"/>
      <c r="HQY61" s="53"/>
      <c r="HQZ61" s="53"/>
      <c r="HRA61" s="53"/>
      <c r="HRB61" s="53"/>
      <c r="HRC61" s="53"/>
      <c r="HRD61" s="53"/>
      <c r="HRE61" s="53"/>
      <c r="HRF61" s="53"/>
      <c r="HRG61" s="53"/>
      <c r="HRH61" s="53"/>
      <c r="HRI61" s="53"/>
      <c r="HRJ61" s="53"/>
      <c r="HRK61" s="53"/>
      <c r="HRL61" s="53"/>
      <c r="HRM61" s="53"/>
      <c r="HRN61" s="53"/>
      <c r="HRO61" s="53"/>
      <c r="HRP61" s="53"/>
      <c r="HRQ61" s="53"/>
      <c r="HRR61" s="53"/>
      <c r="HRS61" s="53"/>
      <c r="HRT61" s="53"/>
      <c r="HRU61" s="53"/>
      <c r="HRV61" s="53"/>
      <c r="HRW61" s="53"/>
      <c r="HRX61" s="53"/>
      <c r="HRY61" s="53"/>
      <c r="HRZ61" s="53"/>
      <c r="HSA61" s="53"/>
      <c r="HSB61" s="53"/>
      <c r="HSC61" s="53"/>
      <c r="HSD61" s="53"/>
      <c r="HSE61" s="53"/>
      <c r="HSF61" s="53"/>
      <c r="HSG61" s="53"/>
      <c r="HSH61" s="53"/>
      <c r="HSI61" s="53"/>
      <c r="HSJ61" s="53"/>
      <c r="HSK61" s="53"/>
      <c r="HSL61" s="53"/>
      <c r="HSM61" s="53"/>
      <c r="HSN61" s="53"/>
      <c r="HSO61" s="53"/>
      <c r="HSP61" s="53"/>
      <c r="HSQ61" s="53"/>
      <c r="HSR61" s="53"/>
      <c r="HSS61" s="53"/>
      <c r="HST61" s="53"/>
      <c r="HSU61" s="53"/>
      <c r="HSV61" s="53"/>
      <c r="HSW61" s="53"/>
      <c r="HSX61" s="53"/>
      <c r="HSY61" s="53"/>
      <c r="HSZ61" s="53"/>
      <c r="HTA61" s="53"/>
      <c r="HTB61" s="53"/>
      <c r="HTC61" s="53"/>
      <c r="HTD61" s="53"/>
      <c r="HTE61" s="53"/>
      <c r="HTF61" s="53"/>
      <c r="HTG61" s="53"/>
      <c r="HTH61" s="53"/>
      <c r="HTI61" s="53"/>
      <c r="HTJ61" s="53"/>
      <c r="HTK61" s="53"/>
      <c r="HTL61" s="53"/>
      <c r="HTM61" s="53"/>
      <c r="HTN61" s="53"/>
      <c r="HTO61" s="53"/>
      <c r="HTP61" s="53"/>
      <c r="HTQ61" s="53"/>
      <c r="HTR61" s="53"/>
      <c r="HTS61" s="53"/>
      <c r="HTT61" s="53"/>
      <c r="HTU61" s="53"/>
      <c r="HTV61" s="53"/>
      <c r="HTW61" s="53"/>
      <c r="HTX61" s="53"/>
      <c r="HTY61" s="53"/>
      <c r="HTZ61" s="53"/>
      <c r="HUA61" s="53"/>
      <c r="HUB61" s="53"/>
      <c r="HUC61" s="53"/>
      <c r="HUD61" s="53"/>
      <c r="HUE61" s="53"/>
      <c r="HUF61" s="53"/>
      <c r="HUG61" s="53"/>
      <c r="HUH61" s="53"/>
      <c r="HUI61" s="53"/>
      <c r="HUJ61" s="53"/>
      <c r="HUK61" s="53"/>
      <c r="HUL61" s="53"/>
      <c r="HUM61" s="53"/>
      <c r="HUN61" s="53"/>
      <c r="HUO61" s="53"/>
      <c r="HUP61" s="53"/>
      <c r="HUQ61" s="53"/>
      <c r="HUR61" s="53"/>
      <c r="HUS61" s="53"/>
      <c r="HUT61" s="53"/>
      <c r="HUU61" s="53"/>
      <c r="HUV61" s="53"/>
      <c r="HUW61" s="53"/>
      <c r="HUX61" s="53"/>
      <c r="HUY61" s="53"/>
      <c r="HUZ61" s="53"/>
      <c r="HVA61" s="53"/>
      <c r="HVB61" s="53"/>
      <c r="HVC61" s="53"/>
      <c r="HVD61" s="53"/>
      <c r="HVE61" s="53"/>
      <c r="HVF61" s="53"/>
      <c r="HVG61" s="53"/>
      <c r="HVH61" s="53"/>
      <c r="HVI61" s="53"/>
      <c r="HVJ61" s="53"/>
      <c r="HVK61" s="53"/>
      <c r="HVL61" s="53"/>
      <c r="HVM61" s="53"/>
      <c r="HVN61" s="53"/>
      <c r="HVO61" s="53"/>
      <c r="HVP61" s="53"/>
      <c r="HVQ61" s="53"/>
      <c r="HVR61" s="53"/>
      <c r="HVS61" s="53"/>
      <c r="HVT61" s="53"/>
      <c r="HVU61" s="53"/>
      <c r="HVV61" s="53"/>
      <c r="HVW61" s="53"/>
      <c r="HVX61" s="53"/>
      <c r="HVY61" s="53"/>
      <c r="HVZ61" s="53"/>
      <c r="HWA61" s="53"/>
      <c r="HWB61" s="53"/>
      <c r="HWC61" s="53"/>
      <c r="HWD61" s="53"/>
      <c r="HWE61" s="53"/>
      <c r="HWF61" s="53"/>
      <c r="HWG61" s="53"/>
      <c r="HWH61" s="53"/>
      <c r="HWI61" s="53"/>
      <c r="HWJ61" s="53"/>
      <c r="HWK61" s="53"/>
      <c r="HWL61" s="53"/>
      <c r="HWM61" s="53"/>
      <c r="HWN61" s="53"/>
      <c r="HWO61" s="53"/>
      <c r="HWP61" s="53"/>
      <c r="HWQ61" s="53"/>
      <c r="HWR61" s="53"/>
      <c r="HWS61" s="53"/>
      <c r="HWT61" s="53"/>
      <c r="HWU61" s="53"/>
      <c r="HWV61" s="53"/>
      <c r="HWW61" s="53"/>
      <c r="HWX61" s="53"/>
      <c r="HWY61" s="53"/>
      <c r="HWZ61" s="53"/>
      <c r="HXA61" s="53"/>
      <c r="HXB61" s="53"/>
      <c r="HXC61" s="53"/>
      <c r="HXD61" s="53"/>
      <c r="HXE61" s="53"/>
      <c r="HXF61" s="53"/>
      <c r="HXG61" s="53"/>
      <c r="HXH61" s="53"/>
      <c r="HXI61" s="53"/>
      <c r="HXJ61" s="53"/>
      <c r="HXK61" s="53"/>
      <c r="HXL61" s="53"/>
      <c r="HXM61" s="53"/>
      <c r="HXN61" s="53"/>
      <c r="HXO61" s="53"/>
      <c r="HXP61" s="53"/>
      <c r="HXQ61" s="53"/>
      <c r="HXR61" s="53"/>
      <c r="HXS61" s="53"/>
      <c r="HXT61" s="53"/>
      <c r="HXU61" s="53"/>
      <c r="HXV61" s="53"/>
      <c r="HXW61" s="53"/>
      <c r="HXX61" s="53"/>
      <c r="HXY61" s="53"/>
      <c r="HXZ61" s="53"/>
      <c r="HYA61" s="53"/>
      <c r="HYB61" s="53"/>
      <c r="HYC61" s="53"/>
      <c r="HYD61" s="53"/>
      <c r="HYE61" s="53"/>
      <c r="HYF61" s="53"/>
      <c r="HYG61" s="53"/>
      <c r="HYH61" s="53"/>
      <c r="HYI61" s="53"/>
      <c r="HYJ61" s="53"/>
      <c r="HYK61" s="53"/>
      <c r="HYL61" s="53"/>
      <c r="HYM61" s="53"/>
      <c r="HYN61" s="53"/>
      <c r="HYO61" s="53"/>
      <c r="HYP61" s="53"/>
      <c r="HYQ61" s="53"/>
      <c r="HYR61" s="53"/>
      <c r="HYS61" s="53"/>
      <c r="HYT61" s="53"/>
      <c r="HYU61" s="53"/>
      <c r="HYV61" s="53"/>
      <c r="HYW61" s="53"/>
      <c r="HYX61" s="53"/>
      <c r="HYY61" s="53"/>
      <c r="HYZ61" s="53"/>
      <c r="HZA61" s="53"/>
      <c r="HZB61" s="53"/>
      <c r="HZC61" s="53"/>
      <c r="HZD61" s="53"/>
      <c r="HZE61" s="53"/>
      <c r="HZF61" s="53"/>
      <c r="HZG61" s="53"/>
      <c r="HZH61" s="53"/>
      <c r="HZI61" s="53"/>
      <c r="HZJ61" s="53"/>
      <c r="HZK61" s="53"/>
      <c r="HZL61" s="53"/>
      <c r="HZM61" s="53"/>
      <c r="HZN61" s="53"/>
      <c r="HZO61" s="53"/>
      <c r="HZP61" s="53"/>
      <c r="HZQ61" s="53"/>
      <c r="HZR61" s="53"/>
      <c r="HZS61" s="53"/>
      <c r="HZT61" s="53"/>
      <c r="HZU61" s="53"/>
      <c r="HZV61" s="53"/>
      <c r="HZW61" s="53"/>
      <c r="HZX61" s="53"/>
      <c r="HZY61" s="53"/>
      <c r="HZZ61" s="53"/>
      <c r="IAA61" s="53"/>
      <c r="IAB61" s="53"/>
      <c r="IAC61" s="53"/>
      <c r="IAD61" s="53"/>
      <c r="IAE61" s="53"/>
      <c r="IAF61" s="53"/>
      <c r="IAG61" s="53"/>
      <c r="IAH61" s="53"/>
      <c r="IAI61" s="53"/>
      <c r="IAJ61" s="53"/>
      <c r="IAK61" s="53"/>
      <c r="IAL61" s="53"/>
      <c r="IAM61" s="53"/>
      <c r="IAN61" s="53"/>
      <c r="IAO61" s="53"/>
      <c r="IAP61" s="53"/>
      <c r="IAQ61" s="53"/>
      <c r="IAR61" s="53"/>
      <c r="IAS61" s="53"/>
      <c r="IAT61" s="53"/>
      <c r="IAU61" s="53"/>
      <c r="IAV61" s="53"/>
      <c r="IAW61" s="53"/>
      <c r="IAX61" s="53"/>
      <c r="IAY61" s="53"/>
      <c r="IAZ61" s="53"/>
      <c r="IBA61" s="53"/>
      <c r="IBB61" s="53"/>
      <c r="IBC61" s="53"/>
      <c r="IBD61" s="53"/>
      <c r="IBE61" s="53"/>
      <c r="IBF61" s="53"/>
      <c r="IBG61" s="53"/>
      <c r="IBH61" s="53"/>
      <c r="IBI61" s="53"/>
      <c r="IBJ61" s="53"/>
      <c r="IBK61" s="53"/>
      <c r="IBL61" s="53"/>
      <c r="IBM61" s="53"/>
      <c r="IBN61" s="53"/>
      <c r="IBO61" s="53"/>
      <c r="IBP61" s="53"/>
      <c r="IBQ61" s="53"/>
      <c r="IBR61" s="53"/>
      <c r="IBS61" s="53"/>
      <c r="IBT61" s="53"/>
      <c r="IBU61" s="53"/>
      <c r="IBV61" s="53"/>
      <c r="IBW61" s="53"/>
      <c r="IBX61" s="53"/>
      <c r="IBY61" s="53"/>
      <c r="IBZ61" s="53"/>
      <c r="ICA61" s="53"/>
      <c r="ICB61" s="53"/>
      <c r="ICC61" s="53"/>
      <c r="ICD61" s="53"/>
      <c r="ICE61" s="53"/>
      <c r="ICF61" s="53"/>
      <c r="ICG61" s="53"/>
      <c r="ICH61" s="53"/>
      <c r="ICI61" s="53"/>
      <c r="ICJ61" s="53"/>
      <c r="ICK61" s="53"/>
      <c r="ICL61" s="53"/>
      <c r="ICM61" s="53"/>
      <c r="ICN61" s="53"/>
      <c r="ICO61" s="53"/>
      <c r="ICP61" s="53"/>
      <c r="ICQ61" s="53"/>
      <c r="ICR61" s="53"/>
      <c r="ICS61" s="53"/>
      <c r="ICT61" s="53"/>
      <c r="ICU61" s="53"/>
      <c r="ICV61" s="53"/>
      <c r="ICW61" s="53"/>
      <c r="ICX61" s="53"/>
      <c r="ICY61" s="53"/>
      <c r="ICZ61" s="53"/>
      <c r="IDA61" s="53"/>
      <c r="IDB61" s="53"/>
      <c r="IDC61" s="53"/>
      <c r="IDD61" s="53"/>
      <c r="IDE61" s="53"/>
      <c r="IDF61" s="53"/>
      <c r="IDG61" s="53"/>
      <c r="IDH61" s="53"/>
      <c r="IDI61" s="53"/>
      <c r="IDJ61" s="53"/>
      <c r="IDK61" s="53"/>
      <c r="IDL61" s="53"/>
      <c r="IDM61" s="53"/>
      <c r="IDN61" s="53"/>
      <c r="IDO61" s="53"/>
      <c r="IDP61" s="53"/>
      <c r="IDQ61" s="53"/>
      <c r="IDR61" s="53"/>
      <c r="IDS61" s="53"/>
      <c r="IDT61" s="53"/>
      <c r="IDU61" s="53"/>
      <c r="IDV61" s="53"/>
      <c r="IDW61" s="53"/>
      <c r="IDX61" s="53"/>
      <c r="IDY61" s="53"/>
      <c r="IDZ61" s="53"/>
      <c r="IEA61" s="53"/>
      <c r="IEB61" s="53"/>
      <c r="IEC61" s="53"/>
      <c r="IED61" s="53"/>
      <c r="IEE61" s="53"/>
      <c r="IEF61" s="53"/>
      <c r="IEG61" s="53"/>
      <c r="IEH61" s="53"/>
      <c r="IEI61" s="53"/>
      <c r="IEJ61" s="53"/>
      <c r="IEK61" s="53"/>
      <c r="IEL61" s="53"/>
      <c r="IEM61" s="53"/>
      <c r="IEN61" s="53"/>
      <c r="IEO61" s="53"/>
      <c r="IEP61" s="53"/>
      <c r="IEQ61" s="53"/>
      <c r="IER61" s="53"/>
      <c r="IES61" s="53"/>
      <c r="IET61" s="53"/>
      <c r="IEU61" s="53"/>
      <c r="IEV61" s="53"/>
      <c r="IEW61" s="53"/>
      <c r="IEX61" s="53"/>
      <c r="IEY61" s="53"/>
      <c r="IEZ61" s="53"/>
      <c r="IFA61" s="53"/>
      <c r="IFB61" s="53"/>
      <c r="IFC61" s="53"/>
      <c r="IFD61" s="53"/>
      <c r="IFE61" s="53"/>
      <c r="IFF61" s="53"/>
      <c r="IFG61" s="53"/>
      <c r="IFH61" s="53"/>
      <c r="IFI61" s="53"/>
      <c r="IFJ61" s="53"/>
      <c r="IFK61" s="53"/>
      <c r="IFL61" s="53"/>
      <c r="IFM61" s="53"/>
      <c r="IFN61" s="53"/>
      <c r="IFO61" s="53"/>
      <c r="IFP61" s="53"/>
      <c r="IFQ61" s="53"/>
      <c r="IFR61" s="53"/>
      <c r="IFS61" s="53"/>
      <c r="IFT61" s="53"/>
      <c r="IFU61" s="53"/>
      <c r="IFV61" s="53"/>
      <c r="IFW61" s="53"/>
      <c r="IFX61" s="53"/>
      <c r="IFY61" s="53"/>
      <c r="IFZ61" s="53"/>
      <c r="IGA61" s="53"/>
      <c r="IGB61" s="53"/>
      <c r="IGC61" s="53"/>
      <c r="IGD61" s="53"/>
      <c r="IGE61" s="53"/>
      <c r="IGF61" s="53"/>
      <c r="IGG61" s="53"/>
      <c r="IGH61" s="53"/>
      <c r="IGI61" s="53"/>
      <c r="IGJ61" s="53"/>
      <c r="IGK61" s="53"/>
      <c r="IGL61" s="53"/>
      <c r="IGM61" s="53"/>
      <c r="IGN61" s="53"/>
      <c r="IGO61" s="53"/>
      <c r="IGP61" s="53"/>
      <c r="IGQ61" s="53"/>
      <c r="IGR61" s="53"/>
      <c r="IGS61" s="53"/>
      <c r="IGT61" s="53"/>
      <c r="IGU61" s="53"/>
      <c r="IGV61" s="53"/>
      <c r="IGW61" s="53"/>
      <c r="IGX61" s="53"/>
      <c r="IGY61" s="53"/>
      <c r="IGZ61" s="53"/>
      <c r="IHA61" s="53"/>
      <c r="IHB61" s="53"/>
      <c r="IHC61" s="53"/>
      <c r="IHD61" s="53"/>
      <c r="IHE61" s="53"/>
      <c r="IHF61" s="53"/>
      <c r="IHG61" s="53"/>
      <c r="IHH61" s="53"/>
      <c r="IHI61" s="53"/>
      <c r="IHJ61" s="53"/>
      <c r="IHK61" s="53"/>
      <c r="IHL61" s="53"/>
      <c r="IHM61" s="53"/>
      <c r="IHN61" s="53"/>
      <c r="IHO61" s="53"/>
      <c r="IHP61" s="53"/>
      <c r="IHQ61" s="53"/>
      <c r="IHR61" s="53"/>
      <c r="IHS61" s="53"/>
      <c r="IHT61" s="53"/>
      <c r="IHU61" s="53"/>
      <c r="IHV61" s="53"/>
      <c r="IHW61" s="53"/>
      <c r="IHX61" s="53"/>
      <c r="IHY61" s="53"/>
      <c r="IHZ61" s="53"/>
      <c r="IIA61" s="53"/>
      <c r="IIB61" s="53"/>
      <c r="IIC61" s="53"/>
      <c r="IID61" s="53"/>
      <c r="IIE61" s="53"/>
      <c r="IIF61" s="53"/>
      <c r="IIG61" s="53"/>
      <c r="IIH61" s="53"/>
      <c r="III61" s="53"/>
      <c r="IIJ61" s="53"/>
      <c r="IIK61" s="53"/>
      <c r="IIL61" s="53"/>
      <c r="IIM61" s="53"/>
      <c r="IIN61" s="53"/>
      <c r="IIO61" s="53"/>
      <c r="IIP61" s="53"/>
      <c r="IIQ61" s="53"/>
      <c r="IIR61" s="53"/>
      <c r="IIS61" s="53"/>
      <c r="IIT61" s="53"/>
      <c r="IIU61" s="53"/>
      <c r="IIV61" s="53"/>
      <c r="IIW61" s="53"/>
      <c r="IIX61" s="53"/>
      <c r="IIY61" s="53"/>
      <c r="IIZ61" s="53"/>
      <c r="IJA61" s="53"/>
      <c r="IJB61" s="53"/>
      <c r="IJC61" s="53"/>
      <c r="IJD61" s="53"/>
      <c r="IJE61" s="53"/>
      <c r="IJF61" s="53"/>
      <c r="IJG61" s="53"/>
      <c r="IJH61" s="53"/>
      <c r="IJI61" s="53"/>
      <c r="IJJ61" s="53"/>
      <c r="IJK61" s="53"/>
      <c r="IJL61" s="53"/>
      <c r="IJM61" s="53"/>
      <c r="IJN61" s="53"/>
      <c r="IJO61" s="53"/>
      <c r="IJP61" s="53"/>
      <c r="IJQ61" s="53"/>
      <c r="IJR61" s="53"/>
      <c r="IJS61" s="53"/>
      <c r="IJT61" s="53"/>
      <c r="IJU61" s="53"/>
      <c r="IJV61" s="53"/>
      <c r="IJW61" s="53"/>
      <c r="IJX61" s="53"/>
      <c r="IJY61" s="53"/>
      <c r="IJZ61" s="53"/>
      <c r="IKA61" s="53"/>
      <c r="IKB61" s="53"/>
      <c r="IKC61" s="53"/>
      <c r="IKD61" s="53"/>
      <c r="IKE61" s="53"/>
      <c r="IKF61" s="53"/>
      <c r="IKG61" s="53"/>
      <c r="IKH61" s="53"/>
      <c r="IKI61" s="53"/>
      <c r="IKJ61" s="53"/>
      <c r="IKK61" s="53"/>
      <c r="IKL61" s="53"/>
      <c r="IKM61" s="53"/>
      <c r="IKN61" s="53"/>
      <c r="IKO61" s="53"/>
      <c r="IKP61" s="53"/>
      <c r="IKQ61" s="53"/>
      <c r="IKR61" s="53"/>
      <c r="IKS61" s="53"/>
      <c r="IKT61" s="53"/>
      <c r="IKU61" s="53"/>
      <c r="IKV61" s="53"/>
      <c r="IKW61" s="53"/>
      <c r="IKX61" s="53"/>
      <c r="IKY61" s="53"/>
      <c r="IKZ61" s="53"/>
      <c r="ILA61" s="53"/>
      <c r="ILB61" s="53"/>
      <c r="ILC61" s="53"/>
      <c r="ILD61" s="53"/>
      <c r="ILE61" s="53"/>
      <c r="ILF61" s="53"/>
      <c r="ILG61" s="53"/>
      <c r="ILH61" s="53"/>
      <c r="ILI61" s="53"/>
      <c r="ILJ61" s="53"/>
      <c r="ILK61" s="53"/>
      <c r="ILL61" s="53"/>
      <c r="ILM61" s="53"/>
      <c r="ILN61" s="53"/>
      <c r="ILO61" s="53"/>
      <c r="ILP61" s="53"/>
      <c r="ILQ61" s="53"/>
      <c r="ILR61" s="53"/>
      <c r="ILS61" s="53"/>
      <c r="ILT61" s="53"/>
      <c r="ILU61" s="53"/>
      <c r="ILV61" s="53"/>
      <c r="ILW61" s="53"/>
      <c r="ILX61" s="53"/>
      <c r="ILY61" s="53"/>
      <c r="ILZ61" s="53"/>
      <c r="IMA61" s="53"/>
      <c r="IMB61" s="53"/>
      <c r="IMC61" s="53"/>
      <c r="IMD61" s="53"/>
      <c r="IME61" s="53"/>
      <c r="IMF61" s="53"/>
      <c r="IMG61" s="53"/>
      <c r="IMH61" s="53"/>
      <c r="IMI61" s="53"/>
      <c r="IMJ61" s="53"/>
      <c r="IMK61" s="53"/>
      <c r="IML61" s="53"/>
      <c r="IMM61" s="53"/>
      <c r="IMN61" s="53"/>
      <c r="IMO61" s="53"/>
      <c r="IMP61" s="53"/>
      <c r="IMQ61" s="53"/>
      <c r="IMR61" s="53"/>
      <c r="IMS61" s="53"/>
      <c r="IMT61" s="53"/>
      <c r="IMU61" s="53"/>
      <c r="IMV61" s="53"/>
      <c r="IMW61" s="53"/>
      <c r="IMX61" s="53"/>
      <c r="IMY61" s="53"/>
      <c r="IMZ61" s="53"/>
      <c r="INA61" s="53"/>
      <c r="INB61" s="53"/>
      <c r="INC61" s="53"/>
      <c r="IND61" s="53"/>
      <c r="INE61" s="53"/>
      <c r="INF61" s="53"/>
      <c r="ING61" s="53"/>
      <c r="INH61" s="53"/>
      <c r="INI61" s="53"/>
      <c r="INJ61" s="53"/>
      <c r="INK61" s="53"/>
      <c r="INL61" s="53"/>
      <c r="INM61" s="53"/>
      <c r="INN61" s="53"/>
      <c r="INO61" s="53"/>
      <c r="INP61" s="53"/>
      <c r="INQ61" s="53"/>
      <c r="INR61" s="53"/>
      <c r="INS61" s="53"/>
      <c r="INT61" s="53"/>
      <c r="INU61" s="53"/>
      <c r="INV61" s="53"/>
      <c r="INW61" s="53"/>
      <c r="INX61" s="53"/>
      <c r="INY61" s="53"/>
      <c r="INZ61" s="53"/>
      <c r="IOA61" s="53"/>
      <c r="IOB61" s="53"/>
      <c r="IOC61" s="53"/>
      <c r="IOD61" s="53"/>
      <c r="IOE61" s="53"/>
      <c r="IOF61" s="53"/>
      <c r="IOG61" s="53"/>
      <c r="IOH61" s="53"/>
      <c r="IOI61" s="53"/>
      <c r="IOJ61" s="53"/>
      <c r="IOK61" s="53"/>
      <c r="IOL61" s="53"/>
      <c r="IOM61" s="53"/>
      <c r="ION61" s="53"/>
      <c r="IOO61" s="53"/>
      <c r="IOP61" s="53"/>
      <c r="IOQ61" s="53"/>
      <c r="IOR61" s="53"/>
      <c r="IOS61" s="53"/>
      <c r="IOT61" s="53"/>
      <c r="IOU61" s="53"/>
      <c r="IOV61" s="53"/>
      <c r="IOW61" s="53"/>
      <c r="IOX61" s="53"/>
      <c r="IOY61" s="53"/>
      <c r="IOZ61" s="53"/>
      <c r="IPA61" s="53"/>
      <c r="IPB61" s="53"/>
      <c r="IPC61" s="53"/>
      <c r="IPD61" s="53"/>
      <c r="IPE61" s="53"/>
      <c r="IPF61" s="53"/>
      <c r="IPG61" s="53"/>
      <c r="IPH61" s="53"/>
      <c r="IPI61" s="53"/>
      <c r="IPJ61" s="53"/>
      <c r="IPK61" s="53"/>
      <c r="IPL61" s="53"/>
      <c r="IPM61" s="53"/>
      <c r="IPN61" s="53"/>
      <c r="IPO61" s="53"/>
      <c r="IPP61" s="53"/>
      <c r="IPQ61" s="53"/>
      <c r="IPR61" s="53"/>
      <c r="IPS61" s="53"/>
      <c r="IPT61" s="53"/>
      <c r="IPU61" s="53"/>
      <c r="IPV61" s="53"/>
      <c r="IPW61" s="53"/>
      <c r="IPX61" s="53"/>
      <c r="IPY61" s="53"/>
      <c r="IPZ61" s="53"/>
      <c r="IQA61" s="53"/>
      <c r="IQB61" s="53"/>
      <c r="IQC61" s="53"/>
      <c r="IQD61" s="53"/>
      <c r="IQE61" s="53"/>
      <c r="IQF61" s="53"/>
      <c r="IQG61" s="53"/>
      <c r="IQH61" s="53"/>
      <c r="IQI61" s="53"/>
      <c r="IQJ61" s="53"/>
      <c r="IQK61" s="53"/>
      <c r="IQL61" s="53"/>
      <c r="IQM61" s="53"/>
      <c r="IQN61" s="53"/>
      <c r="IQO61" s="53"/>
      <c r="IQP61" s="53"/>
      <c r="IQQ61" s="53"/>
      <c r="IQR61" s="53"/>
      <c r="IQS61" s="53"/>
      <c r="IQT61" s="53"/>
      <c r="IQU61" s="53"/>
      <c r="IQV61" s="53"/>
      <c r="IQW61" s="53"/>
      <c r="IQX61" s="53"/>
      <c r="IQY61" s="53"/>
      <c r="IQZ61" s="53"/>
      <c r="IRA61" s="53"/>
      <c r="IRB61" s="53"/>
      <c r="IRC61" s="53"/>
      <c r="IRD61" s="53"/>
      <c r="IRE61" s="53"/>
      <c r="IRF61" s="53"/>
      <c r="IRG61" s="53"/>
      <c r="IRH61" s="53"/>
      <c r="IRI61" s="53"/>
      <c r="IRJ61" s="53"/>
      <c r="IRK61" s="53"/>
      <c r="IRL61" s="53"/>
      <c r="IRM61" s="53"/>
      <c r="IRN61" s="53"/>
      <c r="IRO61" s="53"/>
      <c r="IRP61" s="53"/>
      <c r="IRQ61" s="53"/>
      <c r="IRR61" s="53"/>
      <c r="IRS61" s="53"/>
      <c r="IRT61" s="53"/>
      <c r="IRU61" s="53"/>
      <c r="IRV61" s="53"/>
      <c r="IRW61" s="53"/>
      <c r="IRX61" s="53"/>
      <c r="IRY61" s="53"/>
      <c r="IRZ61" s="53"/>
      <c r="ISA61" s="53"/>
      <c r="ISB61" s="53"/>
      <c r="ISC61" s="53"/>
      <c r="ISD61" s="53"/>
      <c r="ISE61" s="53"/>
      <c r="ISF61" s="53"/>
      <c r="ISG61" s="53"/>
      <c r="ISH61" s="53"/>
      <c r="ISI61" s="53"/>
      <c r="ISJ61" s="53"/>
      <c r="ISK61" s="53"/>
      <c r="ISL61" s="53"/>
      <c r="ISM61" s="53"/>
      <c r="ISN61" s="53"/>
      <c r="ISO61" s="53"/>
      <c r="ISP61" s="53"/>
      <c r="ISQ61" s="53"/>
      <c r="ISR61" s="53"/>
      <c r="ISS61" s="53"/>
      <c r="IST61" s="53"/>
      <c r="ISU61" s="53"/>
      <c r="ISV61" s="53"/>
      <c r="ISW61" s="53"/>
      <c r="ISX61" s="53"/>
      <c r="ISY61" s="53"/>
      <c r="ISZ61" s="53"/>
      <c r="ITA61" s="53"/>
      <c r="ITB61" s="53"/>
      <c r="ITC61" s="53"/>
      <c r="ITD61" s="53"/>
      <c r="ITE61" s="53"/>
      <c r="ITF61" s="53"/>
      <c r="ITG61" s="53"/>
      <c r="ITH61" s="53"/>
      <c r="ITI61" s="53"/>
      <c r="ITJ61" s="53"/>
      <c r="ITK61" s="53"/>
      <c r="ITL61" s="53"/>
      <c r="ITM61" s="53"/>
      <c r="ITN61" s="53"/>
      <c r="ITO61" s="53"/>
      <c r="ITP61" s="53"/>
      <c r="ITQ61" s="53"/>
      <c r="ITR61" s="53"/>
      <c r="ITS61" s="53"/>
      <c r="ITT61" s="53"/>
      <c r="ITU61" s="53"/>
      <c r="ITV61" s="53"/>
      <c r="ITW61" s="53"/>
      <c r="ITX61" s="53"/>
      <c r="ITY61" s="53"/>
      <c r="ITZ61" s="53"/>
      <c r="IUA61" s="53"/>
      <c r="IUB61" s="53"/>
      <c r="IUC61" s="53"/>
      <c r="IUD61" s="53"/>
      <c r="IUE61" s="53"/>
      <c r="IUF61" s="53"/>
      <c r="IUG61" s="53"/>
      <c r="IUH61" s="53"/>
      <c r="IUI61" s="53"/>
      <c r="IUJ61" s="53"/>
      <c r="IUK61" s="53"/>
      <c r="IUL61" s="53"/>
      <c r="IUM61" s="53"/>
      <c r="IUN61" s="53"/>
      <c r="IUO61" s="53"/>
      <c r="IUP61" s="53"/>
      <c r="IUQ61" s="53"/>
      <c r="IUR61" s="53"/>
      <c r="IUS61" s="53"/>
      <c r="IUT61" s="53"/>
      <c r="IUU61" s="53"/>
      <c r="IUV61" s="53"/>
      <c r="IUW61" s="53"/>
      <c r="IUX61" s="53"/>
      <c r="IUY61" s="53"/>
      <c r="IUZ61" s="53"/>
      <c r="IVA61" s="53"/>
      <c r="IVB61" s="53"/>
      <c r="IVC61" s="53"/>
      <c r="IVD61" s="53"/>
      <c r="IVE61" s="53"/>
      <c r="IVF61" s="53"/>
      <c r="IVG61" s="53"/>
      <c r="IVH61" s="53"/>
      <c r="IVI61" s="53"/>
      <c r="IVJ61" s="53"/>
      <c r="IVK61" s="53"/>
      <c r="IVL61" s="53"/>
      <c r="IVM61" s="53"/>
      <c r="IVN61" s="53"/>
      <c r="IVO61" s="53"/>
      <c r="IVP61" s="53"/>
      <c r="IVQ61" s="53"/>
      <c r="IVR61" s="53"/>
      <c r="IVS61" s="53"/>
      <c r="IVT61" s="53"/>
      <c r="IVU61" s="53"/>
      <c r="IVV61" s="53"/>
      <c r="IVW61" s="53"/>
      <c r="IVX61" s="53"/>
      <c r="IVY61" s="53"/>
      <c r="IVZ61" s="53"/>
      <c r="IWA61" s="53"/>
      <c r="IWB61" s="53"/>
      <c r="IWC61" s="53"/>
      <c r="IWD61" s="53"/>
      <c r="IWE61" s="53"/>
      <c r="IWF61" s="53"/>
      <c r="IWG61" s="53"/>
      <c r="IWH61" s="53"/>
      <c r="IWI61" s="53"/>
      <c r="IWJ61" s="53"/>
      <c r="IWK61" s="53"/>
      <c r="IWL61" s="53"/>
      <c r="IWM61" s="53"/>
      <c r="IWN61" s="53"/>
      <c r="IWO61" s="53"/>
      <c r="IWP61" s="53"/>
      <c r="IWQ61" s="53"/>
      <c r="IWR61" s="53"/>
      <c r="IWS61" s="53"/>
      <c r="IWT61" s="53"/>
      <c r="IWU61" s="53"/>
      <c r="IWV61" s="53"/>
      <c r="IWW61" s="53"/>
      <c r="IWX61" s="53"/>
      <c r="IWY61" s="53"/>
      <c r="IWZ61" s="53"/>
      <c r="IXA61" s="53"/>
      <c r="IXB61" s="53"/>
      <c r="IXC61" s="53"/>
      <c r="IXD61" s="53"/>
      <c r="IXE61" s="53"/>
      <c r="IXF61" s="53"/>
      <c r="IXG61" s="53"/>
      <c r="IXH61" s="53"/>
      <c r="IXI61" s="53"/>
      <c r="IXJ61" s="53"/>
      <c r="IXK61" s="53"/>
      <c r="IXL61" s="53"/>
      <c r="IXM61" s="53"/>
      <c r="IXN61" s="53"/>
      <c r="IXO61" s="53"/>
      <c r="IXP61" s="53"/>
      <c r="IXQ61" s="53"/>
      <c r="IXR61" s="53"/>
      <c r="IXS61" s="53"/>
      <c r="IXT61" s="53"/>
      <c r="IXU61" s="53"/>
      <c r="IXV61" s="53"/>
      <c r="IXW61" s="53"/>
      <c r="IXX61" s="53"/>
      <c r="IXY61" s="53"/>
      <c r="IXZ61" s="53"/>
      <c r="IYA61" s="53"/>
      <c r="IYB61" s="53"/>
      <c r="IYC61" s="53"/>
      <c r="IYD61" s="53"/>
      <c r="IYE61" s="53"/>
      <c r="IYF61" s="53"/>
      <c r="IYG61" s="53"/>
      <c r="IYH61" s="53"/>
      <c r="IYI61" s="53"/>
      <c r="IYJ61" s="53"/>
      <c r="IYK61" s="53"/>
      <c r="IYL61" s="53"/>
      <c r="IYM61" s="53"/>
      <c r="IYN61" s="53"/>
      <c r="IYO61" s="53"/>
      <c r="IYP61" s="53"/>
      <c r="IYQ61" s="53"/>
      <c r="IYR61" s="53"/>
      <c r="IYS61" s="53"/>
      <c r="IYT61" s="53"/>
      <c r="IYU61" s="53"/>
      <c r="IYV61" s="53"/>
      <c r="IYW61" s="53"/>
      <c r="IYX61" s="53"/>
      <c r="IYY61" s="53"/>
      <c r="IYZ61" s="53"/>
      <c r="IZA61" s="53"/>
      <c r="IZB61" s="53"/>
      <c r="IZC61" s="53"/>
      <c r="IZD61" s="53"/>
      <c r="IZE61" s="53"/>
      <c r="IZF61" s="53"/>
      <c r="IZG61" s="53"/>
      <c r="IZH61" s="53"/>
      <c r="IZI61" s="53"/>
      <c r="IZJ61" s="53"/>
      <c r="IZK61" s="53"/>
      <c r="IZL61" s="53"/>
      <c r="IZM61" s="53"/>
      <c r="IZN61" s="53"/>
      <c r="IZO61" s="53"/>
      <c r="IZP61" s="53"/>
      <c r="IZQ61" s="53"/>
      <c r="IZR61" s="53"/>
      <c r="IZS61" s="53"/>
      <c r="IZT61" s="53"/>
      <c r="IZU61" s="53"/>
      <c r="IZV61" s="53"/>
      <c r="IZW61" s="53"/>
      <c r="IZX61" s="53"/>
      <c r="IZY61" s="53"/>
      <c r="IZZ61" s="53"/>
      <c r="JAA61" s="53"/>
      <c r="JAB61" s="53"/>
      <c r="JAC61" s="53"/>
      <c r="JAD61" s="53"/>
      <c r="JAE61" s="53"/>
      <c r="JAF61" s="53"/>
      <c r="JAG61" s="53"/>
      <c r="JAH61" s="53"/>
      <c r="JAI61" s="53"/>
      <c r="JAJ61" s="53"/>
      <c r="JAK61" s="53"/>
      <c r="JAL61" s="53"/>
      <c r="JAM61" s="53"/>
      <c r="JAN61" s="53"/>
      <c r="JAO61" s="53"/>
      <c r="JAP61" s="53"/>
      <c r="JAQ61" s="53"/>
      <c r="JAR61" s="53"/>
      <c r="JAS61" s="53"/>
      <c r="JAT61" s="53"/>
      <c r="JAU61" s="53"/>
      <c r="JAV61" s="53"/>
      <c r="JAW61" s="53"/>
      <c r="JAX61" s="53"/>
      <c r="JAY61" s="53"/>
      <c r="JAZ61" s="53"/>
      <c r="JBA61" s="53"/>
      <c r="JBB61" s="53"/>
      <c r="JBC61" s="53"/>
      <c r="JBD61" s="53"/>
      <c r="JBE61" s="53"/>
      <c r="JBF61" s="53"/>
      <c r="JBG61" s="53"/>
      <c r="JBH61" s="53"/>
      <c r="JBI61" s="53"/>
      <c r="JBJ61" s="53"/>
      <c r="JBK61" s="53"/>
      <c r="JBL61" s="53"/>
      <c r="JBM61" s="53"/>
      <c r="JBN61" s="53"/>
      <c r="JBO61" s="53"/>
      <c r="JBP61" s="53"/>
      <c r="JBQ61" s="53"/>
      <c r="JBR61" s="53"/>
      <c r="JBS61" s="53"/>
      <c r="JBT61" s="53"/>
      <c r="JBU61" s="53"/>
      <c r="JBV61" s="53"/>
      <c r="JBW61" s="53"/>
      <c r="JBX61" s="53"/>
      <c r="JBY61" s="53"/>
      <c r="JBZ61" s="53"/>
      <c r="JCA61" s="53"/>
      <c r="JCB61" s="53"/>
      <c r="JCC61" s="53"/>
      <c r="JCD61" s="53"/>
      <c r="JCE61" s="53"/>
      <c r="JCF61" s="53"/>
      <c r="JCG61" s="53"/>
      <c r="JCH61" s="53"/>
      <c r="JCI61" s="53"/>
      <c r="JCJ61" s="53"/>
      <c r="JCK61" s="53"/>
      <c r="JCL61" s="53"/>
      <c r="JCM61" s="53"/>
      <c r="JCN61" s="53"/>
      <c r="JCO61" s="53"/>
      <c r="JCP61" s="53"/>
      <c r="JCQ61" s="53"/>
      <c r="JCR61" s="53"/>
      <c r="JCS61" s="53"/>
      <c r="JCT61" s="53"/>
      <c r="JCU61" s="53"/>
      <c r="JCV61" s="53"/>
      <c r="JCW61" s="53"/>
      <c r="JCX61" s="53"/>
      <c r="JCY61" s="53"/>
      <c r="JCZ61" s="53"/>
      <c r="JDA61" s="53"/>
      <c r="JDB61" s="53"/>
      <c r="JDC61" s="53"/>
      <c r="JDD61" s="53"/>
      <c r="JDE61" s="53"/>
      <c r="JDF61" s="53"/>
      <c r="JDG61" s="53"/>
      <c r="JDH61" s="53"/>
      <c r="JDI61" s="53"/>
      <c r="JDJ61" s="53"/>
      <c r="JDK61" s="53"/>
      <c r="JDL61" s="53"/>
      <c r="JDM61" s="53"/>
      <c r="JDN61" s="53"/>
      <c r="JDO61" s="53"/>
      <c r="JDP61" s="53"/>
      <c r="JDQ61" s="53"/>
      <c r="JDR61" s="53"/>
      <c r="JDS61" s="53"/>
      <c r="JDT61" s="53"/>
      <c r="JDU61" s="53"/>
      <c r="JDV61" s="53"/>
      <c r="JDW61" s="53"/>
      <c r="JDX61" s="53"/>
      <c r="JDY61" s="53"/>
      <c r="JDZ61" s="53"/>
      <c r="JEA61" s="53"/>
      <c r="JEB61" s="53"/>
      <c r="JEC61" s="53"/>
      <c r="JED61" s="53"/>
      <c r="JEE61" s="53"/>
      <c r="JEF61" s="53"/>
      <c r="JEG61" s="53"/>
      <c r="JEH61" s="53"/>
      <c r="JEI61" s="53"/>
      <c r="JEJ61" s="53"/>
      <c r="JEK61" s="53"/>
      <c r="JEL61" s="53"/>
      <c r="JEM61" s="53"/>
      <c r="JEN61" s="53"/>
      <c r="JEO61" s="53"/>
      <c r="JEP61" s="53"/>
      <c r="JEQ61" s="53"/>
      <c r="JER61" s="53"/>
      <c r="JES61" s="53"/>
      <c r="JET61" s="53"/>
      <c r="JEU61" s="53"/>
      <c r="JEV61" s="53"/>
      <c r="JEW61" s="53"/>
      <c r="JEX61" s="53"/>
      <c r="JEY61" s="53"/>
      <c r="JEZ61" s="53"/>
      <c r="JFA61" s="53"/>
      <c r="JFB61" s="53"/>
      <c r="JFC61" s="53"/>
      <c r="JFD61" s="53"/>
      <c r="JFE61" s="53"/>
      <c r="JFF61" s="53"/>
      <c r="JFG61" s="53"/>
      <c r="JFH61" s="53"/>
      <c r="JFI61" s="53"/>
      <c r="JFJ61" s="53"/>
      <c r="JFK61" s="53"/>
      <c r="JFL61" s="53"/>
      <c r="JFM61" s="53"/>
      <c r="JFN61" s="53"/>
      <c r="JFO61" s="53"/>
      <c r="JFP61" s="53"/>
      <c r="JFQ61" s="53"/>
      <c r="JFR61" s="53"/>
      <c r="JFS61" s="53"/>
      <c r="JFT61" s="53"/>
      <c r="JFU61" s="53"/>
      <c r="JFV61" s="53"/>
      <c r="JFW61" s="53"/>
      <c r="JFX61" s="53"/>
      <c r="JFY61" s="53"/>
      <c r="JFZ61" s="53"/>
      <c r="JGA61" s="53"/>
      <c r="JGB61" s="53"/>
      <c r="JGC61" s="53"/>
      <c r="JGD61" s="53"/>
      <c r="JGE61" s="53"/>
      <c r="JGF61" s="53"/>
      <c r="JGG61" s="53"/>
      <c r="JGH61" s="53"/>
      <c r="JGI61" s="53"/>
      <c r="JGJ61" s="53"/>
      <c r="JGK61" s="53"/>
      <c r="JGL61" s="53"/>
      <c r="JGM61" s="53"/>
      <c r="JGN61" s="53"/>
      <c r="JGO61" s="53"/>
      <c r="JGP61" s="53"/>
      <c r="JGQ61" s="53"/>
      <c r="JGR61" s="53"/>
      <c r="JGS61" s="53"/>
      <c r="JGT61" s="53"/>
      <c r="JGU61" s="53"/>
      <c r="JGV61" s="53"/>
      <c r="JGW61" s="53"/>
      <c r="JGX61" s="53"/>
      <c r="JGY61" s="53"/>
      <c r="JGZ61" s="53"/>
      <c r="JHA61" s="53"/>
      <c r="JHB61" s="53"/>
      <c r="JHC61" s="53"/>
      <c r="JHD61" s="53"/>
      <c r="JHE61" s="53"/>
      <c r="JHF61" s="53"/>
      <c r="JHG61" s="53"/>
      <c r="JHH61" s="53"/>
      <c r="JHI61" s="53"/>
      <c r="JHJ61" s="53"/>
      <c r="JHK61" s="53"/>
      <c r="JHL61" s="53"/>
      <c r="JHM61" s="53"/>
      <c r="JHN61" s="53"/>
      <c r="JHO61" s="53"/>
      <c r="JHP61" s="53"/>
      <c r="JHQ61" s="53"/>
      <c r="JHR61" s="53"/>
      <c r="JHS61" s="53"/>
      <c r="JHT61" s="53"/>
      <c r="JHU61" s="53"/>
      <c r="JHV61" s="53"/>
      <c r="JHW61" s="53"/>
      <c r="JHX61" s="53"/>
      <c r="JHY61" s="53"/>
      <c r="JHZ61" s="53"/>
      <c r="JIA61" s="53"/>
      <c r="JIB61" s="53"/>
      <c r="JIC61" s="53"/>
      <c r="JID61" s="53"/>
      <c r="JIE61" s="53"/>
      <c r="JIF61" s="53"/>
      <c r="JIG61" s="53"/>
      <c r="JIH61" s="53"/>
      <c r="JII61" s="53"/>
      <c r="JIJ61" s="53"/>
      <c r="JIK61" s="53"/>
      <c r="JIL61" s="53"/>
      <c r="JIM61" s="53"/>
      <c r="JIN61" s="53"/>
      <c r="JIO61" s="53"/>
      <c r="JIP61" s="53"/>
      <c r="JIQ61" s="53"/>
      <c r="JIR61" s="53"/>
      <c r="JIS61" s="53"/>
      <c r="JIT61" s="53"/>
      <c r="JIU61" s="53"/>
      <c r="JIV61" s="53"/>
      <c r="JIW61" s="53"/>
      <c r="JIX61" s="53"/>
      <c r="JIY61" s="53"/>
      <c r="JIZ61" s="53"/>
      <c r="JJA61" s="53"/>
      <c r="JJB61" s="53"/>
      <c r="JJC61" s="53"/>
      <c r="JJD61" s="53"/>
      <c r="JJE61" s="53"/>
      <c r="JJF61" s="53"/>
      <c r="JJG61" s="53"/>
      <c r="JJH61" s="53"/>
      <c r="JJI61" s="53"/>
      <c r="JJJ61" s="53"/>
      <c r="JJK61" s="53"/>
      <c r="JJL61" s="53"/>
      <c r="JJM61" s="53"/>
      <c r="JJN61" s="53"/>
      <c r="JJO61" s="53"/>
      <c r="JJP61" s="53"/>
      <c r="JJQ61" s="53"/>
      <c r="JJR61" s="53"/>
      <c r="JJS61" s="53"/>
      <c r="JJT61" s="53"/>
      <c r="JJU61" s="53"/>
      <c r="JJV61" s="53"/>
      <c r="JJW61" s="53"/>
      <c r="JJX61" s="53"/>
      <c r="JJY61" s="53"/>
      <c r="JJZ61" s="53"/>
      <c r="JKA61" s="53"/>
      <c r="JKB61" s="53"/>
      <c r="JKC61" s="53"/>
      <c r="JKD61" s="53"/>
      <c r="JKE61" s="53"/>
      <c r="JKF61" s="53"/>
      <c r="JKG61" s="53"/>
      <c r="JKH61" s="53"/>
      <c r="JKI61" s="53"/>
      <c r="JKJ61" s="53"/>
      <c r="JKK61" s="53"/>
      <c r="JKL61" s="53"/>
      <c r="JKM61" s="53"/>
      <c r="JKN61" s="53"/>
      <c r="JKO61" s="53"/>
      <c r="JKP61" s="53"/>
      <c r="JKQ61" s="53"/>
      <c r="JKR61" s="53"/>
      <c r="JKS61" s="53"/>
      <c r="JKT61" s="53"/>
      <c r="JKU61" s="53"/>
      <c r="JKV61" s="53"/>
      <c r="JKW61" s="53"/>
      <c r="JKX61" s="53"/>
      <c r="JKY61" s="53"/>
      <c r="JKZ61" s="53"/>
      <c r="JLA61" s="53"/>
      <c r="JLB61" s="53"/>
      <c r="JLC61" s="53"/>
      <c r="JLD61" s="53"/>
      <c r="JLE61" s="53"/>
      <c r="JLF61" s="53"/>
      <c r="JLG61" s="53"/>
      <c r="JLH61" s="53"/>
      <c r="JLI61" s="53"/>
      <c r="JLJ61" s="53"/>
      <c r="JLK61" s="53"/>
      <c r="JLL61" s="53"/>
      <c r="JLM61" s="53"/>
      <c r="JLN61" s="53"/>
      <c r="JLO61" s="53"/>
      <c r="JLP61" s="53"/>
      <c r="JLQ61" s="53"/>
      <c r="JLR61" s="53"/>
      <c r="JLS61" s="53"/>
      <c r="JLT61" s="53"/>
      <c r="JLU61" s="53"/>
      <c r="JLV61" s="53"/>
      <c r="JLW61" s="53"/>
      <c r="JLX61" s="53"/>
      <c r="JLY61" s="53"/>
      <c r="JLZ61" s="53"/>
      <c r="JMA61" s="53"/>
      <c r="JMB61" s="53"/>
      <c r="JMC61" s="53"/>
      <c r="JMD61" s="53"/>
      <c r="JME61" s="53"/>
      <c r="JMF61" s="53"/>
      <c r="JMG61" s="53"/>
      <c r="JMH61" s="53"/>
      <c r="JMI61" s="53"/>
      <c r="JMJ61" s="53"/>
      <c r="JMK61" s="53"/>
      <c r="JML61" s="53"/>
      <c r="JMM61" s="53"/>
      <c r="JMN61" s="53"/>
      <c r="JMO61" s="53"/>
      <c r="JMP61" s="53"/>
      <c r="JMQ61" s="53"/>
      <c r="JMR61" s="53"/>
      <c r="JMS61" s="53"/>
      <c r="JMT61" s="53"/>
      <c r="JMU61" s="53"/>
      <c r="JMV61" s="53"/>
      <c r="JMW61" s="53"/>
      <c r="JMX61" s="53"/>
      <c r="JMY61" s="53"/>
      <c r="JMZ61" s="53"/>
      <c r="JNA61" s="53"/>
      <c r="JNB61" s="53"/>
      <c r="JNC61" s="53"/>
      <c r="JND61" s="53"/>
      <c r="JNE61" s="53"/>
      <c r="JNF61" s="53"/>
      <c r="JNG61" s="53"/>
      <c r="JNH61" s="53"/>
      <c r="JNI61" s="53"/>
      <c r="JNJ61" s="53"/>
      <c r="JNK61" s="53"/>
      <c r="JNL61" s="53"/>
      <c r="JNM61" s="53"/>
      <c r="JNN61" s="53"/>
      <c r="JNO61" s="53"/>
      <c r="JNP61" s="53"/>
      <c r="JNQ61" s="53"/>
      <c r="JNR61" s="53"/>
      <c r="JNS61" s="53"/>
      <c r="JNT61" s="53"/>
      <c r="JNU61" s="53"/>
      <c r="JNV61" s="53"/>
      <c r="JNW61" s="53"/>
      <c r="JNX61" s="53"/>
      <c r="JNY61" s="53"/>
      <c r="JNZ61" s="53"/>
      <c r="JOA61" s="53"/>
      <c r="JOB61" s="53"/>
      <c r="JOC61" s="53"/>
      <c r="JOD61" s="53"/>
      <c r="JOE61" s="53"/>
      <c r="JOF61" s="53"/>
      <c r="JOG61" s="53"/>
      <c r="JOH61" s="53"/>
      <c r="JOI61" s="53"/>
      <c r="JOJ61" s="53"/>
      <c r="JOK61" s="53"/>
      <c r="JOL61" s="53"/>
      <c r="JOM61" s="53"/>
      <c r="JON61" s="53"/>
      <c r="JOO61" s="53"/>
      <c r="JOP61" s="53"/>
      <c r="JOQ61" s="53"/>
      <c r="JOR61" s="53"/>
      <c r="JOS61" s="53"/>
      <c r="JOT61" s="53"/>
      <c r="JOU61" s="53"/>
      <c r="JOV61" s="53"/>
      <c r="JOW61" s="53"/>
      <c r="JOX61" s="53"/>
      <c r="JOY61" s="53"/>
      <c r="JOZ61" s="53"/>
      <c r="JPA61" s="53"/>
      <c r="JPB61" s="53"/>
      <c r="JPC61" s="53"/>
      <c r="JPD61" s="53"/>
      <c r="JPE61" s="53"/>
      <c r="JPF61" s="53"/>
      <c r="JPG61" s="53"/>
      <c r="JPH61" s="53"/>
      <c r="JPI61" s="53"/>
      <c r="JPJ61" s="53"/>
      <c r="JPK61" s="53"/>
      <c r="JPL61" s="53"/>
      <c r="JPM61" s="53"/>
      <c r="JPN61" s="53"/>
      <c r="JPO61" s="53"/>
      <c r="JPP61" s="53"/>
      <c r="JPQ61" s="53"/>
      <c r="JPR61" s="53"/>
      <c r="JPS61" s="53"/>
      <c r="JPT61" s="53"/>
      <c r="JPU61" s="53"/>
      <c r="JPV61" s="53"/>
      <c r="JPW61" s="53"/>
      <c r="JPX61" s="53"/>
      <c r="JPY61" s="53"/>
      <c r="JPZ61" s="53"/>
      <c r="JQA61" s="53"/>
      <c r="JQB61" s="53"/>
      <c r="JQC61" s="53"/>
      <c r="JQD61" s="53"/>
      <c r="JQE61" s="53"/>
      <c r="JQF61" s="53"/>
      <c r="JQG61" s="53"/>
      <c r="JQH61" s="53"/>
      <c r="JQI61" s="53"/>
      <c r="JQJ61" s="53"/>
      <c r="JQK61" s="53"/>
      <c r="JQL61" s="53"/>
      <c r="JQM61" s="53"/>
      <c r="JQN61" s="53"/>
      <c r="JQO61" s="53"/>
      <c r="JQP61" s="53"/>
      <c r="JQQ61" s="53"/>
      <c r="JQR61" s="53"/>
      <c r="JQS61" s="53"/>
      <c r="JQT61" s="53"/>
      <c r="JQU61" s="53"/>
      <c r="JQV61" s="53"/>
      <c r="JQW61" s="53"/>
      <c r="JQX61" s="53"/>
      <c r="JQY61" s="53"/>
      <c r="JQZ61" s="53"/>
      <c r="JRA61" s="53"/>
      <c r="JRB61" s="53"/>
      <c r="JRC61" s="53"/>
      <c r="JRD61" s="53"/>
      <c r="JRE61" s="53"/>
      <c r="JRF61" s="53"/>
      <c r="JRG61" s="53"/>
      <c r="JRH61" s="53"/>
      <c r="JRI61" s="53"/>
      <c r="JRJ61" s="53"/>
      <c r="JRK61" s="53"/>
      <c r="JRL61" s="53"/>
      <c r="JRM61" s="53"/>
      <c r="JRN61" s="53"/>
      <c r="JRO61" s="53"/>
      <c r="JRP61" s="53"/>
      <c r="JRQ61" s="53"/>
      <c r="JRR61" s="53"/>
      <c r="JRS61" s="53"/>
      <c r="JRT61" s="53"/>
      <c r="JRU61" s="53"/>
      <c r="JRV61" s="53"/>
      <c r="JRW61" s="53"/>
      <c r="JRX61" s="53"/>
      <c r="JRY61" s="53"/>
      <c r="JRZ61" s="53"/>
      <c r="JSA61" s="53"/>
      <c r="JSB61" s="53"/>
      <c r="JSC61" s="53"/>
      <c r="JSD61" s="53"/>
      <c r="JSE61" s="53"/>
      <c r="JSF61" s="53"/>
      <c r="JSG61" s="53"/>
      <c r="JSH61" s="53"/>
      <c r="JSI61" s="53"/>
      <c r="JSJ61" s="53"/>
      <c r="JSK61" s="53"/>
      <c r="JSL61" s="53"/>
      <c r="JSM61" s="53"/>
      <c r="JSN61" s="53"/>
      <c r="JSO61" s="53"/>
      <c r="JSP61" s="53"/>
      <c r="JSQ61" s="53"/>
      <c r="JSR61" s="53"/>
      <c r="JSS61" s="53"/>
      <c r="JST61" s="53"/>
      <c r="JSU61" s="53"/>
      <c r="JSV61" s="53"/>
      <c r="JSW61" s="53"/>
      <c r="JSX61" s="53"/>
      <c r="JSY61" s="53"/>
      <c r="JSZ61" s="53"/>
      <c r="JTA61" s="53"/>
      <c r="JTB61" s="53"/>
      <c r="JTC61" s="53"/>
      <c r="JTD61" s="53"/>
      <c r="JTE61" s="53"/>
      <c r="JTF61" s="53"/>
      <c r="JTG61" s="53"/>
      <c r="JTH61" s="53"/>
      <c r="JTI61" s="53"/>
      <c r="JTJ61" s="53"/>
      <c r="JTK61" s="53"/>
      <c r="JTL61" s="53"/>
      <c r="JTM61" s="53"/>
      <c r="JTN61" s="53"/>
      <c r="JTO61" s="53"/>
      <c r="JTP61" s="53"/>
      <c r="JTQ61" s="53"/>
      <c r="JTR61" s="53"/>
      <c r="JTS61" s="53"/>
      <c r="JTT61" s="53"/>
      <c r="JTU61" s="53"/>
      <c r="JTV61" s="53"/>
      <c r="JTW61" s="53"/>
      <c r="JTX61" s="53"/>
      <c r="JTY61" s="53"/>
      <c r="JTZ61" s="53"/>
      <c r="JUA61" s="53"/>
      <c r="JUB61" s="53"/>
      <c r="JUC61" s="53"/>
      <c r="JUD61" s="53"/>
      <c r="JUE61" s="53"/>
      <c r="JUF61" s="53"/>
      <c r="JUG61" s="53"/>
      <c r="JUH61" s="53"/>
      <c r="JUI61" s="53"/>
      <c r="JUJ61" s="53"/>
      <c r="JUK61" s="53"/>
      <c r="JUL61" s="53"/>
      <c r="JUM61" s="53"/>
      <c r="JUN61" s="53"/>
      <c r="JUO61" s="53"/>
      <c r="JUP61" s="53"/>
      <c r="JUQ61" s="53"/>
      <c r="JUR61" s="53"/>
      <c r="JUS61" s="53"/>
      <c r="JUT61" s="53"/>
      <c r="JUU61" s="53"/>
      <c r="JUV61" s="53"/>
      <c r="JUW61" s="53"/>
      <c r="JUX61" s="53"/>
      <c r="JUY61" s="53"/>
      <c r="JUZ61" s="53"/>
      <c r="JVA61" s="53"/>
      <c r="JVB61" s="53"/>
      <c r="JVC61" s="53"/>
      <c r="JVD61" s="53"/>
      <c r="JVE61" s="53"/>
      <c r="JVF61" s="53"/>
      <c r="JVG61" s="53"/>
      <c r="JVH61" s="53"/>
      <c r="JVI61" s="53"/>
      <c r="JVJ61" s="53"/>
      <c r="JVK61" s="53"/>
      <c r="JVL61" s="53"/>
      <c r="JVM61" s="53"/>
      <c r="JVN61" s="53"/>
      <c r="JVO61" s="53"/>
      <c r="JVP61" s="53"/>
      <c r="JVQ61" s="53"/>
      <c r="JVR61" s="53"/>
      <c r="JVS61" s="53"/>
      <c r="JVT61" s="53"/>
      <c r="JVU61" s="53"/>
      <c r="JVV61" s="53"/>
      <c r="JVW61" s="53"/>
      <c r="JVX61" s="53"/>
      <c r="JVY61" s="53"/>
      <c r="JVZ61" s="53"/>
      <c r="JWA61" s="53"/>
      <c r="JWB61" s="53"/>
      <c r="JWC61" s="53"/>
      <c r="JWD61" s="53"/>
      <c r="JWE61" s="53"/>
      <c r="JWF61" s="53"/>
      <c r="JWG61" s="53"/>
      <c r="JWH61" s="53"/>
      <c r="JWI61" s="53"/>
      <c r="JWJ61" s="53"/>
      <c r="JWK61" s="53"/>
      <c r="JWL61" s="53"/>
      <c r="JWM61" s="53"/>
      <c r="JWN61" s="53"/>
      <c r="JWO61" s="53"/>
      <c r="JWP61" s="53"/>
      <c r="JWQ61" s="53"/>
      <c r="JWR61" s="53"/>
      <c r="JWS61" s="53"/>
      <c r="JWT61" s="53"/>
      <c r="JWU61" s="53"/>
      <c r="JWV61" s="53"/>
      <c r="JWW61" s="53"/>
      <c r="JWX61" s="53"/>
      <c r="JWY61" s="53"/>
      <c r="JWZ61" s="53"/>
      <c r="JXA61" s="53"/>
      <c r="JXB61" s="53"/>
      <c r="JXC61" s="53"/>
      <c r="JXD61" s="53"/>
      <c r="JXE61" s="53"/>
      <c r="JXF61" s="53"/>
      <c r="JXG61" s="53"/>
      <c r="JXH61" s="53"/>
      <c r="JXI61" s="53"/>
      <c r="JXJ61" s="53"/>
      <c r="JXK61" s="53"/>
      <c r="JXL61" s="53"/>
      <c r="JXM61" s="53"/>
      <c r="JXN61" s="53"/>
      <c r="JXO61" s="53"/>
      <c r="JXP61" s="53"/>
      <c r="JXQ61" s="53"/>
      <c r="JXR61" s="53"/>
      <c r="JXS61" s="53"/>
      <c r="JXT61" s="53"/>
      <c r="JXU61" s="53"/>
      <c r="JXV61" s="53"/>
      <c r="JXW61" s="53"/>
      <c r="JXX61" s="53"/>
      <c r="JXY61" s="53"/>
      <c r="JXZ61" s="53"/>
      <c r="JYA61" s="53"/>
      <c r="JYB61" s="53"/>
      <c r="JYC61" s="53"/>
      <c r="JYD61" s="53"/>
      <c r="JYE61" s="53"/>
      <c r="JYF61" s="53"/>
      <c r="JYG61" s="53"/>
      <c r="JYH61" s="53"/>
      <c r="JYI61" s="53"/>
      <c r="JYJ61" s="53"/>
      <c r="JYK61" s="53"/>
      <c r="JYL61" s="53"/>
      <c r="JYM61" s="53"/>
      <c r="JYN61" s="53"/>
      <c r="JYO61" s="53"/>
      <c r="JYP61" s="53"/>
      <c r="JYQ61" s="53"/>
      <c r="JYR61" s="53"/>
      <c r="JYS61" s="53"/>
      <c r="JYT61" s="53"/>
      <c r="JYU61" s="53"/>
      <c r="JYV61" s="53"/>
      <c r="JYW61" s="53"/>
      <c r="JYX61" s="53"/>
      <c r="JYY61" s="53"/>
      <c r="JYZ61" s="53"/>
      <c r="JZA61" s="53"/>
      <c r="JZB61" s="53"/>
      <c r="JZC61" s="53"/>
      <c r="JZD61" s="53"/>
      <c r="JZE61" s="53"/>
      <c r="JZF61" s="53"/>
      <c r="JZG61" s="53"/>
      <c r="JZH61" s="53"/>
      <c r="JZI61" s="53"/>
      <c r="JZJ61" s="53"/>
      <c r="JZK61" s="53"/>
      <c r="JZL61" s="53"/>
      <c r="JZM61" s="53"/>
      <c r="JZN61" s="53"/>
      <c r="JZO61" s="53"/>
      <c r="JZP61" s="53"/>
      <c r="JZQ61" s="53"/>
      <c r="JZR61" s="53"/>
      <c r="JZS61" s="53"/>
      <c r="JZT61" s="53"/>
      <c r="JZU61" s="53"/>
      <c r="JZV61" s="53"/>
      <c r="JZW61" s="53"/>
      <c r="JZX61" s="53"/>
      <c r="JZY61" s="53"/>
      <c r="JZZ61" s="53"/>
      <c r="KAA61" s="53"/>
      <c r="KAB61" s="53"/>
      <c r="KAC61" s="53"/>
      <c r="KAD61" s="53"/>
      <c r="KAE61" s="53"/>
      <c r="KAF61" s="53"/>
      <c r="KAG61" s="53"/>
      <c r="KAH61" s="53"/>
      <c r="KAI61" s="53"/>
      <c r="KAJ61" s="53"/>
      <c r="KAK61" s="53"/>
      <c r="KAL61" s="53"/>
      <c r="KAM61" s="53"/>
      <c r="KAN61" s="53"/>
      <c r="KAO61" s="53"/>
      <c r="KAP61" s="53"/>
      <c r="KAQ61" s="53"/>
      <c r="KAR61" s="53"/>
      <c r="KAS61" s="53"/>
      <c r="KAT61" s="53"/>
      <c r="KAU61" s="53"/>
      <c r="KAV61" s="53"/>
      <c r="KAW61" s="53"/>
      <c r="KAX61" s="53"/>
      <c r="KAY61" s="53"/>
      <c r="KAZ61" s="53"/>
      <c r="KBA61" s="53"/>
      <c r="KBB61" s="53"/>
      <c r="KBC61" s="53"/>
      <c r="KBD61" s="53"/>
      <c r="KBE61" s="53"/>
      <c r="KBF61" s="53"/>
      <c r="KBG61" s="53"/>
      <c r="KBH61" s="53"/>
      <c r="KBI61" s="53"/>
      <c r="KBJ61" s="53"/>
      <c r="KBK61" s="53"/>
      <c r="KBL61" s="53"/>
      <c r="KBM61" s="53"/>
      <c r="KBN61" s="53"/>
      <c r="KBO61" s="53"/>
      <c r="KBP61" s="53"/>
      <c r="KBQ61" s="53"/>
      <c r="KBR61" s="53"/>
      <c r="KBS61" s="53"/>
      <c r="KBT61" s="53"/>
      <c r="KBU61" s="53"/>
      <c r="KBV61" s="53"/>
      <c r="KBW61" s="53"/>
      <c r="KBX61" s="53"/>
      <c r="KBY61" s="53"/>
      <c r="KBZ61" s="53"/>
      <c r="KCA61" s="53"/>
      <c r="KCB61" s="53"/>
      <c r="KCC61" s="53"/>
      <c r="KCD61" s="53"/>
      <c r="KCE61" s="53"/>
      <c r="KCF61" s="53"/>
      <c r="KCG61" s="53"/>
      <c r="KCH61" s="53"/>
      <c r="KCI61" s="53"/>
      <c r="KCJ61" s="53"/>
      <c r="KCK61" s="53"/>
      <c r="KCL61" s="53"/>
      <c r="KCM61" s="53"/>
      <c r="KCN61" s="53"/>
      <c r="KCO61" s="53"/>
      <c r="KCP61" s="53"/>
      <c r="KCQ61" s="53"/>
      <c r="KCR61" s="53"/>
      <c r="KCS61" s="53"/>
      <c r="KCT61" s="53"/>
      <c r="KCU61" s="53"/>
      <c r="KCV61" s="53"/>
      <c r="KCW61" s="53"/>
      <c r="KCX61" s="53"/>
      <c r="KCY61" s="53"/>
      <c r="KCZ61" s="53"/>
      <c r="KDA61" s="53"/>
      <c r="KDB61" s="53"/>
      <c r="KDC61" s="53"/>
      <c r="KDD61" s="53"/>
      <c r="KDE61" s="53"/>
      <c r="KDF61" s="53"/>
      <c r="KDG61" s="53"/>
      <c r="KDH61" s="53"/>
      <c r="KDI61" s="53"/>
      <c r="KDJ61" s="53"/>
      <c r="KDK61" s="53"/>
      <c r="KDL61" s="53"/>
      <c r="KDM61" s="53"/>
      <c r="KDN61" s="53"/>
      <c r="KDO61" s="53"/>
      <c r="KDP61" s="53"/>
      <c r="KDQ61" s="53"/>
      <c r="KDR61" s="53"/>
      <c r="KDS61" s="53"/>
      <c r="KDT61" s="53"/>
      <c r="KDU61" s="53"/>
      <c r="KDV61" s="53"/>
      <c r="KDW61" s="53"/>
      <c r="KDX61" s="53"/>
      <c r="KDY61" s="53"/>
      <c r="KDZ61" s="53"/>
      <c r="KEA61" s="53"/>
      <c r="KEB61" s="53"/>
      <c r="KEC61" s="53"/>
      <c r="KED61" s="53"/>
      <c r="KEE61" s="53"/>
      <c r="KEF61" s="53"/>
      <c r="KEG61" s="53"/>
      <c r="KEH61" s="53"/>
      <c r="KEI61" s="53"/>
      <c r="KEJ61" s="53"/>
      <c r="KEK61" s="53"/>
      <c r="KEL61" s="53"/>
      <c r="KEM61" s="53"/>
      <c r="KEN61" s="53"/>
      <c r="KEO61" s="53"/>
      <c r="KEP61" s="53"/>
      <c r="KEQ61" s="53"/>
      <c r="KER61" s="53"/>
      <c r="KES61" s="53"/>
      <c r="KET61" s="53"/>
      <c r="KEU61" s="53"/>
      <c r="KEV61" s="53"/>
      <c r="KEW61" s="53"/>
      <c r="KEX61" s="53"/>
      <c r="KEY61" s="53"/>
      <c r="KEZ61" s="53"/>
      <c r="KFA61" s="53"/>
      <c r="KFB61" s="53"/>
      <c r="KFC61" s="53"/>
      <c r="KFD61" s="53"/>
      <c r="KFE61" s="53"/>
      <c r="KFF61" s="53"/>
      <c r="KFG61" s="53"/>
      <c r="KFH61" s="53"/>
      <c r="KFI61" s="53"/>
      <c r="KFJ61" s="53"/>
      <c r="KFK61" s="53"/>
      <c r="KFL61" s="53"/>
      <c r="KFM61" s="53"/>
      <c r="KFN61" s="53"/>
      <c r="KFO61" s="53"/>
      <c r="KFP61" s="53"/>
      <c r="KFQ61" s="53"/>
      <c r="KFR61" s="53"/>
      <c r="KFS61" s="53"/>
      <c r="KFT61" s="53"/>
      <c r="KFU61" s="53"/>
      <c r="KFV61" s="53"/>
      <c r="KFW61" s="53"/>
      <c r="KFX61" s="53"/>
      <c r="KFY61" s="53"/>
      <c r="KFZ61" s="53"/>
      <c r="KGA61" s="53"/>
      <c r="KGB61" s="53"/>
      <c r="KGC61" s="53"/>
      <c r="KGD61" s="53"/>
      <c r="KGE61" s="53"/>
      <c r="KGF61" s="53"/>
      <c r="KGG61" s="53"/>
      <c r="KGH61" s="53"/>
      <c r="KGI61" s="53"/>
      <c r="KGJ61" s="53"/>
      <c r="KGK61" s="53"/>
      <c r="KGL61" s="53"/>
      <c r="KGM61" s="53"/>
      <c r="KGN61" s="53"/>
      <c r="KGO61" s="53"/>
      <c r="KGP61" s="53"/>
      <c r="KGQ61" s="53"/>
      <c r="KGR61" s="53"/>
      <c r="KGS61" s="53"/>
      <c r="KGT61" s="53"/>
      <c r="KGU61" s="53"/>
      <c r="KGV61" s="53"/>
      <c r="KGW61" s="53"/>
      <c r="KGX61" s="53"/>
      <c r="KGY61" s="53"/>
      <c r="KGZ61" s="53"/>
      <c r="KHA61" s="53"/>
      <c r="KHB61" s="53"/>
      <c r="KHC61" s="53"/>
      <c r="KHD61" s="53"/>
      <c r="KHE61" s="53"/>
      <c r="KHF61" s="53"/>
      <c r="KHG61" s="53"/>
      <c r="KHH61" s="53"/>
      <c r="KHI61" s="53"/>
      <c r="KHJ61" s="53"/>
      <c r="KHK61" s="53"/>
      <c r="KHL61" s="53"/>
      <c r="KHM61" s="53"/>
      <c r="KHN61" s="53"/>
      <c r="KHO61" s="53"/>
      <c r="KHP61" s="53"/>
      <c r="KHQ61" s="53"/>
      <c r="KHR61" s="53"/>
      <c r="KHS61" s="53"/>
      <c r="KHT61" s="53"/>
      <c r="KHU61" s="53"/>
      <c r="KHV61" s="53"/>
      <c r="KHW61" s="53"/>
      <c r="KHX61" s="53"/>
      <c r="KHY61" s="53"/>
      <c r="KHZ61" s="53"/>
      <c r="KIA61" s="53"/>
      <c r="KIB61" s="53"/>
      <c r="KIC61" s="53"/>
      <c r="KID61" s="53"/>
      <c r="KIE61" s="53"/>
      <c r="KIF61" s="53"/>
      <c r="KIG61" s="53"/>
      <c r="KIH61" s="53"/>
      <c r="KII61" s="53"/>
      <c r="KIJ61" s="53"/>
      <c r="KIK61" s="53"/>
      <c r="KIL61" s="53"/>
      <c r="KIM61" s="53"/>
      <c r="KIN61" s="53"/>
      <c r="KIO61" s="53"/>
      <c r="KIP61" s="53"/>
      <c r="KIQ61" s="53"/>
      <c r="KIR61" s="53"/>
      <c r="KIS61" s="53"/>
      <c r="KIT61" s="53"/>
      <c r="KIU61" s="53"/>
      <c r="KIV61" s="53"/>
      <c r="KIW61" s="53"/>
      <c r="KIX61" s="53"/>
      <c r="KIY61" s="53"/>
      <c r="KIZ61" s="53"/>
      <c r="KJA61" s="53"/>
      <c r="KJB61" s="53"/>
      <c r="KJC61" s="53"/>
      <c r="KJD61" s="53"/>
      <c r="KJE61" s="53"/>
      <c r="KJF61" s="53"/>
      <c r="KJG61" s="53"/>
      <c r="KJH61" s="53"/>
      <c r="KJI61" s="53"/>
      <c r="KJJ61" s="53"/>
      <c r="KJK61" s="53"/>
      <c r="KJL61" s="53"/>
      <c r="KJM61" s="53"/>
      <c r="KJN61" s="53"/>
      <c r="KJO61" s="53"/>
      <c r="KJP61" s="53"/>
      <c r="KJQ61" s="53"/>
      <c r="KJR61" s="53"/>
      <c r="KJS61" s="53"/>
      <c r="KJT61" s="53"/>
      <c r="KJU61" s="53"/>
      <c r="KJV61" s="53"/>
      <c r="KJW61" s="53"/>
      <c r="KJX61" s="53"/>
      <c r="KJY61" s="53"/>
      <c r="KJZ61" s="53"/>
      <c r="KKA61" s="53"/>
      <c r="KKB61" s="53"/>
      <c r="KKC61" s="53"/>
      <c r="KKD61" s="53"/>
      <c r="KKE61" s="53"/>
      <c r="KKF61" s="53"/>
      <c r="KKG61" s="53"/>
      <c r="KKH61" s="53"/>
      <c r="KKI61" s="53"/>
      <c r="KKJ61" s="53"/>
      <c r="KKK61" s="53"/>
      <c r="KKL61" s="53"/>
      <c r="KKM61" s="53"/>
      <c r="KKN61" s="53"/>
      <c r="KKO61" s="53"/>
      <c r="KKP61" s="53"/>
      <c r="KKQ61" s="53"/>
      <c r="KKR61" s="53"/>
      <c r="KKS61" s="53"/>
      <c r="KKT61" s="53"/>
      <c r="KKU61" s="53"/>
      <c r="KKV61" s="53"/>
      <c r="KKW61" s="53"/>
      <c r="KKX61" s="53"/>
      <c r="KKY61" s="53"/>
      <c r="KKZ61" s="53"/>
      <c r="KLA61" s="53"/>
      <c r="KLB61" s="53"/>
      <c r="KLC61" s="53"/>
      <c r="KLD61" s="53"/>
      <c r="KLE61" s="53"/>
      <c r="KLF61" s="53"/>
      <c r="KLG61" s="53"/>
      <c r="KLH61" s="53"/>
      <c r="KLI61" s="53"/>
      <c r="KLJ61" s="53"/>
      <c r="KLK61" s="53"/>
      <c r="KLL61" s="53"/>
      <c r="KLM61" s="53"/>
      <c r="KLN61" s="53"/>
      <c r="KLO61" s="53"/>
      <c r="KLP61" s="53"/>
      <c r="KLQ61" s="53"/>
      <c r="KLR61" s="53"/>
      <c r="KLS61" s="53"/>
      <c r="KLT61" s="53"/>
      <c r="KLU61" s="53"/>
      <c r="KLV61" s="53"/>
      <c r="KLW61" s="53"/>
      <c r="KLX61" s="53"/>
      <c r="KLY61" s="53"/>
      <c r="KLZ61" s="53"/>
      <c r="KMA61" s="53"/>
      <c r="KMB61" s="53"/>
      <c r="KMC61" s="53"/>
      <c r="KMD61" s="53"/>
      <c r="KME61" s="53"/>
      <c r="KMF61" s="53"/>
      <c r="KMG61" s="53"/>
      <c r="KMH61" s="53"/>
      <c r="KMI61" s="53"/>
      <c r="KMJ61" s="53"/>
      <c r="KMK61" s="53"/>
      <c r="KML61" s="53"/>
      <c r="KMM61" s="53"/>
      <c r="KMN61" s="53"/>
      <c r="KMO61" s="53"/>
      <c r="KMP61" s="53"/>
      <c r="KMQ61" s="53"/>
      <c r="KMR61" s="53"/>
      <c r="KMS61" s="53"/>
      <c r="KMT61" s="53"/>
      <c r="KMU61" s="53"/>
      <c r="KMV61" s="53"/>
      <c r="KMW61" s="53"/>
      <c r="KMX61" s="53"/>
      <c r="KMY61" s="53"/>
      <c r="KMZ61" s="53"/>
      <c r="KNA61" s="53"/>
      <c r="KNB61" s="53"/>
      <c r="KNC61" s="53"/>
      <c r="KND61" s="53"/>
      <c r="KNE61" s="53"/>
      <c r="KNF61" s="53"/>
      <c r="KNG61" s="53"/>
      <c r="KNH61" s="53"/>
      <c r="KNI61" s="53"/>
      <c r="KNJ61" s="53"/>
      <c r="KNK61" s="53"/>
      <c r="KNL61" s="53"/>
      <c r="KNM61" s="53"/>
      <c r="KNN61" s="53"/>
      <c r="KNO61" s="53"/>
      <c r="KNP61" s="53"/>
      <c r="KNQ61" s="53"/>
      <c r="KNR61" s="53"/>
      <c r="KNS61" s="53"/>
      <c r="KNT61" s="53"/>
      <c r="KNU61" s="53"/>
      <c r="KNV61" s="53"/>
      <c r="KNW61" s="53"/>
      <c r="KNX61" s="53"/>
      <c r="KNY61" s="53"/>
      <c r="KNZ61" s="53"/>
      <c r="KOA61" s="53"/>
      <c r="KOB61" s="53"/>
      <c r="KOC61" s="53"/>
      <c r="KOD61" s="53"/>
      <c r="KOE61" s="53"/>
      <c r="KOF61" s="53"/>
      <c r="KOG61" s="53"/>
      <c r="KOH61" s="53"/>
      <c r="KOI61" s="53"/>
      <c r="KOJ61" s="53"/>
      <c r="KOK61" s="53"/>
      <c r="KOL61" s="53"/>
      <c r="KOM61" s="53"/>
      <c r="KON61" s="53"/>
      <c r="KOO61" s="53"/>
      <c r="KOP61" s="53"/>
      <c r="KOQ61" s="53"/>
      <c r="KOR61" s="53"/>
      <c r="KOS61" s="53"/>
      <c r="KOT61" s="53"/>
      <c r="KOU61" s="53"/>
      <c r="KOV61" s="53"/>
      <c r="KOW61" s="53"/>
      <c r="KOX61" s="53"/>
      <c r="KOY61" s="53"/>
      <c r="KOZ61" s="53"/>
      <c r="KPA61" s="53"/>
      <c r="KPB61" s="53"/>
      <c r="KPC61" s="53"/>
      <c r="KPD61" s="53"/>
      <c r="KPE61" s="53"/>
      <c r="KPF61" s="53"/>
      <c r="KPG61" s="53"/>
      <c r="KPH61" s="53"/>
      <c r="KPI61" s="53"/>
      <c r="KPJ61" s="53"/>
      <c r="KPK61" s="53"/>
      <c r="KPL61" s="53"/>
      <c r="KPM61" s="53"/>
      <c r="KPN61" s="53"/>
      <c r="KPO61" s="53"/>
      <c r="KPP61" s="53"/>
      <c r="KPQ61" s="53"/>
      <c r="KPR61" s="53"/>
      <c r="KPS61" s="53"/>
      <c r="KPT61" s="53"/>
      <c r="KPU61" s="53"/>
      <c r="KPV61" s="53"/>
      <c r="KPW61" s="53"/>
      <c r="KPX61" s="53"/>
      <c r="KPY61" s="53"/>
      <c r="KPZ61" s="53"/>
      <c r="KQA61" s="53"/>
      <c r="KQB61" s="53"/>
      <c r="KQC61" s="53"/>
      <c r="KQD61" s="53"/>
      <c r="KQE61" s="53"/>
      <c r="KQF61" s="53"/>
      <c r="KQG61" s="53"/>
      <c r="KQH61" s="53"/>
      <c r="KQI61" s="53"/>
      <c r="KQJ61" s="53"/>
      <c r="KQK61" s="53"/>
      <c r="KQL61" s="53"/>
      <c r="KQM61" s="53"/>
      <c r="KQN61" s="53"/>
      <c r="KQO61" s="53"/>
      <c r="KQP61" s="53"/>
      <c r="KQQ61" s="53"/>
      <c r="KQR61" s="53"/>
      <c r="KQS61" s="53"/>
      <c r="KQT61" s="53"/>
      <c r="KQU61" s="53"/>
      <c r="KQV61" s="53"/>
      <c r="KQW61" s="53"/>
      <c r="KQX61" s="53"/>
      <c r="KQY61" s="53"/>
      <c r="KQZ61" s="53"/>
      <c r="KRA61" s="53"/>
      <c r="KRB61" s="53"/>
      <c r="KRC61" s="53"/>
      <c r="KRD61" s="53"/>
      <c r="KRE61" s="53"/>
      <c r="KRF61" s="53"/>
      <c r="KRG61" s="53"/>
      <c r="KRH61" s="53"/>
      <c r="KRI61" s="53"/>
      <c r="KRJ61" s="53"/>
      <c r="KRK61" s="53"/>
      <c r="KRL61" s="53"/>
      <c r="KRM61" s="53"/>
      <c r="KRN61" s="53"/>
      <c r="KRO61" s="53"/>
      <c r="KRP61" s="53"/>
      <c r="KRQ61" s="53"/>
      <c r="KRR61" s="53"/>
      <c r="KRS61" s="53"/>
      <c r="KRT61" s="53"/>
      <c r="KRU61" s="53"/>
      <c r="KRV61" s="53"/>
      <c r="KRW61" s="53"/>
      <c r="KRX61" s="53"/>
      <c r="KRY61" s="53"/>
      <c r="KRZ61" s="53"/>
      <c r="KSA61" s="53"/>
      <c r="KSB61" s="53"/>
      <c r="KSC61" s="53"/>
      <c r="KSD61" s="53"/>
      <c r="KSE61" s="53"/>
      <c r="KSF61" s="53"/>
      <c r="KSG61" s="53"/>
      <c r="KSH61" s="53"/>
      <c r="KSI61" s="53"/>
      <c r="KSJ61" s="53"/>
      <c r="KSK61" s="53"/>
      <c r="KSL61" s="53"/>
      <c r="KSM61" s="53"/>
      <c r="KSN61" s="53"/>
      <c r="KSO61" s="53"/>
      <c r="KSP61" s="53"/>
      <c r="KSQ61" s="53"/>
      <c r="KSR61" s="53"/>
      <c r="KSS61" s="53"/>
      <c r="KST61" s="53"/>
      <c r="KSU61" s="53"/>
      <c r="KSV61" s="53"/>
      <c r="KSW61" s="53"/>
      <c r="KSX61" s="53"/>
      <c r="KSY61" s="53"/>
      <c r="KSZ61" s="53"/>
      <c r="KTA61" s="53"/>
      <c r="KTB61" s="53"/>
      <c r="KTC61" s="53"/>
      <c r="KTD61" s="53"/>
      <c r="KTE61" s="53"/>
      <c r="KTF61" s="53"/>
      <c r="KTG61" s="53"/>
      <c r="KTH61" s="53"/>
      <c r="KTI61" s="53"/>
      <c r="KTJ61" s="53"/>
      <c r="KTK61" s="53"/>
      <c r="KTL61" s="53"/>
      <c r="KTM61" s="53"/>
      <c r="KTN61" s="53"/>
      <c r="KTO61" s="53"/>
      <c r="KTP61" s="53"/>
      <c r="KTQ61" s="53"/>
      <c r="KTR61" s="53"/>
      <c r="KTS61" s="53"/>
      <c r="KTT61" s="53"/>
      <c r="KTU61" s="53"/>
      <c r="KTV61" s="53"/>
      <c r="KTW61" s="53"/>
      <c r="KTX61" s="53"/>
      <c r="KTY61" s="53"/>
      <c r="KTZ61" s="53"/>
      <c r="KUA61" s="53"/>
      <c r="KUB61" s="53"/>
      <c r="KUC61" s="53"/>
      <c r="KUD61" s="53"/>
      <c r="KUE61" s="53"/>
      <c r="KUF61" s="53"/>
      <c r="KUG61" s="53"/>
      <c r="KUH61" s="53"/>
      <c r="KUI61" s="53"/>
      <c r="KUJ61" s="53"/>
      <c r="KUK61" s="53"/>
      <c r="KUL61" s="53"/>
      <c r="KUM61" s="53"/>
      <c r="KUN61" s="53"/>
      <c r="KUO61" s="53"/>
      <c r="KUP61" s="53"/>
      <c r="KUQ61" s="53"/>
      <c r="KUR61" s="53"/>
      <c r="KUS61" s="53"/>
      <c r="KUT61" s="53"/>
      <c r="KUU61" s="53"/>
      <c r="KUV61" s="53"/>
      <c r="KUW61" s="53"/>
      <c r="KUX61" s="53"/>
      <c r="KUY61" s="53"/>
      <c r="KUZ61" s="53"/>
      <c r="KVA61" s="53"/>
      <c r="KVB61" s="53"/>
      <c r="KVC61" s="53"/>
      <c r="KVD61" s="53"/>
      <c r="KVE61" s="53"/>
      <c r="KVF61" s="53"/>
      <c r="KVG61" s="53"/>
      <c r="KVH61" s="53"/>
      <c r="KVI61" s="53"/>
      <c r="KVJ61" s="53"/>
      <c r="KVK61" s="53"/>
      <c r="KVL61" s="53"/>
      <c r="KVM61" s="53"/>
      <c r="KVN61" s="53"/>
      <c r="KVO61" s="53"/>
      <c r="KVP61" s="53"/>
      <c r="KVQ61" s="53"/>
      <c r="KVR61" s="53"/>
      <c r="KVS61" s="53"/>
      <c r="KVT61" s="53"/>
      <c r="KVU61" s="53"/>
      <c r="KVV61" s="53"/>
      <c r="KVW61" s="53"/>
      <c r="KVX61" s="53"/>
      <c r="KVY61" s="53"/>
      <c r="KVZ61" s="53"/>
      <c r="KWA61" s="53"/>
      <c r="KWB61" s="53"/>
      <c r="KWC61" s="53"/>
      <c r="KWD61" s="53"/>
      <c r="KWE61" s="53"/>
      <c r="KWF61" s="53"/>
      <c r="KWG61" s="53"/>
      <c r="KWH61" s="53"/>
      <c r="KWI61" s="53"/>
      <c r="KWJ61" s="53"/>
      <c r="KWK61" s="53"/>
      <c r="KWL61" s="53"/>
      <c r="KWM61" s="53"/>
      <c r="KWN61" s="53"/>
      <c r="KWO61" s="53"/>
      <c r="KWP61" s="53"/>
      <c r="KWQ61" s="53"/>
      <c r="KWR61" s="53"/>
      <c r="KWS61" s="53"/>
      <c r="KWT61" s="53"/>
      <c r="KWU61" s="53"/>
      <c r="KWV61" s="53"/>
      <c r="KWW61" s="53"/>
      <c r="KWX61" s="53"/>
      <c r="KWY61" s="53"/>
      <c r="KWZ61" s="53"/>
      <c r="KXA61" s="53"/>
      <c r="KXB61" s="53"/>
      <c r="KXC61" s="53"/>
      <c r="KXD61" s="53"/>
      <c r="KXE61" s="53"/>
      <c r="KXF61" s="53"/>
      <c r="KXG61" s="53"/>
      <c r="KXH61" s="53"/>
      <c r="KXI61" s="53"/>
      <c r="KXJ61" s="53"/>
      <c r="KXK61" s="53"/>
      <c r="KXL61" s="53"/>
      <c r="KXM61" s="53"/>
      <c r="KXN61" s="53"/>
      <c r="KXO61" s="53"/>
      <c r="KXP61" s="53"/>
      <c r="KXQ61" s="53"/>
      <c r="KXR61" s="53"/>
      <c r="KXS61" s="53"/>
      <c r="KXT61" s="53"/>
      <c r="KXU61" s="53"/>
      <c r="KXV61" s="53"/>
      <c r="KXW61" s="53"/>
      <c r="KXX61" s="53"/>
      <c r="KXY61" s="53"/>
      <c r="KXZ61" s="53"/>
      <c r="KYA61" s="53"/>
      <c r="KYB61" s="53"/>
      <c r="KYC61" s="53"/>
      <c r="KYD61" s="53"/>
      <c r="KYE61" s="53"/>
      <c r="KYF61" s="53"/>
      <c r="KYG61" s="53"/>
      <c r="KYH61" s="53"/>
      <c r="KYI61" s="53"/>
      <c r="KYJ61" s="53"/>
      <c r="KYK61" s="53"/>
      <c r="KYL61" s="53"/>
      <c r="KYM61" s="53"/>
      <c r="KYN61" s="53"/>
      <c r="KYO61" s="53"/>
      <c r="KYP61" s="53"/>
      <c r="KYQ61" s="53"/>
      <c r="KYR61" s="53"/>
      <c r="KYS61" s="53"/>
      <c r="KYT61" s="53"/>
      <c r="KYU61" s="53"/>
      <c r="KYV61" s="53"/>
      <c r="KYW61" s="53"/>
      <c r="KYX61" s="53"/>
      <c r="KYY61" s="53"/>
      <c r="KYZ61" s="53"/>
      <c r="KZA61" s="53"/>
      <c r="KZB61" s="53"/>
      <c r="KZC61" s="53"/>
      <c r="KZD61" s="53"/>
      <c r="KZE61" s="53"/>
      <c r="KZF61" s="53"/>
      <c r="KZG61" s="53"/>
      <c r="KZH61" s="53"/>
      <c r="KZI61" s="53"/>
      <c r="KZJ61" s="53"/>
      <c r="KZK61" s="53"/>
      <c r="KZL61" s="53"/>
      <c r="KZM61" s="53"/>
      <c r="KZN61" s="53"/>
      <c r="KZO61" s="53"/>
      <c r="KZP61" s="53"/>
      <c r="KZQ61" s="53"/>
      <c r="KZR61" s="53"/>
      <c r="KZS61" s="53"/>
      <c r="KZT61" s="53"/>
      <c r="KZU61" s="53"/>
      <c r="KZV61" s="53"/>
      <c r="KZW61" s="53"/>
      <c r="KZX61" s="53"/>
      <c r="KZY61" s="53"/>
      <c r="KZZ61" s="53"/>
      <c r="LAA61" s="53"/>
      <c r="LAB61" s="53"/>
      <c r="LAC61" s="53"/>
      <c r="LAD61" s="53"/>
      <c r="LAE61" s="53"/>
      <c r="LAF61" s="53"/>
      <c r="LAG61" s="53"/>
      <c r="LAH61" s="53"/>
      <c r="LAI61" s="53"/>
      <c r="LAJ61" s="53"/>
      <c r="LAK61" s="53"/>
      <c r="LAL61" s="53"/>
      <c r="LAM61" s="53"/>
      <c r="LAN61" s="53"/>
      <c r="LAO61" s="53"/>
      <c r="LAP61" s="53"/>
      <c r="LAQ61" s="53"/>
      <c r="LAR61" s="53"/>
      <c r="LAS61" s="53"/>
      <c r="LAT61" s="53"/>
      <c r="LAU61" s="53"/>
      <c r="LAV61" s="53"/>
      <c r="LAW61" s="53"/>
      <c r="LAX61" s="53"/>
      <c r="LAY61" s="53"/>
      <c r="LAZ61" s="53"/>
      <c r="LBA61" s="53"/>
      <c r="LBB61" s="53"/>
      <c r="LBC61" s="53"/>
      <c r="LBD61" s="53"/>
      <c r="LBE61" s="53"/>
      <c r="LBF61" s="53"/>
      <c r="LBG61" s="53"/>
      <c r="LBH61" s="53"/>
      <c r="LBI61" s="53"/>
      <c r="LBJ61" s="53"/>
      <c r="LBK61" s="53"/>
      <c r="LBL61" s="53"/>
      <c r="LBM61" s="53"/>
      <c r="LBN61" s="53"/>
      <c r="LBO61" s="53"/>
      <c r="LBP61" s="53"/>
      <c r="LBQ61" s="53"/>
      <c r="LBR61" s="53"/>
      <c r="LBS61" s="53"/>
      <c r="LBT61" s="53"/>
      <c r="LBU61" s="53"/>
      <c r="LBV61" s="53"/>
      <c r="LBW61" s="53"/>
      <c r="LBX61" s="53"/>
      <c r="LBY61" s="53"/>
      <c r="LBZ61" s="53"/>
      <c r="LCA61" s="53"/>
      <c r="LCB61" s="53"/>
      <c r="LCC61" s="53"/>
      <c r="LCD61" s="53"/>
      <c r="LCE61" s="53"/>
      <c r="LCF61" s="53"/>
      <c r="LCG61" s="53"/>
      <c r="LCH61" s="53"/>
      <c r="LCI61" s="53"/>
      <c r="LCJ61" s="53"/>
      <c r="LCK61" s="53"/>
      <c r="LCL61" s="53"/>
      <c r="LCM61" s="53"/>
      <c r="LCN61" s="53"/>
      <c r="LCO61" s="53"/>
      <c r="LCP61" s="53"/>
      <c r="LCQ61" s="53"/>
      <c r="LCR61" s="53"/>
      <c r="LCS61" s="53"/>
      <c r="LCT61" s="53"/>
      <c r="LCU61" s="53"/>
      <c r="LCV61" s="53"/>
      <c r="LCW61" s="53"/>
      <c r="LCX61" s="53"/>
      <c r="LCY61" s="53"/>
      <c r="LCZ61" s="53"/>
      <c r="LDA61" s="53"/>
      <c r="LDB61" s="53"/>
      <c r="LDC61" s="53"/>
      <c r="LDD61" s="53"/>
      <c r="LDE61" s="53"/>
      <c r="LDF61" s="53"/>
      <c r="LDG61" s="53"/>
      <c r="LDH61" s="53"/>
      <c r="LDI61" s="53"/>
      <c r="LDJ61" s="53"/>
      <c r="LDK61" s="53"/>
      <c r="LDL61" s="53"/>
      <c r="LDM61" s="53"/>
      <c r="LDN61" s="53"/>
      <c r="LDO61" s="53"/>
      <c r="LDP61" s="53"/>
      <c r="LDQ61" s="53"/>
      <c r="LDR61" s="53"/>
      <c r="LDS61" s="53"/>
      <c r="LDT61" s="53"/>
      <c r="LDU61" s="53"/>
      <c r="LDV61" s="53"/>
      <c r="LDW61" s="53"/>
      <c r="LDX61" s="53"/>
      <c r="LDY61" s="53"/>
      <c r="LDZ61" s="53"/>
      <c r="LEA61" s="53"/>
      <c r="LEB61" s="53"/>
      <c r="LEC61" s="53"/>
      <c r="LED61" s="53"/>
      <c r="LEE61" s="53"/>
      <c r="LEF61" s="53"/>
      <c r="LEG61" s="53"/>
      <c r="LEH61" s="53"/>
      <c r="LEI61" s="53"/>
      <c r="LEJ61" s="53"/>
      <c r="LEK61" s="53"/>
      <c r="LEL61" s="53"/>
      <c r="LEM61" s="53"/>
      <c r="LEN61" s="53"/>
      <c r="LEO61" s="53"/>
      <c r="LEP61" s="53"/>
      <c r="LEQ61" s="53"/>
      <c r="LER61" s="53"/>
      <c r="LES61" s="53"/>
      <c r="LET61" s="53"/>
      <c r="LEU61" s="53"/>
      <c r="LEV61" s="53"/>
      <c r="LEW61" s="53"/>
      <c r="LEX61" s="53"/>
      <c r="LEY61" s="53"/>
      <c r="LEZ61" s="53"/>
      <c r="LFA61" s="53"/>
      <c r="LFB61" s="53"/>
      <c r="LFC61" s="53"/>
      <c r="LFD61" s="53"/>
      <c r="LFE61" s="53"/>
      <c r="LFF61" s="53"/>
      <c r="LFG61" s="53"/>
      <c r="LFH61" s="53"/>
      <c r="LFI61" s="53"/>
      <c r="LFJ61" s="53"/>
      <c r="LFK61" s="53"/>
      <c r="LFL61" s="53"/>
      <c r="LFM61" s="53"/>
      <c r="LFN61" s="53"/>
      <c r="LFO61" s="53"/>
      <c r="LFP61" s="53"/>
      <c r="LFQ61" s="53"/>
      <c r="LFR61" s="53"/>
      <c r="LFS61" s="53"/>
      <c r="LFT61" s="53"/>
      <c r="LFU61" s="53"/>
      <c r="LFV61" s="53"/>
      <c r="LFW61" s="53"/>
      <c r="LFX61" s="53"/>
      <c r="LFY61" s="53"/>
      <c r="LFZ61" s="53"/>
      <c r="LGA61" s="53"/>
      <c r="LGB61" s="53"/>
      <c r="LGC61" s="53"/>
      <c r="LGD61" s="53"/>
      <c r="LGE61" s="53"/>
      <c r="LGF61" s="53"/>
      <c r="LGG61" s="53"/>
      <c r="LGH61" s="53"/>
      <c r="LGI61" s="53"/>
      <c r="LGJ61" s="53"/>
      <c r="LGK61" s="53"/>
      <c r="LGL61" s="53"/>
      <c r="LGM61" s="53"/>
      <c r="LGN61" s="53"/>
      <c r="LGO61" s="53"/>
      <c r="LGP61" s="53"/>
      <c r="LGQ61" s="53"/>
      <c r="LGR61" s="53"/>
      <c r="LGS61" s="53"/>
      <c r="LGT61" s="53"/>
      <c r="LGU61" s="53"/>
      <c r="LGV61" s="53"/>
      <c r="LGW61" s="53"/>
      <c r="LGX61" s="53"/>
      <c r="LGY61" s="53"/>
      <c r="LGZ61" s="53"/>
      <c r="LHA61" s="53"/>
      <c r="LHB61" s="53"/>
      <c r="LHC61" s="53"/>
      <c r="LHD61" s="53"/>
      <c r="LHE61" s="53"/>
      <c r="LHF61" s="53"/>
      <c r="LHG61" s="53"/>
      <c r="LHH61" s="53"/>
      <c r="LHI61" s="53"/>
      <c r="LHJ61" s="53"/>
      <c r="LHK61" s="53"/>
      <c r="LHL61" s="53"/>
      <c r="LHM61" s="53"/>
      <c r="LHN61" s="53"/>
      <c r="LHO61" s="53"/>
      <c r="LHP61" s="53"/>
      <c r="LHQ61" s="53"/>
      <c r="LHR61" s="53"/>
      <c r="LHS61" s="53"/>
      <c r="LHT61" s="53"/>
      <c r="LHU61" s="53"/>
      <c r="LHV61" s="53"/>
      <c r="LHW61" s="53"/>
      <c r="LHX61" s="53"/>
      <c r="LHY61" s="53"/>
      <c r="LHZ61" s="53"/>
      <c r="LIA61" s="53"/>
      <c r="LIB61" s="53"/>
      <c r="LIC61" s="53"/>
      <c r="LID61" s="53"/>
      <c r="LIE61" s="53"/>
      <c r="LIF61" s="53"/>
      <c r="LIG61" s="53"/>
      <c r="LIH61" s="53"/>
      <c r="LII61" s="53"/>
      <c r="LIJ61" s="53"/>
      <c r="LIK61" s="53"/>
      <c r="LIL61" s="53"/>
      <c r="LIM61" s="53"/>
      <c r="LIN61" s="53"/>
      <c r="LIO61" s="53"/>
      <c r="LIP61" s="53"/>
      <c r="LIQ61" s="53"/>
      <c r="LIR61" s="53"/>
      <c r="LIS61" s="53"/>
      <c r="LIT61" s="53"/>
      <c r="LIU61" s="53"/>
      <c r="LIV61" s="53"/>
      <c r="LIW61" s="53"/>
      <c r="LIX61" s="53"/>
      <c r="LIY61" s="53"/>
      <c r="LIZ61" s="53"/>
      <c r="LJA61" s="53"/>
      <c r="LJB61" s="53"/>
      <c r="LJC61" s="53"/>
      <c r="LJD61" s="53"/>
      <c r="LJE61" s="53"/>
      <c r="LJF61" s="53"/>
      <c r="LJG61" s="53"/>
      <c r="LJH61" s="53"/>
      <c r="LJI61" s="53"/>
      <c r="LJJ61" s="53"/>
      <c r="LJK61" s="53"/>
      <c r="LJL61" s="53"/>
      <c r="LJM61" s="53"/>
      <c r="LJN61" s="53"/>
      <c r="LJO61" s="53"/>
      <c r="LJP61" s="53"/>
      <c r="LJQ61" s="53"/>
      <c r="LJR61" s="53"/>
      <c r="LJS61" s="53"/>
      <c r="LJT61" s="53"/>
      <c r="LJU61" s="53"/>
      <c r="LJV61" s="53"/>
      <c r="LJW61" s="53"/>
      <c r="LJX61" s="53"/>
      <c r="LJY61" s="53"/>
      <c r="LJZ61" s="53"/>
      <c r="LKA61" s="53"/>
      <c r="LKB61" s="53"/>
      <c r="LKC61" s="53"/>
      <c r="LKD61" s="53"/>
      <c r="LKE61" s="53"/>
      <c r="LKF61" s="53"/>
      <c r="LKG61" s="53"/>
      <c r="LKH61" s="53"/>
      <c r="LKI61" s="53"/>
      <c r="LKJ61" s="53"/>
      <c r="LKK61" s="53"/>
      <c r="LKL61" s="53"/>
      <c r="LKM61" s="53"/>
      <c r="LKN61" s="53"/>
      <c r="LKO61" s="53"/>
      <c r="LKP61" s="53"/>
      <c r="LKQ61" s="53"/>
      <c r="LKR61" s="53"/>
      <c r="LKS61" s="53"/>
      <c r="LKT61" s="53"/>
      <c r="LKU61" s="53"/>
      <c r="LKV61" s="53"/>
      <c r="LKW61" s="53"/>
      <c r="LKX61" s="53"/>
      <c r="LKY61" s="53"/>
      <c r="LKZ61" s="53"/>
      <c r="LLA61" s="53"/>
      <c r="LLB61" s="53"/>
      <c r="LLC61" s="53"/>
      <c r="LLD61" s="53"/>
      <c r="LLE61" s="53"/>
      <c r="LLF61" s="53"/>
      <c r="LLG61" s="53"/>
      <c r="LLH61" s="53"/>
      <c r="LLI61" s="53"/>
      <c r="LLJ61" s="53"/>
      <c r="LLK61" s="53"/>
      <c r="LLL61" s="53"/>
      <c r="LLM61" s="53"/>
      <c r="LLN61" s="53"/>
      <c r="LLO61" s="53"/>
      <c r="LLP61" s="53"/>
      <c r="LLQ61" s="53"/>
      <c r="LLR61" s="53"/>
      <c r="LLS61" s="53"/>
      <c r="LLT61" s="53"/>
      <c r="LLU61" s="53"/>
      <c r="LLV61" s="53"/>
      <c r="LLW61" s="53"/>
      <c r="LLX61" s="53"/>
      <c r="LLY61" s="53"/>
      <c r="LLZ61" s="53"/>
      <c r="LMA61" s="53"/>
      <c r="LMB61" s="53"/>
      <c r="LMC61" s="53"/>
      <c r="LMD61" s="53"/>
      <c r="LME61" s="53"/>
      <c r="LMF61" s="53"/>
      <c r="LMG61" s="53"/>
      <c r="LMH61" s="53"/>
      <c r="LMI61" s="53"/>
      <c r="LMJ61" s="53"/>
      <c r="LMK61" s="53"/>
      <c r="LML61" s="53"/>
      <c r="LMM61" s="53"/>
      <c r="LMN61" s="53"/>
      <c r="LMO61" s="53"/>
      <c r="LMP61" s="53"/>
      <c r="LMQ61" s="53"/>
      <c r="LMR61" s="53"/>
      <c r="LMS61" s="53"/>
      <c r="LMT61" s="53"/>
      <c r="LMU61" s="53"/>
      <c r="LMV61" s="53"/>
      <c r="LMW61" s="53"/>
      <c r="LMX61" s="53"/>
      <c r="LMY61" s="53"/>
      <c r="LMZ61" s="53"/>
      <c r="LNA61" s="53"/>
      <c r="LNB61" s="53"/>
      <c r="LNC61" s="53"/>
      <c r="LND61" s="53"/>
      <c r="LNE61" s="53"/>
      <c r="LNF61" s="53"/>
      <c r="LNG61" s="53"/>
      <c r="LNH61" s="53"/>
      <c r="LNI61" s="53"/>
      <c r="LNJ61" s="53"/>
      <c r="LNK61" s="53"/>
      <c r="LNL61" s="53"/>
      <c r="LNM61" s="53"/>
      <c r="LNN61" s="53"/>
      <c r="LNO61" s="53"/>
      <c r="LNP61" s="53"/>
      <c r="LNQ61" s="53"/>
      <c r="LNR61" s="53"/>
      <c r="LNS61" s="53"/>
      <c r="LNT61" s="53"/>
      <c r="LNU61" s="53"/>
      <c r="LNV61" s="53"/>
      <c r="LNW61" s="53"/>
      <c r="LNX61" s="53"/>
      <c r="LNY61" s="53"/>
      <c r="LNZ61" s="53"/>
      <c r="LOA61" s="53"/>
      <c r="LOB61" s="53"/>
      <c r="LOC61" s="53"/>
      <c r="LOD61" s="53"/>
      <c r="LOE61" s="53"/>
      <c r="LOF61" s="53"/>
      <c r="LOG61" s="53"/>
      <c r="LOH61" s="53"/>
      <c r="LOI61" s="53"/>
      <c r="LOJ61" s="53"/>
      <c r="LOK61" s="53"/>
      <c r="LOL61" s="53"/>
      <c r="LOM61" s="53"/>
      <c r="LON61" s="53"/>
      <c r="LOO61" s="53"/>
      <c r="LOP61" s="53"/>
      <c r="LOQ61" s="53"/>
      <c r="LOR61" s="53"/>
      <c r="LOS61" s="53"/>
      <c r="LOT61" s="53"/>
      <c r="LOU61" s="53"/>
      <c r="LOV61" s="53"/>
      <c r="LOW61" s="53"/>
      <c r="LOX61" s="53"/>
      <c r="LOY61" s="53"/>
      <c r="LOZ61" s="53"/>
      <c r="LPA61" s="53"/>
      <c r="LPB61" s="53"/>
      <c r="LPC61" s="53"/>
      <c r="LPD61" s="53"/>
      <c r="LPE61" s="53"/>
      <c r="LPF61" s="53"/>
      <c r="LPG61" s="53"/>
      <c r="LPH61" s="53"/>
      <c r="LPI61" s="53"/>
      <c r="LPJ61" s="53"/>
      <c r="LPK61" s="53"/>
      <c r="LPL61" s="53"/>
      <c r="LPM61" s="53"/>
      <c r="LPN61" s="53"/>
      <c r="LPO61" s="53"/>
      <c r="LPP61" s="53"/>
      <c r="LPQ61" s="53"/>
      <c r="LPR61" s="53"/>
      <c r="LPS61" s="53"/>
      <c r="LPT61" s="53"/>
      <c r="LPU61" s="53"/>
      <c r="LPV61" s="53"/>
      <c r="LPW61" s="53"/>
      <c r="LPX61" s="53"/>
      <c r="LPY61" s="53"/>
      <c r="LPZ61" s="53"/>
      <c r="LQA61" s="53"/>
      <c r="LQB61" s="53"/>
      <c r="LQC61" s="53"/>
      <c r="LQD61" s="53"/>
      <c r="LQE61" s="53"/>
      <c r="LQF61" s="53"/>
      <c r="LQG61" s="53"/>
      <c r="LQH61" s="53"/>
      <c r="LQI61" s="53"/>
      <c r="LQJ61" s="53"/>
      <c r="LQK61" s="53"/>
      <c r="LQL61" s="53"/>
      <c r="LQM61" s="53"/>
      <c r="LQN61" s="53"/>
      <c r="LQO61" s="53"/>
      <c r="LQP61" s="53"/>
      <c r="LQQ61" s="53"/>
      <c r="LQR61" s="53"/>
      <c r="LQS61" s="53"/>
      <c r="LQT61" s="53"/>
      <c r="LQU61" s="53"/>
      <c r="LQV61" s="53"/>
      <c r="LQW61" s="53"/>
      <c r="LQX61" s="53"/>
      <c r="LQY61" s="53"/>
      <c r="LQZ61" s="53"/>
      <c r="LRA61" s="53"/>
      <c r="LRB61" s="53"/>
      <c r="LRC61" s="53"/>
      <c r="LRD61" s="53"/>
      <c r="LRE61" s="53"/>
      <c r="LRF61" s="53"/>
      <c r="LRG61" s="53"/>
      <c r="LRH61" s="53"/>
      <c r="LRI61" s="53"/>
      <c r="LRJ61" s="53"/>
      <c r="LRK61" s="53"/>
      <c r="LRL61" s="53"/>
      <c r="LRM61" s="53"/>
      <c r="LRN61" s="53"/>
      <c r="LRO61" s="53"/>
      <c r="LRP61" s="53"/>
      <c r="LRQ61" s="53"/>
      <c r="LRR61" s="53"/>
      <c r="LRS61" s="53"/>
      <c r="LRT61" s="53"/>
      <c r="LRU61" s="53"/>
      <c r="LRV61" s="53"/>
      <c r="LRW61" s="53"/>
      <c r="LRX61" s="53"/>
      <c r="LRY61" s="53"/>
      <c r="LRZ61" s="53"/>
      <c r="LSA61" s="53"/>
      <c r="LSB61" s="53"/>
      <c r="LSC61" s="53"/>
      <c r="LSD61" s="53"/>
      <c r="LSE61" s="53"/>
      <c r="LSF61" s="53"/>
      <c r="LSG61" s="53"/>
      <c r="LSH61" s="53"/>
      <c r="LSI61" s="53"/>
      <c r="LSJ61" s="53"/>
      <c r="LSK61" s="53"/>
      <c r="LSL61" s="53"/>
      <c r="LSM61" s="53"/>
      <c r="LSN61" s="53"/>
      <c r="LSO61" s="53"/>
      <c r="LSP61" s="53"/>
      <c r="LSQ61" s="53"/>
      <c r="LSR61" s="53"/>
      <c r="LSS61" s="53"/>
      <c r="LST61" s="53"/>
      <c r="LSU61" s="53"/>
      <c r="LSV61" s="53"/>
      <c r="LSW61" s="53"/>
      <c r="LSX61" s="53"/>
      <c r="LSY61" s="53"/>
      <c r="LSZ61" s="53"/>
      <c r="LTA61" s="53"/>
      <c r="LTB61" s="53"/>
      <c r="LTC61" s="53"/>
      <c r="LTD61" s="53"/>
      <c r="LTE61" s="53"/>
      <c r="LTF61" s="53"/>
      <c r="LTG61" s="53"/>
      <c r="LTH61" s="53"/>
      <c r="LTI61" s="53"/>
      <c r="LTJ61" s="53"/>
      <c r="LTK61" s="53"/>
      <c r="LTL61" s="53"/>
      <c r="LTM61" s="53"/>
      <c r="LTN61" s="53"/>
      <c r="LTO61" s="53"/>
      <c r="LTP61" s="53"/>
      <c r="LTQ61" s="53"/>
      <c r="LTR61" s="53"/>
      <c r="LTS61" s="53"/>
      <c r="LTT61" s="53"/>
      <c r="LTU61" s="53"/>
      <c r="LTV61" s="53"/>
      <c r="LTW61" s="53"/>
      <c r="LTX61" s="53"/>
      <c r="LTY61" s="53"/>
      <c r="LTZ61" s="53"/>
      <c r="LUA61" s="53"/>
      <c r="LUB61" s="53"/>
      <c r="LUC61" s="53"/>
      <c r="LUD61" s="53"/>
      <c r="LUE61" s="53"/>
      <c r="LUF61" s="53"/>
      <c r="LUG61" s="53"/>
      <c r="LUH61" s="53"/>
      <c r="LUI61" s="53"/>
      <c r="LUJ61" s="53"/>
      <c r="LUK61" s="53"/>
      <c r="LUL61" s="53"/>
      <c r="LUM61" s="53"/>
      <c r="LUN61" s="53"/>
      <c r="LUO61" s="53"/>
      <c r="LUP61" s="53"/>
      <c r="LUQ61" s="53"/>
      <c r="LUR61" s="53"/>
      <c r="LUS61" s="53"/>
      <c r="LUT61" s="53"/>
      <c r="LUU61" s="53"/>
      <c r="LUV61" s="53"/>
      <c r="LUW61" s="53"/>
      <c r="LUX61" s="53"/>
      <c r="LUY61" s="53"/>
      <c r="LUZ61" s="53"/>
      <c r="LVA61" s="53"/>
      <c r="LVB61" s="53"/>
      <c r="LVC61" s="53"/>
      <c r="LVD61" s="53"/>
      <c r="LVE61" s="53"/>
      <c r="LVF61" s="53"/>
      <c r="LVG61" s="53"/>
      <c r="LVH61" s="53"/>
      <c r="LVI61" s="53"/>
      <c r="LVJ61" s="53"/>
      <c r="LVK61" s="53"/>
      <c r="LVL61" s="53"/>
      <c r="LVM61" s="53"/>
      <c r="LVN61" s="53"/>
      <c r="LVO61" s="53"/>
      <c r="LVP61" s="53"/>
      <c r="LVQ61" s="53"/>
      <c r="LVR61" s="53"/>
      <c r="LVS61" s="53"/>
      <c r="LVT61" s="53"/>
      <c r="LVU61" s="53"/>
      <c r="LVV61" s="53"/>
      <c r="LVW61" s="53"/>
      <c r="LVX61" s="53"/>
      <c r="LVY61" s="53"/>
      <c r="LVZ61" s="53"/>
      <c r="LWA61" s="53"/>
      <c r="LWB61" s="53"/>
      <c r="LWC61" s="53"/>
      <c r="LWD61" s="53"/>
      <c r="LWE61" s="53"/>
      <c r="LWF61" s="53"/>
      <c r="LWG61" s="53"/>
      <c r="LWH61" s="53"/>
      <c r="LWI61" s="53"/>
      <c r="LWJ61" s="53"/>
      <c r="LWK61" s="53"/>
      <c r="LWL61" s="53"/>
      <c r="LWM61" s="53"/>
      <c r="LWN61" s="53"/>
      <c r="LWO61" s="53"/>
      <c r="LWP61" s="53"/>
      <c r="LWQ61" s="53"/>
      <c r="LWR61" s="53"/>
      <c r="LWS61" s="53"/>
      <c r="LWT61" s="53"/>
      <c r="LWU61" s="53"/>
      <c r="LWV61" s="53"/>
      <c r="LWW61" s="53"/>
      <c r="LWX61" s="53"/>
      <c r="LWY61" s="53"/>
      <c r="LWZ61" s="53"/>
      <c r="LXA61" s="53"/>
      <c r="LXB61" s="53"/>
      <c r="LXC61" s="53"/>
      <c r="LXD61" s="53"/>
      <c r="LXE61" s="53"/>
      <c r="LXF61" s="53"/>
      <c r="LXG61" s="53"/>
      <c r="LXH61" s="53"/>
      <c r="LXI61" s="53"/>
      <c r="LXJ61" s="53"/>
      <c r="LXK61" s="53"/>
      <c r="LXL61" s="53"/>
      <c r="LXM61" s="53"/>
      <c r="LXN61" s="53"/>
      <c r="LXO61" s="53"/>
      <c r="LXP61" s="53"/>
      <c r="LXQ61" s="53"/>
      <c r="LXR61" s="53"/>
      <c r="LXS61" s="53"/>
      <c r="LXT61" s="53"/>
      <c r="LXU61" s="53"/>
      <c r="LXV61" s="53"/>
      <c r="LXW61" s="53"/>
      <c r="LXX61" s="53"/>
      <c r="LXY61" s="53"/>
      <c r="LXZ61" s="53"/>
      <c r="LYA61" s="53"/>
      <c r="LYB61" s="53"/>
      <c r="LYC61" s="53"/>
      <c r="LYD61" s="53"/>
      <c r="LYE61" s="53"/>
      <c r="LYF61" s="53"/>
      <c r="LYG61" s="53"/>
      <c r="LYH61" s="53"/>
      <c r="LYI61" s="53"/>
      <c r="LYJ61" s="53"/>
      <c r="LYK61" s="53"/>
      <c r="LYL61" s="53"/>
      <c r="LYM61" s="53"/>
      <c r="LYN61" s="53"/>
      <c r="LYO61" s="53"/>
      <c r="LYP61" s="53"/>
      <c r="LYQ61" s="53"/>
      <c r="LYR61" s="53"/>
      <c r="LYS61" s="53"/>
      <c r="LYT61" s="53"/>
      <c r="LYU61" s="53"/>
      <c r="LYV61" s="53"/>
      <c r="LYW61" s="53"/>
      <c r="LYX61" s="53"/>
      <c r="LYY61" s="53"/>
      <c r="LYZ61" s="53"/>
      <c r="LZA61" s="53"/>
      <c r="LZB61" s="53"/>
      <c r="LZC61" s="53"/>
      <c r="LZD61" s="53"/>
      <c r="LZE61" s="53"/>
      <c r="LZF61" s="53"/>
      <c r="LZG61" s="53"/>
      <c r="LZH61" s="53"/>
      <c r="LZI61" s="53"/>
      <c r="LZJ61" s="53"/>
      <c r="LZK61" s="53"/>
      <c r="LZL61" s="53"/>
      <c r="LZM61" s="53"/>
      <c r="LZN61" s="53"/>
      <c r="LZO61" s="53"/>
      <c r="LZP61" s="53"/>
      <c r="LZQ61" s="53"/>
      <c r="LZR61" s="53"/>
      <c r="LZS61" s="53"/>
      <c r="LZT61" s="53"/>
      <c r="LZU61" s="53"/>
      <c r="LZV61" s="53"/>
      <c r="LZW61" s="53"/>
      <c r="LZX61" s="53"/>
      <c r="LZY61" s="53"/>
      <c r="LZZ61" s="53"/>
      <c r="MAA61" s="53"/>
      <c r="MAB61" s="53"/>
      <c r="MAC61" s="53"/>
      <c r="MAD61" s="53"/>
      <c r="MAE61" s="53"/>
      <c r="MAF61" s="53"/>
      <c r="MAG61" s="53"/>
      <c r="MAH61" s="53"/>
      <c r="MAI61" s="53"/>
      <c r="MAJ61" s="53"/>
      <c r="MAK61" s="53"/>
      <c r="MAL61" s="53"/>
      <c r="MAM61" s="53"/>
      <c r="MAN61" s="53"/>
      <c r="MAO61" s="53"/>
      <c r="MAP61" s="53"/>
      <c r="MAQ61" s="53"/>
      <c r="MAR61" s="53"/>
      <c r="MAS61" s="53"/>
      <c r="MAT61" s="53"/>
      <c r="MAU61" s="53"/>
      <c r="MAV61" s="53"/>
      <c r="MAW61" s="53"/>
      <c r="MAX61" s="53"/>
      <c r="MAY61" s="53"/>
      <c r="MAZ61" s="53"/>
      <c r="MBA61" s="53"/>
      <c r="MBB61" s="53"/>
      <c r="MBC61" s="53"/>
      <c r="MBD61" s="53"/>
      <c r="MBE61" s="53"/>
      <c r="MBF61" s="53"/>
      <c r="MBG61" s="53"/>
      <c r="MBH61" s="53"/>
      <c r="MBI61" s="53"/>
      <c r="MBJ61" s="53"/>
      <c r="MBK61" s="53"/>
      <c r="MBL61" s="53"/>
      <c r="MBM61" s="53"/>
      <c r="MBN61" s="53"/>
      <c r="MBO61" s="53"/>
      <c r="MBP61" s="53"/>
      <c r="MBQ61" s="53"/>
      <c r="MBR61" s="53"/>
      <c r="MBS61" s="53"/>
      <c r="MBT61" s="53"/>
      <c r="MBU61" s="53"/>
      <c r="MBV61" s="53"/>
      <c r="MBW61" s="53"/>
      <c r="MBX61" s="53"/>
      <c r="MBY61" s="53"/>
      <c r="MBZ61" s="53"/>
      <c r="MCA61" s="53"/>
      <c r="MCB61" s="53"/>
      <c r="MCC61" s="53"/>
      <c r="MCD61" s="53"/>
      <c r="MCE61" s="53"/>
      <c r="MCF61" s="53"/>
      <c r="MCG61" s="53"/>
      <c r="MCH61" s="53"/>
      <c r="MCI61" s="53"/>
      <c r="MCJ61" s="53"/>
      <c r="MCK61" s="53"/>
      <c r="MCL61" s="53"/>
      <c r="MCM61" s="53"/>
      <c r="MCN61" s="53"/>
      <c r="MCO61" s="53"/>
      <c r="MCP61" s="53"/>
      <c r="MCQ61" s="53"/>
      <c r="MCR61" s="53"/>
      <c r="MCS61" s="53"/>
      <c r="MCT61" s="53"/>
      <c r="MCU61" s="53"/>
      <c r="MCV61" s="53"/>
      <c r="MCW61" s="53"/>
      <c r="MCX61" s="53"/>
      <c r="MCY61" s="53"/>
      <c r="MCZ61" s="53"/>
      <c r="MDA61" s="53"/>
      <c r="MDB61" s="53"/>
      <c r="MDC61" s="53"/>
      <c r="MDD61" s="53"/>
      <c r="MDE61" s="53"/>
      <c r="MDF61" s="53"/>
      <c r="MDG61" s="53"/>
      <c r="MDH61" s="53"/>
      <c r="MDI61" s="53"/>
      <c r="MDJ61" s="53"/>
      <c r="MDK61" s="53"/>
      <c r="MDL61" s="53"/>
      <c r="MDM61" s="53"/>
      <c r="MDN61" s="53"/>
      <c r="MDO61" s="53"/>
      <c r="MDP61" s="53"/>
      <c r="MDQ61" s="53"/>
      <c r="MDR61" s="53"/>
      <c r="MDS61" s="53"/>
      <c r="MDT61" s="53"/>
      <c r="MDU61" s="53"/>
      <c r="MDV61" s="53"/>
      <c r="MDW61" s="53"/>
      <c r="MDX61" s="53"/>
      <c r="MDY61" s="53"/>
      <c r="MDZ61" s="53"/>
      <c r="MEA61" s="53"/>
      <c r="MEB61" s="53"/>
      <c r="MEC61" s="53"/>
      <c r="MED61" s="53"/>
      <c r="MEE61" s="53"/>
      <c r="MEF61" s="53"/>
      <c r="MEG61" s="53"/>
      <c r="MEH61" s="53"/>
      <c r="MEI61" s="53"/>
      <c r="MEJ61" s="53"/>
      <c r="MEK61" s="53"/>
      <c r="MEL61" s="53"/>
      <c r="MEM61" s="53"/>
      <c r="MEN61" s="53"/>
      <c r="MEO61" s="53"/>
      <c r="MEP61" s="53"/>
      <c r="MEQ61" s="53"/>
      <c r="MER61" s="53"/>
      <c r="MES61" s="53"/>
      <c r="MET61" s="53"/>
      <c r="MEU61" s="53"/>
      <c r="MEV61" s="53"/>
      <c r="MEW61" s="53"/>
      <c r="MEX61" s="53"/>
      <c r="MEY61" s="53"/>
      <c r="MEZ61" s="53"/>
      <c r="MFA61" s="53"/>
      <c r="MFB61" s="53"/>
      <c r="MFC61" s="53"/>
      <c r="MFD61" s="53"/>
      <c r="MFE61" s="53"/>
      <c r="MFF61" s="53"/>
      <c r="MFG61" s="53"/>
      <c r="MFH61" s="53"/>
      <c r="MFI61" s="53"/>
      <c r="MFJ61" s="53"/>
      <c r="MFK61" s="53"/>
      <c r="MFL61" s="53"/>
      <c r="MFM61" s="53"/>
      <c r="MFN61" s="53"/>
      <c r="MFO61" s="53"/>
      <c r="MFP61" s="53"/>
      <c r="MFQ61" s="53"/>
      <c r="MFR61" s="53"/>
      <c r="MFS61" s="53"/>
      <c r="MFT61" s="53"/>
      <c r="MFU61" s="53"/>
      <c r="MFV61" s="53"/>
      <c r="MFW61" s="53"/>
      <c r="MFX61" s="53"/>
      <c r="MFY61" s="53"/>
      <c r="MFZ61" s="53"/>
      <c r="MGA61" s="53"/>
      <c r="MGB61" s="53"/>
      <c r="MGC61" s="53"/>
      <c r="MGD61" s="53"/>
      <c r="MGE61" s="53"/>
      <c r="MGF61" s="53"/>
      <c r="MGG61" s="53"/>
      <c r="MGH61" s="53"/>
      <c r="MGI61" s="53"/>
      <c r="MGJ61" s="53"/>
      <c r="MGK61" s="53"/>
      <c r="MGL61" s="53"/>
      <c r="MGM61" s="53"/>
      <c r="MGN61" s="53"/>
      <c r="MGO61" s="53"/>
      <c r="MGP61" s="53"/>
      <c r="MGQ61" s="53"/>
      <c r="MGR61" s="53"/>
      <c r="MGS61" s="53"/>
      <c r="MGT61" s="53"/>
      <c r="MGU61" s="53"/>
      <c r="MGV61" s="53"/>
      <c r="MGW61" s="53"/>
      <c r="MGX61" s="53"/>
      <c r="MGY61" s="53"/>
      <c r="MGZ61" s="53"/>
      <c r="MHA61" s="53"/>
      <c r="MHB61" s="53"/>
      <c r="MHC61" s="53"/>
      <c r="MHD61" s="53"/>
      <c r="MHE61" s="53"/>
      <c r="MHF61" s="53"/>
      <c r="MHG61" s="53"/>
      <c r="MHH61" s="53"/>
      <c r="MHI61" s="53"/>
      <c r="MHJ61" s="53"/>
      <c r="MHK61" s="53"/>
      <c r="MHL61" s="53"/>
      <c r="MHM61" s="53"/>
      <c r="MHN61" s="53"/>
      <c r="MHO61" s="53"/>
      <c r="MHP61" s="53"/>
      <c r="MHQ61" s="53"/>
      <c r="MHR61" s="53"/>
      <c r="MHS61" s="53"/>
      <c r="MHT61" s="53"/>
      <c r="MHU61" s="53"/>
      <c r="MHV61" s="53"/>
      <c r="MHW61" s="53"/>
      <c r="MHX61" s="53"/>
      <c r="MHY61" s="53"/>
      <c r="MHZ61" s="53"/>
      <c r="MIA61" s="53"/>
      <c r="MIB61" s="53"/>
      <c r="MIC61" s="53"/>
      <c r="MID61" s="53"/>
      <c r="MIE61" s="53"/>
      <c r="MIF61" s="53"/>
      <c r="MIG61" s="53"/>
      <c r="MIH61" s="53"/>
      <c r="MII61" s="53"/>
      <c r="MIJ61" s="53"/>
      <c r="MIK61" s="53"/>
      <c r="MIL61" s="53"/>
      <c r="MIM61" s="53"/>
      <c r="MIN61" s="53"/>
      <c r="MIO61" s="53"/>
      <c r="MIP61" s="53"/>
      <c r="MIQ61" s="53"/>
      <c r="MIR61" s="53"/>
      <c r="MIS61" s="53"/>
      <c r="MIT61" s="53"/>
      <c r="MIU61" s="53"/>
      <c r="MIV61" s="53"/>
      <c r="MIW61" s="53"/>
      <c r="MIX61" s="53"/>
      <c r="MIY61" s="53"/>
      <c r="MIZ61" s="53"/>
      <c r="MJA61" s="53"/>
      <c r="MJB61" s="53"/>
      <c r="MJC61" s="53"/>
      <c r="MJD61" s="53"/>
      <c r="MJE61" s="53"/>
      <c r="MJF61" s="53"/>
      <c r="MJG61" s="53"/>
      <c r="MJH61" s="53"/>
      <c r="MJI61" s="53"/>
      <c r="MJJ61" s="53"/>
      <c r="MJK61" s="53"/>
      <c r="MJL61" s="53"/>
      <c r="MJM61" s="53"/>
      <c r="MJN61" s="53"/>
      <c r="MJO61" s="53"/>
      <c r="MJP61" s="53"/>
      <c r="MJQ61" s="53"/>
      <c r="MJR61" s="53"/>
      <c r="MJS61" s="53"/>
      <c r="MJT61" s="53"/>
      <c r="MJU61" s="53"/>
      <c r="MJV61" s="53"/>
      <c r="MJW61" s="53"/>
      <c r="MJX61" s="53"/>
      <c r="MJY61" s="53"/>
      <c r="MJZ61" s="53"/>
      <c r="MKA61" s="53"/>
      <c r="MKB61" s="53"/>
      <c r="MKC61" s="53"/>
      <c r="MKD61" s="53"/>
      <c r="MKE61" s="53"/>
      <c r="MKF61" s="53"/>
      <c r="MKG61" s="53"/>
      <c r="MKH61" s="53"/>
      <c r="MKI61" s="53"/>
      <c r="MKJ61" s="53"/>
      <c r="MKK61" s="53"/>
      <c r="MKL61" s="53"/>
      <c r="MKM61" s="53"/>
      <c r="MKN61" s="53"/>
      <c r="MKO61" s="53"/>
      <c r="MKP61" s="53"/>
      <c r="MKQ61" s="53"/>
      <c r="MKR61" s="53"/>
      <c r="MKS61" s="53"/>
      <c r="MKT61" s="53"/>
      <c r="MKU61" s="53"/>
      <c r="MKV61" s="53"/>
      <c r="MKW61" s="53"/>
      <c r="MKX61" s="53"/>
      <c r="MKY61" s="53"/>
      <c r="MKZ61" s="53"/>
      <c r="MLA61" s="53"/>
      <c r="MLB61" s="53"/>
      <c r="MLC61" s="53"/>
      <c r="MLD61" s="53"/>
      <c r="MLE61" s="53"/>
      <c r="MLF61" s="53"/>
      <c r="MLG61" s="53"/>
      <c r="MLH61" s="53"/>
      <c r="MLI61" s="53"/>
      <c r="MLJ61" s="53"/>
      <c r="MLK61" s="53"/>
      <c r="MLL61" s="53"/>
      <c r="MLM61" s="53"/>
      <c r="MLN61" s="53"/>
      <c r="MLO61" s="53"/>
      <c r="MLP61" s="53"/>
      <c r="MLQ61" s="53"/>
      <c r="MLR61" s="53"/>
      <c r="MLS61" s="53"/>
      <c r="MLT61" s="53"/>
      <c r="MLU61" s="53"/>
      <c r="MLV61" s="53"/>
      <c r="MLW61" s="53"/>
      <c r="MLX61" s="53"/>
      <c r="MLY61" s="53"/>
      <c r="MLZ61" s="53"/>
      <c r="MMA61" s="53"/>
      <c r="MMB61" s="53"/>
      <c r="MMC61" s="53"/>
      <c r="MMD61" s="53"/>
      <c r="MME61" s="53"/>
      <c r="MMF61" s="53"/>
      <c r="MMG61" s="53"/>
      <c r="MMH61" s="53"/>
      <c r="MMI61" s="53"/>
      <c r="MMJ61" s="53"/>
      <c r="MMK61" s="53"/>
      <c r="MML61" s="53"/>
      <c r="MMM61" s="53"/>
      <c r="MMN61" s="53"/>
      <c r="MMO61" s="53"/>
      <c r="MMP61" s="53"/>
      <c r="MMQ61" s="53"/>
      <c r="MMR61" s="53"/>
      <c r="MMS61" s="53"/>
      <c r="MMT61" s="53"/>
      <c r="MMU61" s="53"/>
      <c r="MMV61" s="53"/>
      <c r="MMW61" s="53"/>
      <c r="MMX61" s="53"/>
      <c r="MMY61" s="53"/>
      <c r="MMZ61" s="53"/>
      <c r="MNA61" s="53"/>
      <c r="MNB61" s="53"/>
      <c r="MNC61" s="53"/>
      <c r="MND61" s="53"/>
      <c r="MNE61" s="53"/>
      <c r="MNF61" s="53"/>
      <c r="MNG61" s="53"/>
      <c r="MNH61" s="53"/>
      <c r="MNI61" s="53"/>
      <c r="MNJ61" s="53"/>
      <c r="MNK61" s="53"/>
      <c r="MNL61" s="53"/>
      <c r="MNM61" s="53"/>
      <c r="MNN61" s="53"/>
      <c r="MNO61" s="53"/>
      <c r="MNP61" s="53"/>
      <c r="MNQ61" s="53"/>
      <c r="MNR61" s="53"/>
      <c r="MNS61" s="53"/>
      <c r="MNT61" s="53"/>
      <c r="MNU61" s="53"/>
      <c r="MNV61" s="53"/>
      <c r="MNW61" s="53"/>
      <c r="MNX61" s="53"/>
      <c r="MNY61" s="53"/>
      <c r="MNZ61" s="53"/>
      <c r="MOA61" s="53"/>
      <c r="MOB61" s="53"/>
      <c r="MOC61" s="53"/>
      <c r="MOD61" s="53"/>
      <c r="MOE61" s="53"/>
      <c r="MOF61" s="53"/>
      <c r="MOG61" s="53"/>
      <c r="MOH61" s="53"/>
      <c r="MOI61" s="53"/>
      <c r="MOJ61" s="53"/>
      <c r="MOK61" s="53"/>
      <c r="MOL61" s="53"/>
      <c r="MOM61" s="53"/>
      <c r="MON61" s="53"/>
      <c r="MOO61" s="53"/>
      <c r="MOP61" s="53"/>
      <c r="MOQ61" s="53"/>
      <c r="MOR61" s="53"/>
      <c r="MOS61" s="53"/>
      <c r="MOT61" s="53"/>
      <c r="MOU61" s="53"/>
      <c r="MOV61" s="53"/>
      <c r="MOW61" s="53"/>
      <c r="MOX61" s="53"/>
      <c r="MOY61" s="53"/>
      <c r="MOZ61" s="53"/>
      <c r="MPA61" s="53"/>
      <c r="MPB61" s="53"/>
      <c r="MPC61" s="53"/>
      <c r="MPD61" s="53"/>
      <c r="MPE61" s="53"/>
      <c r="MPF61" s="53"/>
      <c r="MPG61" s="53"/>
      <c r="MPH61" s="53"/>
      <c r="MPI61" s="53"/>
      <c r="MPJ61" s="53"/>
      <c r="MPK61" s="53"/>
      <c r="MPL61" s="53"/>
      <c r="MPM61" s="53"/>
      <c r="MPN61" s="53"/>
      <c r="MPO61" s="53"/>
      <c r="MPP61" s="53"/>
      <c r="MPQ61" s="53"/>
      <c r="MPR61" s="53"/>
      <c r="MPS61" s="53"/>
      <c r="MPT61" s="53"/>
      <c r="MPU61" s="53"/>
      <c r="MPV61" s="53"/>
      <c r="MPW61" s="53"/>
      <c r="MPX61" s="53"/>
      <c r="MPY61" s="53"/>
      <c r="MPZ61" s="53"/>
      <c r="MQA61" s="53"/>
      <c r="MQB61" s="53"/>
      <c r="MQC61" s="53"/>
      <c r="MQD61" s="53"/>
      <c r="MQE61" s="53"/>
      <c r="MQF61" s="53"/>
      <c r="MQG61" s="53"/>
      <c r="MQH61" s="53"/>
      <c r="MQI61" s="53"/>
      <c r="MQJ61" s="53"/>
      <c r="MQK61" s="53"/>
      <c r="MQL61" s="53"/>
      <c r="MQM61" s="53"/>
      <c r="MQN61" s="53"/>
      <c r="MQO61" s="53"/>
      <c r="MQP61" s="53"/>
      <c r="MQQ61" s="53"/>
      <c r="MQR61" s="53"/>
      <c r="MQS61" s="53"/>
      <c r="MQT61" s="53"/>
      <c r="MQU61" s="53"/>
      <c r="MQV61" s="53"/>
      <c r="MQW61" s="53"/>
      <c r="MQX61" s="53"/>
      <c r="MQY61" s="53"/>
      <c r="MQZ61" s="53"/>
      <c r="MRA61" s="53"/>
      <c r="MRB61" s="53"/>
      <c r="MRC61" s="53"/>
      <c r="MRD61" s="53"/>
      <c r="MRE61" s="53"/>
      <c r="MRF61" s="53"/>
      <c r="MRG61" s="53"/>
      <c r="MRH61" s="53"/>
      <c r="MRI61" s="53"/>
      <c r="MRJ61" s="53"/>
      <c r="MRK61" s="53"/>
      <c r="MRL61" s="53"/>
      <c r="MRM61" s="53"/>
      <c r="MRN61" s="53"/>
      <c r="MRO61" s="53"/>
      <c r="MRP61" s="53"/>
      <c r="MRQ61" s="53"/>
      <c r="MRR61" s="53"/>
      <c r="MRS61" s="53"/>
      <c r="MRT61" s="53"/>
      <c r="MRU61" s="53"/>
      <c r="MRV61" s="53"/>
      <c r="MRW61" s="53"/>
      <c r="MRX61" s="53"/>
      <c r="MRY61" s="53"/>
      <c r="MRZ61" s="53"/>
      <c r="MSA61" s="53"/>
      <c r="MSB61" s="53"/>
      <c r="MSC61" s="53"/>
      <c r="MSD61" s="53"/>
      <c r="MSE61" s="53"/>
      <c r="MSF61" s="53"/>
      <c r="MSG61" s="53"/>
      <c r="MSH61" s="53"/>
      <c r="MSI61" s="53"/>
      <c r="MSJ61" s="53"/>
      <c r="MSK61" s="53"/>
      <c r="MSL61" s="53"/>
      <c r="MSM61" s="53"/>
      <c r="MSN61" s="53"/>
      <c r="MSO61" s="53"/>
      <c r="MSP61" s="53"/>
      <c r="MSQ61" s="53"/>
      <c r="MSR61" s="53"/>
      <c r="MSS61" s="53"/>
      <c r="MST61" s="53"/>
      <c r="MSU61" s="53"/>
      <c r="MSV61" s="53"/>
      <c r="MSW61" s="53"/>
      <c r="MSX61" s="53"/>
      <c r="MSY61" s="53"/>
      <c r="MSZ61" s="53"/>
      <c r="MTA61" s="53"/>
      <c r="MTB61" s="53"/>
      <c r="MTC61" s="53"/>
      <c r="MTD61" s="53"/>
      <c r="MTE61" s="53"/>
      <c r="MTF61" s="53"/>
      <c r="MTG61" s="53"/>
      <c r="MTH61" s="53"/>
      <c r="MTI61" s="53"/>
      <c r="MTJ61" s="53"/>
      <c r="MTK61" s="53"/>
      <c r="MTL61" s="53"/>
      <c r="MTM61" s="53"/>
      <c r="MTN61" s="53"/>
      <c r="MTO61" s="53"/>
      <c r="MTP61" s="53"/>
      <c r="MTQ61" s="53"/>
      <c r="MTR61" s="53"/>
      <c r="MTS61" s="53"/>
      <c r="MTT61" s="53"/>
      <c r="MTU61" s="53"/>
      <c r="MTV61" s="53"/>
      <c r="MTW61" s="53"/>
      <c r="MTX61" s="53"/>
      <c r="MTY61" s="53"/>
      <c r="MTZ61" s="53"/>
      <c r="MUA61" s="53"/>
      <c r="MUB61" s="53"/>
      <c r="MUC61" s="53"/>
      <c r="MUD61" s="53"/>
      <c r="MUE61" s="53"/>
      <c r="MUF61" s="53"/>
      <c r="MUG61" s="53"/>
      <c r="MUH61" s="53"/>
      <c r="MUI61" s="53"/>
      <c r="MUJ61" s="53"/>
      <c r="MUK61" s="53"/>
      <c r="MUL61" s="53"/>
      <c r="MUM61" s="53"/>
      <c r="MUN61" s="53"/>
      <c r="MUO61" s="53"/>
      <c r="MUP61" s="53"/>
      <c r="MUQ61" s="53"/>
      <c r="MUR61" s="53"/>
      <c r="MUS61" s="53"/>
      <c r="MUT61" s="53"/>
      <c r="MUU61" s="53"/>
      <c r="MUV61" s="53"/>
      <c r="MUW61" s="53"/>
      <c r="MUX61" s="53"/>
      <c r="MUY61" s="53"/>
      <c r="MUZ61" s="53"/>
      <c r="MVA61" s="53"/>
      <c r="MVB61" s="53"/>
      <c r="MVC61" s="53"/>
      <c r="MVD61" s="53"/>
      <c r="MVE61" s="53"/>
      <c r="MVF61" s="53"/>
      <c r="MVG61" s="53"/>
      <c r="MVH61" s="53"/>
      <c r="MVI61" s="53"/>
      <c r="MVJ61" s="53"/>
      <c r="MVK61" s="53"/>
      <c r="MVL61" s="53"/>
      <c r="MVM61" s="53"/>
      <c r="MVN61" s="53"/>
      <c r="MVO61" s="53"/>
      <c r="MVP61" s="53"/>
      <c r="MVQ61" s="53"/>
      <c r="MVR61" s="53"/>
      <c r="MVS61" s="53"/>
      <c r="MVT61" s="53"/>
      <c r="MVU61" s="53"/>
      <c r="MVV61" s="53"/>
      <c r="MVW61" s="53"/>
      <c r="MVX61" s="53"/>
      <c r="MVY61" s="53"/>
      <c r="MVZ61" s="53"/>
      <c r="MWA61" s="53"/>
      <c r="MWB61" s="53"/>
      <c r="MWC61" s="53"/>
      <c r="MWD61" s="53"/>
      <c r="MWE61" s="53"/>
      <c r="MWF61" s="53"/>
      <c r="MWG61" s="53"/>
      <c r="MWH61" s="53"/>
      <c r="MWI61" s="53"/>
      <c r="MWJ61" s="53"/>
      <c r="MWK61" s="53"/>
      <c r="MWL61" s="53"/>
      <c r="MWM61" s="53"/>
      <c r="MWN61" s="53"/>
      <c r="MWO61" s="53"/>
      <c r="MWP61" s="53"/>
      <c r="MWQ61" s="53"/>
      <c r="MWR61" s="53"/>
      <c r="MWS61" s="53"/>
      <c r="MWT61" s="53"/>
      <c r="MWU61" s="53"/>
      <c r="MWV61" s="53"/>
      <c r="MWW61" s="53"/>
      <c r="MWX61" s="53"/>
      <c r="MWY61" s="53"/>
      <c r="MWZ61" s="53"/>
      <c r="MXA61" s="53"/>
      <c r="MXB61" s="53"/>
      <c r="MXC61" s="53"/>
      <c r="MXD61" s="53"/>
      <c r="MXE61" s="53"/>
      <c r="MXF61" s="53"/>
      <c r="MXG61" s="53"/>
      <c r="MXH61" s="53"/>
      <c r="MXI61" s="53"/>
      <c r="MXJ61" s="53"/>
      <c r="MXK61" s="53"/>
      <c r="MXL61" s="53"/>
      <c r="MXM61" s="53"/>
      <c r="MXN61" s="53"/>
      <c r="MXO61" s="53"/>
      <c r="MXP61" s="53"/>
      <c r="MXQ61" s="53"/>
      <c r="MXR61" s="53"/>
      <c r="MXS61" s="53"/>
      <c r="MXT61" s="53"/>
      <c r="MXU61" s="53"/>
      <c r="MXV61" s="53"/>
      <c r="MXW61" s="53"/>
      <c r="MXX61" s="53"/>
      <c r="MXY61" s="53"/>
      <c r="MXZ61" s="53"/>
      <c r="MYA61" s="53"/>
      <c r="MYB61" s="53"/>
      <c r="MYC61" s="53"/>
      <c r="MYD61" s="53"/>
      <c r="MYE61" s="53"/>
      <c r="MYF61" s="53"/>
      <c r="MYG61" s="53"/>
      <c r="MYH61" s="53"/>
      <c r="MYI61" s="53"/>
      <c r="MYJ61" s="53"/>
      <c r="MYK61" s="53"/>
      <c r="MYL61" s="53"/>
      <c r="MYM61" s="53"/>
      <c r="MYN61" s="53"/>
      <c r="MYO61" s="53"/>
      <c r="MYP61" s="53"/>
      <c r="MYQ61" s="53"/>
      <c r="MYR61" s="53"/>
      <c r="MYS61" s="53"/>
      <c r="MYT61" s="53"/>
      <c r="MYU61" s="53"/>
      <c r="MYV61" s="53"/>
      <c r="MYW61" s="53"/>
      <c r="MYX61" s="53"/>
      <c r="MYY61" s="53"/>
      <c r="MYZ61" s="53"/>
      <c r="MZA61" s="53"/>
      <c r="MZB61" s="53"/>
      <c r="MZC61" s="53"/>
      <c r="MZD61" s="53"/>
      <c r="MZE61" s="53"/>
      <c r="MZF61" s="53"/>
      <c r="MZG61" s="53"/>
      <c r="MZH61" s="53"/>
      <c r="MZI61" s="53"/>
      <c r="MZJ61" s="53"/>
      <c r="MZK61" s="53"/>
      <c r="MZL61" s="53"/>
      <c r="MZM61" s="53"/>
      <c r="MZN61" s="53"/>
      <c r="MZO61" s="53"/>
      <c r="MZP61" s="53"/>
      <c r="MZQ61" s="53"/>
      <c r="MZR61" s="53"/>
      <c r="MZS61" s="53"/>
      <c r="MZT61" s="53"/>
      <c r="MZU61" s="53"/>
      <c r="MZV61" s="53"/>
      <c r="MZW61" s="53"/>
      <c r="MZX61" s="53"/>
      <c r="MZY61" s="53"/>
      <c r="MZZ61" s="53"/>
      <c r="NAA61" s="53"/>
      <c r="NAB61" s="53"/>
      <c r="NAC61" s="53"/>
      <c r="NAD61" s="53"/>
      <c r="NAE61" s="53"/>
      <c r="NAF61" s="53"/>
      <c r="NAG61" s="53"/>
      <c r="NAH61" s="53"/>
      <c r="NAI61" s="53"/>
      <c r="NAJ61" s="53"/>
      <c r="NAK61" s="53"/>
      <c r="NAL61" s="53"/>
      <c r="NAM61" s="53"/>
      <c r="NAN61" s="53"/>
      <c r="NAO61" s="53"/>
      <c r="NAP61" s="53"/>
      <c r="NAQ61" s="53"/>
      <c r="NAR61" s="53"/>
      <c r="NAS61" s="53"/>
      <c r="NAT61" s="53"/>
      <c r="NAU61" s="53"/>
      <c r="NAV61" s="53"/>
      <c r="NAW61" s="53"/>
      <c r="NAX61" s="53"/>
      <c r="NAY61" s="53"/>
      <c r="NAZ61" s="53"/>
      <c r="NBA61" s="53"/>
      <c r="NBB61" s="53"/>
      <c r="NBC61" s="53"/>
      <c r="NBD61" s="53"/>
      <c r="NBE61" s="53"/>
      <c r="NBF61" s="53"/>
      <c r="NBG61" s="53"/>
      <c r="NBH61" s="53"/>
      <c r="NBI61" s="53"/>
      <c r="NBJ61" s="53"/>
      <c r="NBK61" s="53"/>
      <c r="NBL61" s="53"/>
      <c r="NBM61" s="53"/>
      <c r="NBN61" s="53"/>
      <c r="NBO61" s="53"/>
      <c r="NBP61" s="53"/>
      <c r="NBQ61" s="53"/>
      <c r="NBR61" s="53"/>
      <c r="NBS61" s="53"/>
      <c r="NBT61" s="53"/>
      <c r="NBU61" s="53"/>
      <c r="NBV61" s="53"/>
      <c r="NBW61" s="53"/>
      <c r="NBX61" s="53"/>
      <c r="NBY61" s="53"/>
      <c r="NBZ61" s="53"/>
      <c r="NCA61" s="53"/>
      <c r="NCB61" s="53"/>
      <c r="NCC61" s="53"/>
      <c r="NCD61" s="53"/>
      <c r="NCE61" s="53"/>
      <c r="NCF61" s="53"/>
      <c r="NCG61" s="53"/>
      <c r="NCH61" s="53"/>
      <c r="NCI61" s="53"/>
      <c r="NCJ61" s="53"/>
      <c r="NCK61" s="53"/>
      <c r="NCL61" s="53"/>
      <c r="NCM61" s="53"/>
      <c r="NCN61" s="53"/>
      <c r="NCO61" s="53"/>
      <c r="NCP61" s="53"/>
      <c r="NCQ61" s="53"/>
      <c r="NCR61" s="53"/>
      <c r="NCS61" s="53"/>
      <c r="NCT61" s="53"/>
      <c r="NCU61" s="53"/>
      <c r="NCV61" s="53"/>
      <c r="NCW61" s="53"/>
      <c r="NCX61" s="53"/>
      <c r="NCY61" s="53"/>
      <c r="NCZ61" s="53"/>
      <c r="NDA61" s="53"/>
      <c r="NDB61" s="53"/>
      <c r="NDC61" s="53"/>
      <c r="NDD61" s="53"/>
      <c r="NDE61" s="53"/>
      <c r="NDF61" s="53"/>
      <c r="NDG61" s="53"/>
      <c r="NDH61" s="53"/>
      <c r="NDI61" s="53"/>
      <c r="NDJ61" s="53"/>
      <c r="NDK61" s="53"/>
      <c r="NDL61" s="53"/>
      <c r="NDM61" s="53"/>
      <c r="NDN61" s="53"/>
      <c r="NDO61" s="53"/>
      <c r="NDP61" s="53"/>
      <c r="NDQ61" s="53"/>
      <c r="NDR61" s="53"/>
      <c r="NDS61" s="53"/>
      <c r="NDT61" s="53"/>
      <c r="NDU61" s="53"/>
      <c r="NDV61" s="53"/>
      <c r="NDW61" s="53"/>
      <c r="NDX61" s="53"/>
      <c r="NDY61" s="53"/>
      <c r="NDZ61" s="53"/>
      <c r="NEA61" s="53"/>
      <c r="NEB61" s="53"/>
      <c r="NEC61" s="53"/>
      <c r="NED61" s="53"/>
      <c r="NEE61" s="53"/>
      <c r="NEF61" s="53"/>
      <c r="NEG61" s="53"/>
      <c r="NEH61" s="53"/>
      <c r="NEI61" s="53"/>
      <c r="NEJ61" s="53"/>
      <c r="NEK61" s="53"/>
      <c r="NEL61" s="53"/>
      <c r="NEM61" s="53"/>
      <c r="NEN61" s="53"/>
      <c r="NEO61" s="53"/>
      <c r="NEP61" s="53"/>
      <c r="NEQ61" s="53"/>
      <c r="NER61" s="53"/>
      <c r="NES61" s="53"/>
      <c r="NET61" s="53"/>
      <c r="NEU61" s="53"/>
      <c r="NEV61" s="53"/>
      <c r="NEW61" s="53"/>
      <c r="NEX61" s="53"/>
      <c r="NEY61" s="53"/>
      <c r="NEZ61" s="53"/>
      <c r="NFA61" s="53"/>
      <c r="NFB61" s="53"/>
      <c r="NFC61" s="53"/>
      <c r="NFD61" s="53"/>
      <c r="NFE61" s="53"/>
      <c r="NFF61" s="53"/>
      <c r="NFG61" s="53"/>
      <c r="NFH61" s="53"/>
      <c r="NFI61" s="53"/>
      <c r="NFJ61" s="53"/>
      <c r="NFK61" s="53"/>
      <c r="NFL61" s="53"/>
      <c r="NFM61" s="53"/>
      <c r="NFN61" s="53"/>
      <c r="NFO61" s="53"/>
      <c r="NFP61" s="53"/>
      <c r="NFQ61" s="53"/>
      <c r="NFR61" s="53"/>
      <c r="NFS61" s="53"/>
      <c r="NFT61" s="53"/>
      <c r="NFU61" s="53"/>
      <c r="NFV61" s="53"/>
      <c r="NFW61" s="53"/>
      <c r="NFX61" s="53"/>
      <c r="NFY61" s="53"/>
      <c r="NFZ61" s="53"/>
      <c r="NGA61" s="53"/>
      <c r="NGB61" s="53"/>
      <c r="NGC61" s="53"/>
      <c r="NGD61" s="53"/>
      <c r="NGE61" s="53"/>
      <c r="NGF61" s="53"/>
      <c r="NGG61" s="53"/>
      <c r="NGH61" s="53"/>
      <c r="NGI61" s="53"/>
      <c r="NGJ61" s="53"/>
      <c r="NGK61" s="53"/>
      <c r="NGL61" s="53"/>
      <c r="NGM61" s="53"/>
      <c r="NGN61" s="53"/>
      <c r="NGO61" s="53"/>
      <c r="NGP61" s="53"/>
      <c r="NGQ61" s="53"/>
      <c r="NGR61" s="53"/>
      <c r="NGS61" s="53"/>
      <c r="NGT61" s="53"/>
      <c r="NGU61" s="53"/>
      <c r="NGV61" s="53"/>
      <c r="NGW61" s="53"/>
      <c r="NGX61" s="53"/>
      <c r="NGY61" s="53"/>
      <c r="NGZ61" s="53"/>
      <c r="NHA61" s="53"/>
      <c r="NHB61" s="53"/>
      <c r="NHC61" s="53"/>
      <c r="NHD61" s="53"/>
      <c r="NHE61" s="53"/>
      <c r="NHF61" s="53"/>
      <c r="NHG61" s="53"/>
      <c r="NHH61" s="53"/>
      <c r="NHI61" s="53"/>
      <c r="NHJ61" s="53"/>
      <c r="NHK61" s="53"/>
      <c r="NHL61" s="53"/>
      <c r="NHM61" s="53"/>
      <c r="NHN61" s="53"/>
      <c r="NHO61" s="53"/>
      <c r="NHP61" s="53"/>
      <c r="NHQ61" s="53"/>
      <c r="NHR61" s="53"/>
      <c r="NHS61" s="53"/>
      <c r="NHT61" s="53"/>
      <c r="NHU61" s="53"/>
      <c r="NHV61" s="53"/>
      <c r="NHW61" s="53"/>
      <c r="NHX61" s="53"/>
      <c r="NHY61" s="53"/>
      <c r="NHZ61" s="53"/>
      <c r="NIA61" s="53"/>
      <c r="NIB61" s="53"/>
      <c r="NIC61" s="53"/>
      <c r="NID61" s="53"/>
      <c r="NIE61" s="53"/>
      <c r="NIF61" s="53"/>
      <c r="NIG61" s="53"/>
      <c r="NIH61" s="53"/>
      <c r="NII61" s="53"/>
      <c r="NIJ61" s="53"/>
      <c r="NIK61" s="53"/>
      <c r="NIL61" s="53"/>
      <c r="NIM61" s="53"/>
      <c r="NIN61" s="53"/>
      <c r="NIO61" s="53"/>
      <c r="NIP61" s="53"/>
      <c r="NIQ61" s="53"/>
      <c r="NIR61" s="53"/>
      <c r="NIS61" s="53"/>
      <c r="NIT61" s="53"/>
      <c r="NIU61" s="53"/>
      <c r="NIV61" s="53"/>
      <c r="NIW61" s="53"/>
      <c r="NIX61" s="53"/>
      <c r="NIY61" s="53"/>
      <c r="NIZ61" s="53"/>
      <c r="NJA61" s="53"/>
      <c r="NJB61" s="53"/>
      <c r="NJC61" s="53"/>
      <c r="NJD61" s="53"/>
      <c r="NJE61" s="53"/>
      <c r="NJF61" s="53"/>
      <c r="NJG61" s="53"/>
      <c r="NJH61" s="53"/>
      <c r="NJI61" s="53"/>
      <c r="NJJ61" s="53"/>
      <c r="NJK61" s="53"/>
      <c r="NJL61" s="53"/>
      <c r="NJM61" s="53"/>
      <c r="NJN61" s="53"/>
      <c r="NJO61" s="53"/>
      <c r="NJP61" s="53"/>
      <c r="NJQ61" s="53"/>
      <c r="NJR61" s="53"/>
      <c r="NJS61" s="53"/>
      <c r="NJT61" s="53"/>
      <c r="NJU61" s="53"/>
      <c r="NJV61" s="53"/>
      <c r="NJW61" s="53"/>
      <c r="NJX61" s="53"/>
      <c r="NJY61" s="53"/>
      <c r="NJZ61" s="53"/>
      <c r="NKA61" s="53"/>
      <c r="NKB61" s="53"/>
      <c r="NKC61" s="53"/>
      <c r="NKD61" s="53"/>
      <c r="NKE61" s="53"/>
      <c r="NKF61" s="53"/>
      <c r="NKG61" s="53"/>
      <c r="NKH61" s="53"/>
      <c r="NKI61" s="53"/>
      <c r="NKJ61" s="53"/>
      <c r="NKK61" s="53"/>
      <c r="NKL61" s="53"/>
      <c r="NKM61" s="53"/>
      <c r="NKN61" s="53"/>
      <c r="NKO61" s="53"/>
      <c r="NKP61" s="53"/>
      <c r="NKQ61" s="53"/>
      <c r="NKR61" s="53"/>
      <c r="NKS61" s="53"/>
      <c r="NKT61" s="53"/>
      <c r="NKU61" s="53"/>
      <c r="NKV61" s="53"/>
      <c r="NKW61" s="53"/>
      <c r="NKX61" s="53"/>
      <c r="NKY61" s="53"/>
      <c r="NKZ61" s="53"/>
      <c r="NLA61" s="53"/>
      <c r="NLB61" s="53"/>
      <c r="NLC61" s="53"/>
      <c r="NLD61" s="53"/>
      <c r="NLE61" s="53"/>
      <c r="NLF61" s="53"/>
      <c r="NLG61" s="53"/>
      <c r="NLH61" s="53"/>
      <c r="NLI61" s="53"/>
      <c r="NLJ61" s="53"/>
      <c r="NLK61" s="53"/>
      <c r="NLL61" s="53"/>
      <c r="NLM61" s="53"/>
      <c r="NLN61" s="53"/>
      <c r="NLO61" s="53"/>
      <c r="NLP61" s="53"/>
      <c r="NLQ61" s="53"/>
      <c r="NLR61" s="53"/>
      <c r="NLS61" s="53"/>
      <c r="NLT61" s="53"/>
      <c r="NLU61" s="53"/>
      <c r="NLV61" s="53"/>
      <c r="NLW61" s="53"/>
      <c r="NLX61" s="53"/>
      <c r="NLY61" s="53"/>
      <c r="NLZ61" s="53"/>
      <c r="NMA61" s="53"/>
      <c r="NMB61" s="53"/>
      <c r="NMC61" s="53"/>
      <c r="NMD61" s="53"/>
      <c r="NME61" s="53"/>
      <c r="NMF61" s="53"/>
      <c r="NMG61" s="53"/>
      <c r="NMH61" s="53"/>
      <c r="NMI61" s="53"/>
      <c r="NMJ61" s="53"/>
      <c r="NMK61" s="53"/>
      <c r="NML61" s="53"/>
      <c r="NMM61" s="53"/>
      <c r="NMN61" s="53"/>
      <c r="NMO61" s="53"/>
      <c r="NMP61" s="53"/>
      <c r="NMQ61" s="53"/>
      <c r="NMR61" s="53"/>
      <c r="NMS61" s="53"/>
      <c r="NMT61" s="53"/>
      <c r="NMU61" s="53"/>
      <c r="NMV61" s="53"/>
      <c r="NMW61" s="53"/>
      <c r="NMX61" s="53"/>
      <c r="NMY61" s="53"/>
      <c r="NMZ61" s="53"/>
      <c r="NNA61" s="53"/>
      <c r="NNB61" s="53"/>
      <c r="NNC61" s="53"/>
      <c r="NND61" s="53"/>
      <c r="NNE61" s="53"/>
      <c r="NNF61" s="53"/>
      <c r="NNG61" s="53"/>
      <c r="NNH61" s="53"/>
      <c r="NNI61" s="53"/>
      <c r="NNJ61" s="53"/>
      <c r="NNK61" s="53"/>
      <c r="NNL61" s="53"/>
      <c r="NNM61" s="53"/>
      <c r="NNN61" s="53"/>
      <c r="NNO61" s="53"/>
      <c r="NNP61" s="53"/>
      <c r="NNQ61" s="53"/>
      <c r="NNR61" s="53"/>
      <c r="NNS61" s="53"/>
      <c r="NNT61" s="53"/>
      <c r="NNU61" s="53"/>
      <c r="NNV61" s="53"/>
      <c r="NNW61" s="53"/>
      <c r="NNX61" s="53"/>
      <c r="NNY61" s="53"/>
      <c r="NNZ61" s="53"/>
      <c r="NOA61" s="53"/>
      <c r="NOB61" s="53"/>
      <c r="NOC61" s="53"/>
      <c r="NOD61" s="53"/>
      <c r="NOE61" s="53"/>
      <c r="NOF61" s="53"/>
      <c r="NOG61" s="53"/>
      <c r="NOH61" s="53"/>
      <c r="NOI61" s="53"/>
      <c r="NOJ61" s="53"/>
      <c r="NOK61" s="53"/>
      <c r="NOL61" s="53"/>
      <c r="NOM61" s="53"/>
      <c r="NON61" s="53"/>
      <c r="NOO61" s="53"/>
      <c r="NOP61" s="53"/>
      <c r="NOQ61" s="53"/>
      <c r="NOR61" s="53"/>
      <c r="NOS61" s="53"/>
      <c r="NOT61" s="53"/>
      <c r="NOU61" s="53"/>
      <c r="NOV61" s="53"/>
      <c r="NOW61" s="53"/>
      <c r="NOX61" s="53"/>
      <c r="NOY61" s="53"/>
      <c r="NOZ61" s="53"/>
      <c r="NPA61" s="53"/>
      <c r="NPB61" s="53"/>
      <c r="NPC61" s="53"/>
      <c r="NPD61" s="53"/>
      <c r="NPE61" s="53"/>
      <c r="NPF61" s="53"/>
      <c r="NPG61" s="53"/>
      <c r="NPH61" s="53"/>
      <c r="NPI61" s="53"/>
      <c r="NPJ61" s="53"/>
      <c r="NPK61" s="53"/>
      <c r="NPL61" s="53"/>
      <c r="NPM61" s="53"/>
      <c r="NPN61" s="53"/>
      <c r="NPO61" s="53"/>
      <c r="NPP61" s="53"/>
      <c r="NPQ61" s="53"/>
      <c r="NPR61" s="53"/>
      <c r="NPS61" s="53"/>
      <c r="NPT61" s="53"/>
      <c r="NPU61" s="53"/>
      <c r="NPV61" s="53"/>
      <c r="NPW61" s="53"/>
      <c r="NPX61" s="53"/>
      <c r="NPY61" s="53"/>
      <c r="NPZ61" s="53"/>
      <c r="NQA61" s="53"/>
      <c r="NQB61" s="53"/>
      <c r="NQC61" s="53"/>
      <c r="NQD61" s="53"/>
      <c r="NQE61" s="53"/>
      <c r="NQF61" s="53"/>
      <c r="NQG61" s="53"/>
      <c r="NQH61" s="53"/>
      <c r="NQI61" s="53"/>
      <c r="NQJ61" s="53"/>
      <c r="NQK61" s="53"/>
      <c r="NQL61" s="53"/>
      <c r="NQM61" s="53"/>
      <c r="NQN61" s="53"/>
      <c r="NQO61" s="53"/>
      <c r="NQP61" s="53"/>
      <c r="NQQ61" s="53"/>
      <c r="NQR61" s="53"/>
      <c r="NQS61" s="53"/>
      <c r="NQT61" s="53"/>
      <c r="NQU61" s="53"/>
      <c r="NQV61" s="53"/>
      <c r="NQW61" s="53"/>
      <c r="NQX61" s="53"/>
      <c r="NQY61" s="53"/>
      <c r="NQZ61" s="53"/>
      <c r="NRA61" s="53"/>
      <c r="NRB61" s="53"/>
      <c r="NRC61" s="53"/>
      <c r="NRD61" s="53"/>
      <c r="NRE61" s="53"/>
      <c r="NRF61" s="53"/>
      <c r="NRG61" s="53"/>
      <c r="NRH61" s="53"/>
      <c r="NRI61" s="53"/>
      <c r="NRJ61" s="53"/>
      <c r="NRK61" s="53"/>
      <c r="NRL61" s="53"/>
      <c r="NRM61" s="53"/>
      <c r="NRN61" s="53"/>
      <c r="NRO61" s="53"/>
      <c r="NRP61" s="53"/>
      <c r="NRQ61" s="53"/>
      <c r="NRR61" s="53"/>
      <c r="NRS61" s="53"/>
      <c r="NRT61" s="53"/>
      <c r="NRU61" s="53"/>
      <c r="NRV61" s="53"/>
      <c r="NRW61" s="53"/>
      <c r="NRX61" s="53"/>
      <c r="NRY61" s="53"/>
      <c r="NRZ61" s="53"/>
      <c r="NSA61" s="53"/>
      <c r="NSB61" s="53"/>
      <c r="NSC61" s="53"/>
      <c r="NSD61" s="53"/>
      <c r="NSE61" s="53"/>
      <c r="NSF61" s="53"/>
      <c r="NSG61" s="53"/>
      <c r="NSH61" s="53"/>
      <c r="NSI61" s="53"/>
      <c r="NSJ61" s="53"/>
      <c r="NSK61" s="53"/>
      <c r="NSL61" s="53"/>
      <c r="NSM61" s="53"/>
      <c r="NSN61" s="53"/>
      <c r="NSO61" s="53"/>
      <c r="NSP61" s="53"/>
      <c r="NSQ61" s="53"/>
      <c r="NSR61" s="53"/>
      <c r="NSS61" s="53"/>
      <c r="NST61" s="53"/>
      <c r="NSU61" s="53"/>
      <c r="NSV61" s="53"/>
      <c r="NSW61" s="53"/>
      <c r="NSX61" s="53"/>
      <c r="NSY61" s="53"/>
      <c r="NSZ61" s="53"/>
      <c r="NTA61" s="53"/>
      <c r="NTB61" s="53"/>
      <c r="NTC61" s="53"/>
      <c r="NTD61" s="53"/>
      <c r="NTE61" s="53"/>
      <c r="NTF61" s="53"/>
      <c r="NTG61" s="53"/>
      <c r="NTH61" s="53"/>
      <c r="NTI61" s="53"/>
      <c r="NTJ61" s="53"/>
      <c r="NTK61" s="53"/>
      <c r="NTL61" s="53"/>
      <c r="NTM61" s="53"/>
      <c r="NTN61" s="53"/>
      <c r="NTO61" s="53"/>
      <c r="NTP61" s="53"/>
      <c r="NTQ61" s="53"/>
      <c r="NTR61" s="53"/>
      <c r="NTS61" s="53"/>
      <c r="NTT61" s="53"/>
      <c r="NTU61" s="53"/>
      <c r="NTV61" s="53"/>
      <c r="NTW61" s="53"/>
      <c r="NTX61" s="53"/>
      <c r="NTY61" s="53"/>
      <c r="NTZ61" s="53"/>
      <c r="NUA61" s="53"/>
      <c r="NUB61" s="53"/>
      <c r="NUC61" s="53"/>
      <c r="NUD61" s="53"/>
      <c r="NUE61" s="53"/>
      <c r="NUF61" s="53"/>
      <c r="NUG61" s="53"/>
      <c r="NUH61" s="53"/>
      <c r="NUI61" s="53"/>
      <c r="NUJ61" s="53"/>
      <c r="NUK61" s="53"/>
      <c r="NUL61" s="53"/>
      <c r="NUM61" s="53"/>
      <c r="NUN61" s="53"/>
      <c r="NUO61" s="53"/>
      <c r="NUP61" s="53"/>
      <c r="NUQ61" s="53"/>
      <c r="NUR61" s="53"/>
      <c r="NUS61" s="53"/>
      <c r="NUT61" s="53"/>
      <c r="NUU61" s="53"/>
      <c r="NUV61" s="53"/>
      <c r="NUW61" s="53"/>
      <c r="NUX61" s="53"/>
      <c r="NUY61" s="53"/>
      <c r="NUZ61" s="53"/>
      <c r="NVA61" s="53"/>
      <c r="NVB61" s="53"/>
      <c r="NVC61" s="53"/>
      <c r="NVD61" s="53"/>
      <c r="NVE61" s="53"/>
      <c r="NVF61" s="53"/>
      <c r="NVG61" s="53"/>
      <c r="NVH61" s="53"/>
      <c r="NVI61" s="53"/>
      <c r="NVJ61" s="53"/>
      <c r="NVK61" s="53"/>
      <c r="NVL61" s="53"/>
      <c r="NVM61" s="53"/>
      <c r="NVN61" s="53"/>
      <c r="NVO61" s="53"/>
      <c r="NVP61" s="53"/>
      <c r="NVQ61" s="53"/>
      <c r="NVR61" s="53"/>
      <c r="NVS61" s="53"/>
      <c r="NVT61" s="53"/>
      <c r="NVU61" s="53"/>
      <c r="NVV61" s="53"/>
      <c r="NVW61" s="53"/>
      <c r="NVX61" s="53"/>
      <c r="NVY61" s="53"/>
      <c r="NVZ61" s="53"/>
      <c r="NWA61" s="53"/>
      <c r="NWB61" s="53"/>
      <c r="NWC61" s="53"/>
      <c r="NWD61" s="53"/>
      <c r="NWE61" s="53"/>
      <c r="NWF61" s="53"/>
      <c r="NWG61" s="53"/>
      <c r="NWH61" s="53"/>
      <c r="NWI61" s="53"/>
      <c r="NWJ61" s="53"/>
      <c r="NWK61" s="53"/>
      <c r="NWL61" s="53"/>
      <c r="NWM61" s="53"/>
      <c r="NWN61" s="53"/>
      <c r="NWO61" s="53"/>
      <c r="NWP61" s="53"/>
      <c r="NWQ61" s="53"/>
      <c r="NWR61" s="53"/>
      <c r="NWS61" s="53"/>
      <c r="NWT61" s="53"/>
      <c r="NWU61" s="53"/>
      <c r="NWV61" s="53"/>
      <c r="NWW61" s="53"/>
      <c r="NWX61" s="53"/>
      <c r="NWY61" s="53"/>
      <c r="NWZ61" s="53"/>
      <c r="NXA61" s="53"/>
      <c r="NXB61" s="53"/>
      <c r="NXC61" s="53"/>
      <c r="NXD61" s="53"/>
      <c r="NXE61" s="53"/>
      <c r="NXF61" s="53"/>
      <c r="NXG61" s="53"/>
      <c r="NXH61" s="53"/>
      <c r="NXI61" s="53"/>
      <c r="NXJ61" s="53"/>
      <c r="NXK61" s="53"/>
      <c r="NXL61" s="53"/>
      <c r="NXM61" s="53"/>
      <c r="NXN61" s="53"/>
      <c r="NXO61" s="53"/>
      <c r="NXP61" s="53"/>
      <c r="NXQ61" s="53"/>
      <c r="NXR61" s="53"/>
      <c r="NXS61" s="53"/>
      <c r="NXT61" s="53"/>
      <c r="NXU61" s="53"/>
      <c r="NXV61" s="53"/>
      <c r="NXW61" s="53"/>
      <c r="NXX61" s="53"/>
      <c r="NXY61" s="53"/>
      <c r="NXZ61" s="53"/>
      <c r="NYA61" s="53"/>
      <c r="NYB61" s="53"/>
      <c r="NYC61" s="53"/>
      <c r="NYD61" s="53"/>
      <c r="NYE61" s="53"/>
      <c r="NYF61" s="53"/>
      <c r="NYG61" s="53"/>
      <c r="NYH61" s="53"/>
      <c r="NYI61" s="53"/>
      <c r="NYJ61" s="53"/>
      <c r="NYK61" s="53"/>
      <c r="NYL61" s="53"/>
      <c r="NYM61" s="53"/>
      <c r="NYN61" s="53"/>
      <c r="NYO61" s="53"/>
      <c r="NYP61" s="53"/>
      <c r="NYQ61" s="53"/>
      <c r="NYR61" s="53"/>
      <c r="NYS61" s="53"/>
      <c r="NYT61" s="53"/>
      <c r="NYU61" s="53"/>
      <c r="NYV61" s="53"/>
      <c r="NYW61" s="53"/>
      <c r="NYX61" s="53"/>
      <c r="NYY61" s="53"/>
      <c r="NYZ61" s="53"/>
      <c r="NZA61" s="53"/>
      <c r="NZB61" s="53"/>
      <c r="NZC61" s="53"/>
      <c r="NZD61" s="53"/>
      <c r="NZE61" s="53"/>
      <c r="NZF61" s="53"/>
      <c r="NZG61" s="53"/>
      <c r="NZH61" s="53"/>
      <c r="NZI61" s="53"/>
      <c r="NZJ61" s="53"/>
      <c r="NZK61" s="53"/>
      <c r="NZL61" s="53"/>
      <c r="NZM61" s="53"/>
      <c r="NZN61" s="53"/>
      <c r="NZO61" s="53"/>
      <c r="NZP61" s="53"/>
      <c r="NZQ61" s="53"/>
      <c r="NZR61" s="53"/>
      <c r="NZS61" s="53"/>
      <c r="NZT61" s="53"/>
      <c r="NZU61" s="53"/>
      <c r="NZV61" s="53"/>
      <c r="NZW61" s="53"/>
      <c r="NZX61" s="53"/>
      <c r="NZY61" s="53"/>
      <c r="NZZ61" s="53"/>
      <c r="OAA61" s="53"/>
      <c r="OAB61" s="53"/>
      <c r="OAC61" s="53"/>
      <c r="OAD61" s="53"/>
      <c r="OAE61" s="53"/>
      <c r="OAF61" s="53"/>
      <c r="OAG61" s="53"/>
      <c r="OAH61" s="53"/>
      <c r="OAI61" s="53"/>
      <c r="OAJ61" s="53"/>
      <c r="OAK61" s="53"/>
      <c r="OAL61" s="53"/>
      <c r="OAM61" s="53"/>
      <c r="OAN61" s="53"/>
      <c r="OAO61" s="53"/>
      <c r="OAP61" s="53"/>
      <c r="OAQ61" s="53"/>
      <c r="OAR61" s="53"/>
      <c r="OAS61" s="53"/>
      <c r="OAT61" s="53"/>
      <c r="OAU61" s="53"/>
      <c r="OAV61" s="53"/>
      <c r="OAW61" s="53"/>
      <c r="OAX61" s="53"/>
      <c r="OAY61" s="53"/>
      <c r="OAZ61" s="53"/>
      <c r="OBA61" s="53"/>
      <c r="OBB61" s="53"/>
      <c r="OBC61" s="53"/>
      <c r="OBD61" s="53"/>
      <c r="OBE61" s="53"/>
      <c r="OBF61" s="53"/>
      <c r="OBG61" s="53"/>
      <c r="OBH61" s="53"/>
      <c r="OBI61" s="53"/>
      <c r="OBJ61" s="53"/>
      <c r="OBK61" s="53"/>
      <c r="OBL61" s="53"/>
      <c r="OBM61" s="53"/>
      <c r="OBN61" s="53"/>
      <c r="OBO61" s="53"/>
      <c r="OBP61" s="53"/>
      <c r="OBQ61" s="53"/>
      <c r="OBR61" s="53"/>
      <c r="OBS61" s="53"/>
      <c r="OBT61" s="53"/>
      <c r="OBU61" s="53"/>
      <c r="OBV61" s="53"/>
      <c r="OBW61" s="53"/>
      <c r="OBX61" s="53"/>
      <c r="OBY61" s="53"/>
      <c r="OBZ61" s="53"/>
      <c r="OCA61" s="53"/>
      <c r="OCB61" s="53"/>
      <c r="OCC61" s="53"/>
      <c r="OCD61" s="53"/>
      <c r="OCE61" s="53"/>
      <c r="OCF61" s="53"/>
      <c r="OCG61" s="53"/>
      <c r="OCH61" s="53"/>
      <c r="OCI61" s="53"/>
      <c r="OCJ61" s="53"/>
      <c r="OCK61" s="53"/>
      <c r="OCL61" s="53"/>
      <c r="OCM61" s="53"/>
      <c r="OCN61" s="53"/>
      <c r="OCO61" s="53"/>
      <c r="OCP61" s="53"/>
      <c r="OCQ61" s="53"/>
      <c r="OCR61" s="53"/>
      <c r="OCS61" s="53"/>
      <c r="OCT61" s="53"/>
      <c r="OCU61" s="53"/>
      <c r="OCV61" s="53"/>
      <c r="OCW61" s="53"/>
      <c r="OCX61" s="53"/>
      <c r="OCY61" s="53"/>
      <c r="OCZ61" s="53"/>
      <c r="ODA61" s="53"/>
      <c r="ODB61" s="53"/>
      <c r="ODC61" s="53"/>
      <c r="ODD61" s="53"/>
      <c r="ODE61" s="53"/>
      <c r="ODF61" s="53"/>
      <c r="ODG61" s="53"/>
      <c r="ODH61" s="53"/>
      <c r="ODI61" s="53"/>
      <c r="ODJ61" s="53"/>
      <c r="ODK61" s="53"/>
      <c r="ODL61" s="53"/>
      <c r="ODM61" s="53"/>
      <c r="ODN61" s="53"/>
      <c r="ODO61" s="53"/>
      <c r="ODP61" s="53"/>
      <c r="ODQ61" s="53"/>
      <c r="ODR61" s="53"/>
      <c r="ODS61" s="53"/>
      <c r="ODT61" s="53"/>
      <c r="ODU61" s="53"/>
      <c r="ODV61" s="53"/>
      <c r="ODW61" s="53"/>
      <c r="ODX61" s="53"/>
      <c r="ODY61" s="53"/>
      <c r="ODZ61" s="53"/>
      <c r="OEA61" s="53"/>
      <c r="OEB61" s="53"/>
      <c r="OEC61" s="53"/>
      <c r="OED61" s="53"/>
      <c r="OEE61" s="53"/>
      <c r="OEF61" s="53"/>
      <c r="OEG61" s="53"/>
      <c r="OEH61" s="53"/>
      <c r="OEI61" s="53"/>
      <c r="OEJ61" s="53"/>
      <c r="OEK61" s="53"/>
      <c r="OEL61" s="53"/>
      <c r="OEM61" s="53"/>
      <c r="OEN61" s="53"/>
      <c r="OEO61" s="53"/>
      <c r="OEP61" s="53"/>
      <c r="OEQ61" s="53"/>
      <c r="OER61" s="53"/>
      <c r="OES61" s="53"/>
      <c r="OET61" s="53"/>
      <c r="OEU61" s="53"/>
      <c r="OEV61" s="53"/>
      <c r="OEW61" s="53"/>
      <c r="OEX61" s="53"/>
      <c r="OEY61" s="53"/>
      <c r="OEZ61" s="53"/>
      <c r="OFA61" s="53"/>
      <c r="OFB61" s="53"/>
      <c r="OFC61" s="53"/>
      <c r="OFD61" s="53"/>
      <c r="OFE61" s="53"/>
      <c r="OFF61" s="53"/>
      <c r="OFG61" s="53"/>
      <c r="OFH61" s="53"/>
      <c r="OFI61" s="53"/>
      <c r="OFJ61" s="53"/>
      <c r="OFK61" s="53"/>
      <c r="OFL61" s="53"/>
      <c r="OFM61" s="53"/>
      <c r="OFN61" s="53"/>
      <c r="OFO61" s="53"/>
      <c r="OFP61" s="53"/>
      <c r="OFQ61" s="53"/>
      <c r="OFR61" s="53"/>
      <c r="OFS61" s="53"/>
      <c r="OFT61" s="53"/>
      <c r="OFU61" s="53"/>
      <c r="OFV61" s="53"/>
      <c r="OFW61" s="53"/>
      <c r="OFX61" s="53"/>
      <c r="OFY61" s="53"/>
      <c r="OFZ61" s="53"/>
      <c r="OGA61" s="53"/>
      <c r="OGB61" s="53"/>
      <c r="OGC61" s="53"/>
      <c r="OGD61" s="53"/>
      <c r="OGE61" s="53"/>
      <c r="OGF61" s="53"/>
      <c r="OGG61" s="53"/>
      <c r="OGH61" s="53"/>
      <c r="OGI61" s="53"/>
      <c r="OGJ61" s="53"/>
      <c r="OGK61" s="53"/>
      <c r="OGL61" s="53"/>
      <c r="OGM61" s="53"/>
      <c r="OGN61" s="53"/>
      <c r="OGO61" s="53"/>
      <c r="OGP61" s="53"/>
      <c r="OGQ61" s="53"/>
      <c r="OGR61" s="53"/>
      <c r="OGS61" s="53"/>
      <c r="OGT61" s="53"/>
      <c r="OGU61" s="53"/>
      <c r="OGV61" s="53"/>
      <c r="OGW61" s="53"/>
      <c r="OGX61" s="53"/>
      <c r="OGY61" s="53"/>
      <c r="OGZ61" s="53"/>
      <c r="OHA61" s="53"/>
      <c r="OHB61" s="53"/>
      <c r="OHC61" s="53"/>
      <c r="OHD61" s="53"/>
      <c r="OHE61" s="53"/>
      <c r="OHF61" s="53"/>
      <c r="OHG61" s="53"/>
      <c r="OHH61" s="53"/>
      <c r="OHI61" s="53"/>
      <c r="OHJ61" s="53"/>
      <c r="OHK61" s="53"/>
      <c r="OHL61" s="53"/>
      <c r="OHM61" s="53"/>
      <c r="OHN61" s="53"/>
      <c r="OHO61" s="53"/>
      <c r="OHP61" s="53"/>
      <c r="OHQ61" s="53"/>
      <c r="OHR61" s="53"/>
      <c r="OHS61" s="53"/>
      <c r="OHT61" s="53"/>
      <c r="OHU61" s="53"/>
      <c r="OHV61" s="53"/>
      <c r="OHW61" s="53"/>
      <c r="OHX61" s="53"/>
      <c r="OHY61" s="53"/>
      <c r="OHZ61" s="53"/>
      <c r="OIA61" s="53"/>
      <c r="OIB61" s="53"/>
      <c r="OIC61" s="53"/>
      <c r="OID61" s="53"/>
      <c r="OIE61" s="53"/>
      <c r="OIF61" s="53"/>
      <c r="OIG61" s="53"/>
      <c r="OIH61" s="53"/>
      <c r="OII61" s="53"/>
      <c r="OIJ61" s="53"/>
      <c r="OIK61" s="53"/>
      <c r="OIL61" s="53"/>
      <c r="OIM61" s="53"/>
      <c r="OIN61" s="53"/>
      <c r="OIO61" s="53"/>
      <c r="OIP61" s="53"/>
      <c r="OIQ61" s="53"/>
      <c r="OIR61" s="53"/>
      <c r="OIS61" s="53"/>
      <c r="OIT61" s="53"/>
      <c r="OIU61" s="53"/>
      <c r="OIV61" s="53"/>
      <c r="OIW61" s="53"/>
      <c r="OIX61" s="53"/>
      <c r="OIY61" s="53"/>
      <c r="OIZ61" s="53"/>
      <c r="OJA61" s="53"/>
      <c r="OJB61" s="53"/>
      <c r="OJC61" s="53"/>
      <c r="OJD61" s="53"/>
      <c r="OJE61" s="53"/>
      <c r="OJF61" s="53"/>
      <c r="OJG61" s="53"/>
      <c r="OJH61" s="53"/>
      <c r="OJI61" s="53"/>
      <c r="OJJ61" s="53"/>
      <c r="OJK61" s="53"/>
      <c r="OJL61" s="53"/>
      <c r="OJM61" s="53"/>
      <c r="OJN61" s="53"/>
      <c r="OJO61" s="53"/>
      <c r="OJP61" s="53"/>
      <c r="OJQ61" s="53"/>
      <c r="OJR61" s="53"/>
      <c r="OJS61" s="53"/>
      <c r="OJT61" s="53"/>
      <c r="OJU61" s="53"/>
      <c r="OJV61" s="53"/>
      <c r="OJW61" s="53"/>
      <c r="OJX61" s="53"/>
      <c r="OJY61" s="53"/>
      <c r="OJZ61" s="53"/>
      <c r="OKA61" s="53"/>
      <c r="OKB61" s="53"/>
      <c r="OKC61" s="53"/>
      <c r="OKD61" s="53"/>
      <c r="OKE61" s="53"/>
      <c r="OKF61" s="53"/>
      <c r="OKG61" s="53"/>
      <c r="OKH61" s="53"/>
      <c r="OKI61" s="53"/>
      <c r="OKJ61" s="53"/>
      <c r="OKK61" s="53"/>
      <c r="OKL61" s="53"/>
      <c r="OKM61" s="53"/>
      <c r="OKN61" s="53"/>
      <c r="OKO61" s="53"/>
      <c r="OKP61" s="53"/>
      <c r="OKQ61" s="53"/>
      <c r="OKR61" s="53"/>
      <c r="OKS61" s="53"/>
      <c r="OKT61" s="53"/>
      <c r="OKU61" s="53"/>
      <c r="OKV61" s="53"/>
      <c r="OKW61" s="53"/>
      <c r="OKX61" s="53"/>
      <c r="OKY61" s="53"/>
      <c r="OKZ61" s="53"/>
      <c r="OLA61" s="53"/>
      <c r="OLB61" s="53"/>
      <c r="OLC61" s="53"/>
      <c r="OLD61" s="53"/>
      <c r="OLE61" s="53"/>
      <c r="OLF61" s="53"/>
      <c r="OLG61" s="53"/>
      <c r="OLH61" s="53"/>
      <c r="OLI61" s="53"/>
      <c r="OLJ61" s="53"/>
      <c r="OLK61" s="53"/>
      <c r="OLL61" s="53"/>
      <c r="OLM61" s="53"/>
      <c r="OLN61" s="53"/>
      <c r="OLO61" s="53"/>
      <c r="OLP61" s="53"/>
      <c r="OLQ61" s="53"/>
      <c r="OLR61" s="53"/>
      <c r="OLS61" s="53"/>
      <c r="OLT61" s="53"/>
      <c r="OLU61" s="53"/>
      <c r="OLV61" s="53"/>
      <c r="OLW61" s="53"/>
      <c r="OLX61" s="53"/>
      <c r="OLY61" s="53"/>
      <c r="OLZ61" s="53"/>
      <c r="OMA61" s="53"/>
      <c r="OMB61" s="53"/>
      <c r="OMC61" s="53"/>
      <c r="OMD61" s="53"/>
      <c r="OME61" s="53"/>
      <c r="OMF61" s="53"/>
      <c r="OMG61" s="53"/>
      <c r="OMH61" s="53"/>
      <c r="OMI61" s="53"/>
      <c r="OMJ61" s="53"/>
      <c r="OMK61" s="53"/>
      <c r="OML61" s="53"/>
      <c r="OMM61" s="53"/>
      <c r="OMN61" s="53"/>
      <c r="OMO61" s="53"/>
      <c r="OMP61" s="53"/>
      <c r="OMQ61" s="53"/>
      <c r="OMR61" s="53"/>
      <c r="OMS61" s="53"/>
      <c r="OMT61" s="53"/>
      <c r="OMU61" s="53"/>
      <c r="OMV61" s="53"/>
      <c r="OMW61" s="53"/>
      <c r="OMX61" s="53"/>
      <c r="OMY61" s="53"/>
      <c r="OMZ61" s="53"/>
      <c r="ONA61" s="53"/>
      <c r="ONB61" s="53"/>
      <c r="ONC61" s="53"/>
      <c r="OND61" s="53"/>
      <c r="ONE61" s="53"/>
      <c r="ONF61" s="53"/>
      <c r="ONG61" s="53"/>
      <c r="ONH61" s="53"/>
      <c r="ONI61" s="53"/>
      <c r="ONJ61" s="53"/>
      <c r="ONK61" s="53"/>
      <c r="ONL61" s="53"/>
      <c r="ONM61" s="53"/>
      <c r="ONN61" s="53"/>
      <c r="ONO61" s="53"/>
      <c r="ONP61" s="53"/>
      <c r="ONQ61" s="53"/>
      <c r="ONR61" s="53"/>
      <c r="ONS61" s="53"/>
      <c r="ONT61" s="53"/>
      <c r="ONU61" s="53"/>
      <c r="ONV61" s="53"/>
      <c r="ONW61" s="53"/>
      <c r="ONX61" s="53"/>
      <c r="ONY61" s="53"/>
      <c r="ONZ61" s="53"/>
      <c r="OOA61" s="53"/>
      <c r="OOB61" s="53"/>
      <c r="OOC61" s="53"/>
      <c r="OOD61" s="53"/>
      <c r="OOE61" s="53"/>
      <c r="OOF61" s="53"/>
      <c r="OOG61" s="53"/>
      <c r="OOH61" s="53"/>
      <c r="OOI61" s="53"/>
      <c r="OOJ61" s="53"/>
      <c r="OOK61" s="53"/>
      <c r="OOL61" s="53"/>
      <c r="OOM61" s="53"/>
      <c r="OON61" s="53"/>
      <c r="OOO61" s="53"/>
      <c r="OOP61" s="53"/>
      <c r="OOQ61" s="53"/>
      <c r="OOR61" s="53"/>
      <c r="OOS61" s="53"/>
      <c r="OOT61" s="53"/>
      <c r="OOU61" s="53"/>
      <c r="OOV61" s="53"/>
      <c r="OOW61" s="53"/>
      <c r="OOX61" s="53"/>
      <c r="OOY61" s="53"/>
      <c r="OOZ61" s="53"/>
      <c r="OPA61" s="53"/>
      <c r="OPB61" s="53"/>
      <c r="OPC61" s="53"/>
      <c r="OPD61" s="53"/>
      <c r="OPE61" s="53"/>
      <c r="OPF61" s="53"/>
      <c r="OPG61" s="53"/>
      <c r="OPH61" s="53"/>
      <c r="OPI61" s="53"/>
      <c r="OPJ61" s="53"/>
      <c r="OPK61" s="53"/>
      <c r="OPL61" s="53"/>
      <c r="OPM61" s="53"/>
      <c r="OPN61" s="53"/>
      <c r="OPO61" s="53"/>
      <c r="OPP61" s="53"/>
      <c r="OPQ61" s="53"/>
      <c r="OPR61" s="53"/>
      <c r="OPS61" s="53"/>
      <c r="OPT61" s="53"/>
      <c r="OPU61" s="53"/>
      <c r="OPV61" s="53"/>
      <c r="OPW61" s="53"/>
      <c r="OPX61" s="53"/>
      <c r="OPY61" s="53"/>
      <c r="OPZ61" s="53"/>
      <c r="OQA61" s="53"/>
      <c r="OQB61" s="53"/>
      <c r="OQC61" s="53"/>
      <c r="OQD61" s="53"/>
      <c r="OQE61" s="53"/>
      <c r="OQF61" s="53"/>
      <c r="OQG61" s="53"/>
      <c r="OQH61" s="53"/>
      <c r="OQI61" s="53"/>
      <c r="OQJ61" s="53"/>
      <c r="OQK61" s="53"/>
      <c r="OQL61" s="53"/>
      <c r="OQM61" s="53"/>
      <c r="OQN61" s="53"/>
      <c r="OQO61" s="53"/>
      <c r="OQP61" s="53"/>
      <c r="OQQ61" s="53"/>
      <c r="OQR61" s="53"/>
      <c r="OQS61" s="53"/>
      <c r="OQT61" s="53"/>
      <c r="OQU61" s="53"/>
      <c r="OQV61" s="53"/>
      <c r="OQW61" s="53"/>
      <c r="OQX61" s="53"/>
      <c r="OQY61" s="53"/>
      <c r="OQZ61" s="53"/>
      <c r="ORA61" s="53"/>
      <c r="ORB61" s="53"/>
      <c r="ORC61" s="53"/>
      <c r="ORD61" s="53"/>
      <c r="ORE61" s="53"/>
      <c r="ORF61" s="53"/>
      <c r="ORG61" s="53"/>
      <c r="ORH61" s="53"/>
      <c r="ORI61" s="53"/>
      <c r="ORJ61" s="53"/>
      <c r="ORK61" s="53"/>
      <c r="ORL61" s="53"/>
      <c r="ORM61" s="53"/>
      <c r="ORN61" s="53"/>
      <c r="ORO61" s="53"/>
      <c r="ORP61" s="53"/>
      <c r="ORQ61" s="53"/>
      <c r="ORR61" s="53"/>
      <c r="ORS61" s="53"/>
      <c r="ORT61" s="53"/>
      <c r="ORU61" s="53"/>
      <c r="ORV61" s="53"/>
      <c r="ORW61" s="53"/>
      <c r="ORX61" s="53"/>
      <c r="ORY61" s="53"/>
      <c r="ORZ61" s="53"/>
      <c r="OSA61" s="53"/>
      <c r="OSB61" s="53"/>
      <c r="OSC61" s="53"/>
      <c r="OSD61" s="53"/>
      <c r="OSE61" s="53"/>
      <c r="OSF61" s="53"/>
      <c r="OSG61" s="53"/>
      <c r="OSH61" s="53"/>
      <c r="OSI61" s="53"/>
      <c r="OSJ61" s="53"/>
      <c r="OSK61" s="53"/>
      <c r="OSL61" s="53"/>
      <c r="OSM61" s="53"/>
      <c r="OSN61" s="53"/>
      <c r="OSO61" s="53"/>
      <c r="OSP61" s="53"/>
      <c r="OSQ61" s="53"/>
      <c r="OSR61" s="53"/>
      <c r="OSS61" s="53"/>
      <c r="OST61" s="53"/>
      <c r="OSU61" s="53"/>
      <c r="OSV61" s="53"/>
      <c r="OSW61" s="53"/>
      <c r="OSX61" s="53"/>
      <c r="OSY61" s="53"/>
      <c r="OSZ61" s="53"/>
      <c r="OTA61" s="53"/>
      <c r="OTB61" s="53"/>
      <c r="OTC61" s="53"/>
      <c r="OTD61" s="53"/>
      <c r="OTE61" s="53"/>
      <c r="OTF61" s="53"/>
      <c r="OTG61" s="53"/>
      <c r="OTH61" s="53"/>
      <c r="OTI61" s="53"/>
      <c r="OTJ61" s="53"/>
      <c r="OTK61" s="53"/>
      <c r="OTL61" s="53"/>
      <c r="OTM61" s="53"/>
      <c r="OTN61" s="53"/>
      <c r="OTO61" s="53"/>
      <c r="OTP61" s="53"/>
      <c r="OTQ61" s="53"/>
      <c r="OTR61" s="53"/>
      <c r="OTS61" s="53"/>
      <c r="OTT61" s="53"/>
      <c r="OTU61" s="53"/>
      <c r="OTV61" s="53"/>
      <c r="OTW61" s="53"/>
      <c r="OTX61" s="53"/>
      <c r="OTY61" s="53"/>
      <c r="OTZ61" s="53"/>
      <c r="OUA61" s="53"/>
      <c r="OUB61" s="53"/>
      <c r="OUC61" s="53"/>
      <c r="OUD61" s="53"/>
      <c r="OUE61" s="53"/>
      <c r="OUF61" s="53"/>
      <c r="OUG61" s="53"/>
      <c r="OUH61" s="53"/>
      <c r="OUI61" s="53"/>
      <c r="OUJ61" s="53"/>
      <c r="OUK61" s="53"/>
      <c r="OUL61" s="53"/>
      <c r="OUM61" s="53"/>
      <c r="OUN61" s="53"/>
      <c r="OUO61" s="53"/>
      <c r="OUP61" s="53"/>
      <c r="OUQ61" s="53"/>
      <c r="OUR61" s="53"/>
      <c r="OUS61" s="53"/>
      <c r="OUT61" s="53"/>
      <c r="OUU61" s="53"/>
      <c r="OUV61" s="53"/>
      <c r="OUW61" s="53"/>
      <c r="OUX61" s="53"/>
      <c r="OUY61" s="53"/>
      <c r="OUZ61" s="53"/>
      <c r="OVA61" s="53"/>
      <c r="OVB61" s="53"/>
      <c r="OVC61" s="53"/>
      <c r="OVD61" s="53"/>
      <c r="OVE61" s="53"/>
      <c r="OVF61" s="53"/>
      <c r="OVG61" s="53"/>
      <c r="OVH61" s="53"/>
      <c r="OVI61" s="53"/>
      <c r="OVJ61" s="53"/>
      <c r="OVK61" s="53"/>
      <c r="OVL61" s="53"/>
      <c r="OVM61" s="53"/>
      <c r="OVN61" s="53"/>
      <c r="OVO61" s="53"/>
      <c r="OVP61" s="53"/>
      <c r="OVQ61" s="53"/>
      <c r="OVR61" s="53"/>
      <c r="OVS61" s="53"/>
      <c r="OVT61" s="53"/>
      <c r="OVU61" s="53"/>
      <c r="OVV61" s="53"/>
      <c r="OVW61" s="53"/>
      <c r="OVX61" s="53"/>
      <c r="OVY61" s="53"/>
      <c r="OVZ61" s="53"/>
      <c r="OWA61" s="53"/>
      <c r="OWB61" s="53"/>
      <c r="OWC61" s="53"/>
      <c r="OWD61" s="53"/>
      <c r="OWE61" s="53"/>
      <c r="OWF61" s="53"/>
      <c r="OWG61" s="53"/>
      <c r="OWH61" s="53"/>
      <c r="OWI61" s="53"/>
      <c r="OWJ61" s="53"/>
      <c r="OWK61" s="53"/>
      <c r="OWL61" s="53"/>
      <c r="OWM61" s="53"/>
      <c r="OWN61" s="53"/>
      <c r="OWO61" s="53"/>
      <c r="OWP61" s="53"/>
      <c r="OWQ61" s="53"/>
      <c r="OWR61" s="53"/>
      <c r="OWS61" s="53"/>
      <c r="OWT61" s="53"/>
      <c r="OWU61" s="53"/>
      <c r="OWV61" s="53"/>
      <c r="OWW61" s="53"/>
      <c r="OWX61" s="53"/>
      <c r="OWY61" s="53"/>
      <c r="OWZ61" s="53"/>
      <c r="OXA61" s="53"/>
      <c r="OXB61" s="53"/>
      <c r="OXC61" s="53"/>
      <c r="OXD61" s="53"/>
      <c r="OXE61" s="53"/>
      <c r="OXF61" s="53"/>
      <c r="OXG61" s="53"/>
      <c r="OXH61" s="53"/>
      <c r="OXI61" s="53"/>
      <c r="OXJ61" s="53"/>
      <c r="OXK61" s="53"/>
      <c r="OXL61" s="53"/>
      <c r="OXM61" s="53"/>
      <c r="OXN61" s="53"/>
      <c r="OXO61" s="53"/>
      <c r="OXP61" s="53"/>
      <c r="OXQ61" s="53"/>
      <c r="OXR61" s="53"/>
      <c r="OXS61" s="53"/>
      <c r="OXT61" s="53"/>
      <c r="OXU61" s="53"/>
      <c r="OXV61" s="53"/>
      <c r="OXW61" s="53"/>
      <c r="OXX61" s="53"/>
      <c r="OXY61" s="53"/>
      <c r="OXZ61" s="53"/>
      <c r="OYA61" s="53"/>
      <c r="OYB61" s="53"/>
      <c r="OYC61" s="53"/>
      <c r="OYD61" s="53"/>
      <c r="OYE61" s="53"/>
      <c r="OYF61" s="53"/>
      <c r="OYG61" s="53"/>
      <c r="OYH61" s="53"/>
      <c r="OYI61" s="53"/>
      <c r="OYJ61" s="53"/>
      <c r="OYK61" s="53"/>
      <c r="OYL61" s="53"/>
      <c r="OYM61" s="53"/>
      <c r="OYN61" s="53"/>
      <c r="OYO61" s="53"/>
      <c r="OYP61" s="53"/>
      <c r="OYQ61" s="53"/>
      <c r="OYR61" s="53"/>
      <c r="OYS61" s="53"/>
      <c r="OYT61" s="53"/>
      <c r="OYU61" s="53"/>
      <c r="OYV61" s="53"/>
      <c r="OYW61" s="53"/>
      <c r="OYX61" s="53"/>
      <c r="OYY61" s="53"/>
      <c r="OYZ61" s="53"/>
      <c r="OZA61" s="53"/>
      <c r="OZB61" s="53"/>
      <c r="OZC61" s="53"/>
      <c r="OZD61" s="53"/>
      <c r="OZE61" s="53"/>
      <c r="OZF61" s="53"/>
      <c r="OZG61" s="53"/>
      <c r="OZH61" s="53"/>
      <c r="OZI61" s="53"/>
      <c r="OZJ61" s="53"/>
      <c r="OZK61" s="53"/>
      <c r="OZL61" s="53"/>
      <c r="OZM61" s="53"/>
      <c r="OZN61" s="53"/>
      <c r="OZO61" s="53"/>
      <c r="OZP61" s="53"/>
      <c r="OZQ61" s="53"/>
      <c r="OZR61" s="53"/>
      <c r="OZS61" s="53"/>
      <c r="OZT61" s="53"/>
      <c r="OZU61" s="53"/>
      <c r="OZV61" s="53"/>
      <c r="OZW61" s="53"/>
      <c r="OZX61" s="53"/>
      <c r="OZY61" s="53"/>
      <c r="OZZ61" s="53"/>
      <c r="PAA61" s="53"/>
      <c r="PAB61" s="53"/>
      <c r="PAC61" s="53"/>
      <c r="PAD61" s="53"/>
      <c r="PAE61" s="53"/>
      <c r="PAF61" s="53"/>
      <c r="PAG61" s="53"/>
      <c r="PAH61" s="53"/>
      <c r="PAI61" s="53"/>
      <c r="PAJ61" s="53"/>
      <c r="PAK61" s="53"/>
      <c r="PAL61" s="53"/>
      <c r="PAM61" s="53"/>
      <c r="PAN61" s="53"/>
      <c r="PAO61" s="53"/>
      <c r="PAP61" s="53"/>
      <c r="PAQ61" s="53"/>
      <c r="PAR61" s="53"/>
      <c r="PAS61" s="53"/>
      <c r="PAT61" s="53"/>
      <c r="PAU61" s="53"/>
      <c r="PAV61" s="53"/>
      <c r="PAW61" s="53"/>
      <c r="PAX61" s="53"/>
      <c r="PAY61" s="53"/>
      <c r="PAZ61" s="53"/>
      <c r="PBA61" s="53"/>
      <c r="PBB61" s="53"/>
      <c r="PBC61" s="53"/>
      <c r="PBD61" s="53"/>
      <c r="PBE61" s="53"/>
      <c r="PBF61" s="53"/>
      <c r="PBG61" s="53"/>
      <c r="PBH61" s="53"/>
      <c r="PBI61" s="53"/>
      <c r="PBJ61" s="53"/>
      <c r="PBK61" s="53"/>
      <c r="PBL61" s="53"/>
      <c r="PBM61" s="53"/>
      <c r="PBN61" s="53"/>
      <c r="PBO61" s="53"/>
      <c r="PBP61" s="53"/>
      <c r="PBQ61" s="53"/>
      <c r="PBR61" s="53"/>
      <c r="PBS61" s="53"/>
      <c r="PBT61" s="53"/>
      <c r="PBU61" s="53"/>
      <c r="PBV61" s="53"/>
      <c r="PBW61" s="53"/>
      <c r="PBX61" s="53"/>
      <c r="PBY61" s="53"/>
      <c r="PBZ61" s="53"/>
      <c r="PCA61" s="53"/>
      <c r="PCB61" s="53"/>
      <c r="PCC61" s="53"/>
      <c r="PCD61" s="53"/>
      <c r="PCE61" s="53"/>
      <c r="PCF61" s="53"/>
      <c r="PCG61" s="53"/>
      <c r="PCH61" s="53"/>
      <c r="PCI61" s="53"/>
      <c r="PCJ61" s="53"/>
      <c r="PCK61" s="53"/>
      <c r="PCL61" s="53"/>
      <c r="PCM61" s="53"/>
      <c r="PCN61" s="53"/>
      <c r="PCO61" s="53"/>
      <c r="PCP61" s="53"/>
      <c r="PCQ61" s="53"/>
      <c r="PCR61" s="53"/>
      <c r="PCS61" s="53"/>
      <c r="PCT61" s="53"/>
      <c r="PCU61" s="53"/>
      <c r="PCV61" s="53"/>
      <c r="PCW61" s="53"/>
      <c r="PCX61" s="53"/>
      <c r="PCY61" s="53"/>
      <c r="PCZ61" s="53"/>
      <c r="PDA61" s="53"/>
      <c r="PDB61" s="53"/>
      <c r="PDC61" s="53"/>
      <c r="PDD61" s="53"/>
      <c r="PDE61" s="53"/>
      <c r="PDF61" s="53"/>
      <c r="PDG61" s="53"/>
      <c r="PDH61" s="53"/>
      <c r="PDI61" s="53"/>
      <c r="PDJ61" s="53"/>
      <c r="PDK61" s="53"/>
      <c r="PDL61" s="53"/>
      <c r="PDM61" s="53"/>
      <c r="PDN61" s="53"/>
      <c r="PDO61" s="53"/>
      <c r="PDP61" s="53"/>
      <c r="PDQ61" s="53"/>
      <c r="PDR61" s="53"/>
      <c r="PDS61" s="53"/>
      <c r="PDT61" s="53"/>
      <c r="PDU61" s="53"/>
      <c r="PDV61" s="53"/>
      <c r="PDW61" s="53"/>
      <c r="PDX61" s="53"/>
      <c r="PDY61" s="53"/>
      <c r="PDZ61" s="53"/>
      <c r="PEA61" s="53"/>
      <c r="PEB61" s="53"/>
      <c r="PEC61" s="53"/>
      <c r="PED61" s="53"/>
      <c r="PEE61" s="53"/>
      <c r="PEF61" s="53"/>
      <c r="PEG61" s="53"/>
      <c r="PEH61" s="53"/>
      <c r="PEI61" s="53"/>
      <c r="PEJ61" s="53"/>
      <c r="PEK61" s="53"/>
      <c r="PEL61" s="53"/>
      <c r="PEM61" s="53"/>
      <c r="PEN61" s="53"/>
      <c r="PEO61" s="53"/>
      <c r="PEP61" s="53"/>
      <c r="PEQ61" s="53"/>
      <c r="PER61" s="53"/>
      <c r="PES61" s="53"/>
      <c r="PET61" s="53"/>
      <c r="PEU61" s="53"/>
      <c r="PEV61" s="53"/>
      <c r="PEW61" s="53"/>
      <c r="PEX61" s="53"/>
      <c r="PEY61" s="53"/>
      <c r="PEZ61" s="53"/>
      <c r="PFA61" s="53"/>
      <c r="PFB61" s="53"/>
      <c r="PFC61" s="53"/>
      <c r="PFD61" s="53"/>
      <c r="PFE61" s="53"/>
      <c r="PFF61" s="53"/>
      <c r="PFG61" s="53"/>
      <c r="PFH61" s="53"/>
      <c r="PFI61" s="53"/>
      <c r="PFJ61" s="53"/>
      <c r="PFK61" s="53"/>
      <c r="PFL61" s="53"/>
      <c r="PFM61" s="53"/>
      <c r="PFN61" s="53"/>
      <c r="PFO61" s="53"/>
      <c r="PFP61" s="53"/>
      <c r="PFQ61" s="53"/>
      <c r="PFR61" s="53"/>
      <c r="PFS61" s="53"/>
      <c r="PFT61" s="53"/>
      <c r="PFU61" s="53"/>
      <c r="PFV61" s="53"/>
      <c r="PFW61" s="53"/>
      <c r="PFX61" s="53"/>
      <c r="PFY61" s="53"/>
      <c r="PFZ61" s="53"/>
      <c r="PGA61" s="53"/>
      <c r="PGB61" s="53"/>
      <c r="PGC61" s="53"/>
      <c r="PGD61" s="53"/>
      <c r="PGE61" s="53"/>
      <c r="PGF61" s="53"/>
      <c r="PGG61" s="53"/>
      <c r="PGH61" s="53"/>
      <c r="PGI61" s="53"/>
      <c r="PGJ61" s="53"/>
      <c r="PGK61" s="53"/>
      <c r="PGL61" s="53"/>
      <c r="PGM61" s="53"/>
      <c r="PGN61" s="53"/>
      <c r="PGO61" s="53"/>
      <c r="PGP61" s="53"/>
      <c r="PGQ61" s="53"/>
      <c r="PGR61" s="53"/>
      <c r="PGS61" s="53"/>
      <c r="PGT61" s="53"/>
      <c r="PGU61" s="53"/>
      <c r="PGV61" s="53"/>
      <c r="PGW61" s="53"/>
      <c r="PGX61" s="53"/>
      <c r="PGY61" s="53"/>
      <c r="PGZ61" s="53"/>
      <c r="PHA61" s="53"/>
      <c r="PHB61" s="53"/>
      <c r="PHC61" s="53"/>
      <c r="PHD61" s="53"/>
      <c r="PHE61" s="53"/>
      <c r="PHF61" s="53"/>
      <c r="PHG61" s="53"/>
      <c r="PHH61" s="53"/>
      <c r="PHI61" s="53"/>
      <c r="PHJ61" s="53"/>
      <c r="PHK61" s="53"/>
      <c r="PHL61" s="53"/>
      <c r="PHM61" s="53"/>
      <c r="PHN61" s="53"/>
      <c r="PHO61" s="53"/>
      <c r="PHP61" s="53"/>
      <c r="PHQ61" s="53"/>
      <c r="PHR61" s="53"/>
      <c r="PHS61" s="53"/>
      <c r="PHT61" s="53"/>
      <c r="PHU61" s="53"/>
      <c r="PHV61" s="53"/>
      <c r="PHW61" s="53"/>
      <c r="PHX61" s="53"/>
      <c r="PHY61" s="53"/>
      <c r="PHZ61" s="53"/>
      <c r="PIA61" s="53"/>
      <c r="PIB61" s="53"/>
      <c r="PIC61" s="53"/>
      <c r="PID61" s="53"/>
      <c r="PIE61" s="53"/>
      <c r="PIF61" s="53"/>
      <c r="PIG61" s="53"/>
      <c r="PIH61" s="53"/>
      <c r="PII61" s="53"/>
      <c r="PIJ61" s="53"/>
      <c r="PIK61" s="53"/>
      <c r="PIL61" s="53"/>
      <c r="PIM61" s="53"/>
      <c r="PIN61" s="53"/>
      <c r="PIO61" s="53"/>
      <c r="PIP61" s="53"/>
      <c r="PIQ61" s="53"/>
      <c r="PIR61" s="53"/>
      <c r="PIS61" s="53"/>
      <c r="PIT61" s="53"/>
      <c r="PIU61" s="53"/>
      <c r="PIV61" s="53"/>
      <c r="PIW61" s="53"/>
      <c r="PIX61" s="53"/>
      <c r="PIY61" s="53"/>
      <c r="PIZ61" s="53"/>
      <c r="PJA61" s="53"/>
      <c r="PJB61" s="53"/>
      <c r="PJC61" s="53"/>
      <c r="PJD61" s="53"/>
      <c r="PJE61" s="53"/>
      <c r="PJF61" s="53"/>
      <c r="PJG61" s="53"/>
      <c r="PJH61" s="53"/>
      <c r="PJI61" s="53"/>
      <c r="PJJ61" s="53"/>
      <c r="PJK61" s="53"/>
      <c r="PJL61" s="53"/>
      <c r="PJM61" s="53"/>
      <c r="PJN61" s="53"/>
      <c r="PJO61" s="53"/>
      <c r="PJP61" s="53"/>
      <c r="PJQ61" s="53"/>
      <c r="PJR61" s="53"/>
      <c r="PJS61" s="53"/>
      <c r="PJT61" s="53"/>
      <c r="PJU61" s="53"/>
      <c r="PJV61" s="53"/>
      <c r="PJW61" s="53"/>
      <c r="PJX61" s="53"/>
      <c r="PJY61" s="53"/>
      <c r="PJZ61" s="53"/>
      <c r="PKA61" s="53"/>
      <c r="PKB61" s="53"/>
      <c r="PKC61" s="53"/>
      <c r="PKD61" s="53"/>
      <c r="PKE61" s="53"/>
      <c r="PKF61" s="53"/>
      <c r="PKG61" s="53"/>
      <c r="PKH61" s="53"/>
      <c r="PKI61" s="53"/>
      <c r="PKJ61" s="53"/>
      <c r="PKK61" s="53"/>
      <c r="PKL61" s="53"/>
      <c r="PKM61" s="53"/>
      <c r="PKN61" s="53"/>
      <c r="PKO61" s="53"/>
      <c r="PKP61" s="53"/>
      <c r="PKQ61" s="53"/>
      <c r="PKR61" s="53"/>
      <c r="PKS61" s="53"/>
      <c r="PKT61" s="53"/>
      <c r="PKU61" s="53"/>
      <c r="PKV61" s="53"/>
      <c r="PKW61" s="53"/>
      <c r="PKX61" s="53"/>
      <c r="PKY61" s="53"/>
      <c r="PKZ61" s="53"/>
      <c r="PLA61" s="53"/>
      <c r="PLB61" s="53"/>
      <c r="PLC61" s="53"/>
      <c r="PLD61" s="53"/>
      <c r="PLE61" s="53"/>
      <c r="PLF61" s="53"/>
      <c r="PLG61" s="53"/>
      <c r="PLH61" s="53"/>
      <c r="PLI61" s="53"/>
      <c r="PLJ61" s="53"/>
      <c r="PLK61" s="53"/>
      <c r="PLL61" s="53"/>
      <c r="PLM61" s="53"/>
      <c r="PLN61" s="53"/>
      <c r="PLO61" s="53"/>
      <c r="PLP61" s="53"/>
      <c r="PLQ61" s="53"/>
      <c r="PLR61" s="53"/>
      <c r="PLS61" s="53"/>
      <c r="PLT61" s="53"/>
      <c r="PLU61" s="53"/>
      <c r="PLV61" s="53"/>
      <c r="PLW61" s="53"/>
      <c r="PLX61" s="53"/>
      <c r="PLY61" s="53"/>
      <c r="PLZ61" s="53"/>
      <c r="PMA61" s="53"/>
      <c r="PMB61" s="53"/>
      <c r="PMC61" s="53"/>
      <c r="PMD61" s="53"/>
      <c r="PME61" s="53"/>
      <c r="PMF61" s="53"/>
      <c r="PMG61" s="53"/>
      <c r="PMH61" s="53"/>
      <c r="PMI61" s="53"/>
      <c r="PMJ61" s="53"/>
      <c r="PMK61" s="53"/>
      <c r="PML61" s="53"/>
      <c r="PMM61" s="53"/>
      <c r="PMN61" s="53"/>
      <c r="PMO61" s="53"/>
      <c r="PMP61" s="53"/>
      <c r="PMQ61" s="53"/>
      <c r="PMR61" s="53"/>
      <c r="PMS61" s="53"/>
      <c r="PMT61" s="53"/>
      <c r="PMU61" s="53"/>
      <c r="PMV61" s="53"/>
      <c r="PMW61" s="53"/>
      <c r="PMX61" s="53"/>
      <c r="PMY61" s="53"/>
      <c r="PMZ61" s="53"/>
      <c r="PNA61" s="53"/>
      <c r="PNB61" s="53"/>
      <c r="PNC61" s="53"/>
      <c r="PND61" s="53"/>
      <c r="PNE61" s="53"/>
      <c r="PNF61" s="53"/>
      <c r="PNG61" s="53"/>
      <c r="PNH61" s="53"/>
      <c r="PNI61" s="53"/>
      <c r="PNJ61" s="53"/>
      <c r="PNK61" s="53"/>
      <c r="PNL61" s="53"/>
      <c r="PNM61" s="53"/>
      <c r="PNN61" s="53"/>
      <c r="PNO61" s="53"/>
      <c r="PNP61" s="53"/>
      <c r="PNQ61" s="53"/>
      <c r="PNR61" s="53"/>
      <c r="PNS61" s="53"/>
      <c r="PNT61" s="53"/>
      <c r="PNU61" s="53"/>
      <c r="PNV61" s="53"/>
      <c r="PNW61" s="53"/>
      <c r="PNX61" s="53"/>
      <c r="PNY61" s="53"/>
      <c r="PNZ61" s="53"/>
      <c r="POA61" s="53"/>
      <c r="POB61" s="53"/>
      <c r="POC61" s="53"/>
      <c r="POD61" s="53"/>
      <c r="POE61" s="53"/>
      <c r="POF61" s="53"/>
      <c r="POG61" s="53"/>
      <c r="POH61" s="53"/>
      <c r="POI61" s="53"/>
      <c r="POJ61" s="53"/>
      <c r="POK61" s="53"/>
      <c r="POL61" s="53"/>
      <c r="POM61" s="53"/>
      <c r="PON61" s="53"/>
      <c r="POO61" s="53"/>
      <c r="POP61" s="53"/>
      <c r="POQ61" s="53"/>
      <c r="POR61" s="53"/>
      <c r="POS61" s="53"/>
      <c r="POT61" s="53"/>
      <c r="POU61" s="53"/>
      <c r="POV61" s="53"/>
      <c r="POW61" s="53"/>
      <c r="POX61" s="53"/>
      <c r="POY61" s="53"/>
      <c r="POZ61" s="53"/>
      <c r="PPA61" s="53"/>
      <c r="PPB61" s="53"/>
      <c r="PPC61" s="53"/>
      <c r="PPD61" s="53"/>
      <c r="PPE61" s="53"/>
      <c r="PPF61" s="53"/>
      <c r="PPG61" s="53"/>
      <c r="PPH61" s="53"/>
      <c r="PPI61" s="53"/>
      <c r="PPJ61" s="53"/>
      <c r="PPK61" s="53"/>
      <c r="PPL61" s="53"/>
      <c r="PPM61" s="53"/>
      <c r="PPN61" s="53"/>
      <c r="PPO61" s="53"/>
      <c r="PPP61" s="53"/>
      <c r="PPQ61" s="53"/>
      <c r="PPR61" s="53"/>
      <c r="PPS61" s="53"/>
      <c r="PPT61" s="53"/>
      <c r="PPU61" s="53"/>
      <c r="PPV61" s="53"/>
      <c r="PPW61" s="53"/>
      <c r="PPX61" s="53"/>
      <c r="PPY61" s="53"/>
      <c r="PPZ61" s="53"/>
      <c r="PQA61" s="53"/>
      <c r="PQB61" s="53"/>
      <c r="PQC61" s="53"/>
      <c r="PQD61" s="53"/>
      <c r="PQE61" s="53"/>
      <c r="PQF61" s="53"/>
      <c r="PQG61" s="53"/>
      <c r="PQH61" s="53"/>
      <c r="PQI61" s="53"/>
      <c r="PQJ61" s="53"/>
      <c r="PQK61" s="53"/>
      <c r="PQL61" s="53"/>
      <c r="PQM61" s="53"/>
      <c r="PQN61" s="53"/>
      <c r="PQO61" s="53"/>
      <c r="PQP61" s="53"/>
      <c r="PQQ61" s="53"/>
      <c r="PQR61" s="53"/>
      <c r="PQS61" s="53"/>
      <c r="PQT61" s="53"/>
      <c r="PQU61" s="53"/>
      <c r="PQV61" s="53"/>
      <c r="PQW61" s="53"/>
      <c r="PQX61" s="53"/>
      <c r="PQY61" s="53"/>
      <c r="PQZ61" s="53"/>
      <c r="PRA61" s="53"/>
      <c r="PRB61" s="53"/>
      <c r="PRC61" s="53"/>
      <c r="PRD61" s="53"/>
      <c r="PRE61" s="53"/>
      <c r="PRF61" s="53"/>
      <c r="PRG61" s="53"/>
      <c r="PRH61" s="53"/>
      <c r="PRI61" s="53"/>
      <c r="PRJ61" s="53"/>
      <c r="PRK61" s="53"/>
      <c r="PRL61" s="53"/>
      <c r="PRM61" s="53"/>
      <c r="PRN61" s="53"/>
      <c r="PRO61" s="53"/>
      <c r="PRP61" s="53"/>
      <c r="PRQ61" s="53"/>
      <c r="PRR61" s="53"/>
      <c r="PRS61" s="53"/>
      <c r="PRT61" s="53"/>
      <c r="PRU61" s="53"/>
      <c r="PRV61" s="53"/>
      <c r="PRW61" s="53"/>
      <c r="PRX61" s="53"/>
      <c r="PRY61" s="53"/>
      <c r="PRZ61" s="53"/>
      <c r="PSA61" s="53"/>
      <c r="PSB61" s="53"/>
      <c r="PSC61" s="53"/>
      <c r="PSD61" s="53"/>
      <c r="PSE61" s="53"/>
      <c r="PSF61" s="53"/>
      <c r="PSG61" s="53"/>
      <c r="PSH61" s="53"/>
      <c r="PSI61" s="53"/>
      <c r="PSJ61" s="53"/>
      <c r="PSK61" s="53"/>
      <c r="PSL61" s="53"/>
      <c r="PSM61" s="53"/>
      <c r="PSN61" s="53"/>
      <c r="PSO61" s="53"/>
      <c r="PSP61" s="53"/>
      <c r="PSQ61" s="53"/>
      <c r="PSR61" s="53"/>
      <c r="PSS61" s="53"/>
      <c r="PST61" s="53"/>
      <c r="PSU61" s="53"/>
      <c r="PSV61" s="53"/>
      <c r="PSW61" s="53"/>
      <c r="PSX61" s="53"/>
      <c r="PSY61" s="53"/>
      <c r="PSZ61" s="53"/>
      <c r="PTA61" s="53"/>
      <c r="PTB61" s="53"/>
      <c r="PTC61" s="53"/>
      <c r="PTD61" s="53"/>
      <c r="PTE61" s="53"/>
      <c r="PTF61" s="53"/>
      <c r="PTG61" s="53"/>
      <c r="PTH61" s="53"/>
      <c r="PTI61" s="53"/>
      <c r="PTJ61" s="53"/>
      <c r="PTK61" s="53"/>
      <c r="PTL61" s="53"/>
      <c r="PTM61" s="53"/>
      <c r="PTN61" s="53"/>
      <c r="PTO61" s="53"/>
      <c r="PTP61" s="53"/>
      <c r="PTQ61" s="53"/>
      <c r="PTR61" s="53"/>
      <c r="PTS61" s="53"/>
      <c r="PTT61" s="53"/>
      <c r="PTU61" s="53"/>
      <c r="PTV61" s="53"/>
      <c r="PTW61" s="53"/>
      <c r="PTX61" s="53"/>
      <c r="PTY61" s="53"/>
      <c r="PTZ61" s="53"/>
      <c r="PUA61" s="53"/>
      <c r="PUB61" s="53"/>
      <c r="PUC61" s="53"/>
      <c r="PUD61" s="53"/>
      <c r="PUE61" s="53"/>
      <c r="PUF61" s="53"/>
      <c r="PUG61" s="53"/>
      <c r="PUH61" s="53"/>
      <c r="PUI61" s="53"/>
      <c r="PUJ61" s="53"/>
      <c r="PUK61" s="53"/>
      <c r="PUL61" s="53"/>
      <c r="PUM61" s="53"/>
      <c r="PUN61" s="53"/>
      <c r="PUO61" s="53"/>
      <c r="PUP61" s="53"/>
      <c r="PUQ61" s="53"/>
      <c r="PUR61" s="53"/>
      <c r="PUS61" s="53"/>
      <c r="PUT61" s="53"/>
      <c r="PUU61" s="53"/>
      <c r="PUV61" s="53"/>
      <c r="PUW61" s="53"/>
      <c r="PUX61" s="53"/>
      <c r="PUY61" s="53"/>
      <c r="PUZ61" s="53"/>
      <c r="PVA61" s="53"/>
      <c r="PVB61" s="53"/>
      <c r="PVC61" s="53"/>
      <c r="PVD61" s="53"/>
      <c r="PVE61" s="53"/>
      <c r="PVF61" s="53"/>
      <c r="PVG61" s="53"/>
      <c r="PVH61" s="53"/>
      <c r="PVI61" s="53"/>
      <c r="PVJ61" s="53"/>
      <c r="PVK61" s="53"/>
      <c r="PVL61" s="53"/>
      <c r="PVM61" s="53"/>
      <c r="PVN61" s="53"/>
      <c r="PVO61" s="53"/>
      <c r="PVP61" s="53"/>
      <c r="PVQ61" s="53"/>
      <c r="PVR61" s="53"/>
      <c r="PVS61" s="53"/>
      <c r="PVT61" s="53"/>
      <c r="PVU61" s="53"/>
      <c r="PVV61" s="53"/>
      <c r="PVW61" s="53"/>
      <c r="PVX61" s="53"/>
      <c r="PVY61" s="53"/>
      <c r="PVZ61" s="53"/>
      <c r="PWA61" s="53"/>
      <c r="PWB61" s="53"/>
      <c r="PWC61" s="53"/>
      <c r="PWD61" s="53"/>
      <c r="PWE61" s="53"/>
      <c r="PWF61" s="53"/>
      <c r="PWG61" s="53"/>
      <c r="PWH61" s="53"/>
      <c r="PWI61" s="53"/>
      <c r="PWJ61" s="53"/>
      <c r="PWK61" s="53"/>
      <c r="PWL61" s="53"/>
      <c r="PWM61" s="53"/>
      <c r="PWN61" s="53"/>
      <c r="PWO61" s="53"/>
      <c r="PWP61" s="53"/>
      <c r="PWQ61" s="53"/>
      <c r="PWR61" s="53"/>
      <c r="PWS61" s="53"/>
      <c r="PWT61" s="53"/>
      <c r="PWU61" s="53"/>
      <c r="PWV61" s="53"/>
      <c r="PWW61" s="53"/>
      <c r="PWX61" s="53"/>
      <c r="PWY61" s="53"/>
      <c r="PWZ61" s="53"/>
      <c r="PXA61" s="53"/>
      <c r="PXB61" s="53"/>
      <c r="PXC61" s="53"/>
      <c r="PXD61" s="53"/>
      <c r="PXE61" s="53"/>
      <c r="PXF61" s="53"/>
      <c r="PXG61" s="53"/>
      <c r="PXH61" s="53"/>
      <c r="PXI61" s="53"/>
      <c r="PXJ61" s="53"/>
      <c r="PXK61" s="53"/>
      <c r="PXL61" s="53"/>
      <c r="PXM61" s="53"/>
      <c r="PXN61" s="53"/>
      <c r="PXO61" s="53"/>
      <c r="PXP61" s="53"/>
      <c r="PXQ61" s="53"/>
      <c r="PXR61" s="53"/>
      <c r="PXS61" s="53"/>
      <c r="PXT61" s="53"/>
      <c r="PXU61" s="53"/>
      <c r="PXV61" s="53"/>
      <c r="PXW61" s="53"/>
      <c r="PXX61" s="53"/>
      <c r="PXY61" s="53"/>
      <c r="PXZ61" s="53"/>
      <c r="PYA61" s="53"/>
      <c r="PYB61" s="53"/>
      <c r="PYC61" s="53"/>
      <c r="PYD61" s="53"/>
      <c r="PYE61" s="53"/>
      <c r="PYF61" s="53"/>
      <c r="PYG61" s="53"/>
      <c r="PYH61" s="53"/>
      <c r="PYI61" s="53"/>
      <c r="PYJ61" s="53"/>
      <c r="PYK61" s="53"/>
      <c r="PYL61" s="53"/>
      <c r="PYM61" s="53"/>
      <c r="PYN61" s="53"/>
      <c r="PYO61" s="53"/>
      <c r="PYP61" s="53"/>
      <c r="PYQ61" s="53"/>
      <c r="PYR61" s="53"/>
      <c r="PYS61" s="53"/>
      <c r="PYT61" s="53"/>
      <c r="PYU61" s="53"/>
      <c r="PYV61" s="53"/>
      <c r="PYW61" s="53"/>
      <c r="PYX61" s="53"/>
      <c r="PYY61" s="53"/>
      <c r="PYZ61" s="53"/>
      <c r="PZA61" s="53"/>
      <c r="PZB61" s="53"/>
      <c r="PZC61" s="53"/>
      <c r="PZD61" s="53"/>
      <c r="PZE61" s="53"/>
      <c r="PZF61" s="53"/>
      <c r="PZG61" s="53"/>
      <c r="PZH61" s="53"/>
      <c r="PZI61" s="53"/>
      <c r="PZJ61" s="53"/>
      <c r="PZK61" s="53"/>
      <c r="PZL61" s="53"/>
      <c r="PZM61" s="53"/>
      <c r="PZN61" s="53"/>
      <c r="PZO61" s="53"/>
      <c r="PZP61" s="53"/>
      <c r="PZQ61" s="53"/>
      <c r="PZR61" s="53"/>
      <c r="PZS61" s="53"/>
      <c r="PZT61" s="53"/>
      <c r="PZU61" s="53"/>
      <c r="PZV61" s="53"/>
      <c r="PZW61" s="53"/>
      <c r="PZX61" s="53"/>
      <c r="PZY61" s="53"/>
      <c r="PZZ61" s="53"/>
      <c r="QAA61" s="53"/>
      <c r="QAB61" s="53"/>
      <c r="QAC61" s="53"/>
      <c r="QAD61" s="53"/>
      <c r="QAE61" s="53"/>
      <c r="QAF61" s="53"/>
      <c r="QAG61" s="53"/>
      <c r="QAH61" s="53"/>
      <c r="QAI61" s="53"/>
      <c r="QAJ61" s="53"/>
      <c r="QAK61" s="53"/>
      <c r="QAL61" s="53"/>
      <c r="QAM61" s="53"/>
      <c r="QAN61" s="53"/>
      <c r="QAO61" s="53"/>
      <c r="QAP61" s="53"/>
      <c r="QAQ61" s="53"/>
      <c r="QAR61" s="53"/>
      <c r="QAS61" s="53"/>
      <c r="QAT61" s="53"/>
      <c r="QAU61" s="53"/>
      <c r="QAV61" s="53"/>
      <c r="QAW61" s="53"/>
      <c r="QAX61" s="53"/>
      <c r="QAY61" s="53"/>
      <c r="QAZ61" s="53"/>
      <c r="QBA61" s="53"/>
      <c r="QBB61" s="53"/>
      <c r="QBC61" s="53"/>
      <c r="QBD61" s="53"/>
      <c r="QBE61" s="53"/>
      <c r="QBF61" s="53"/>
      <c r="QBG61" s="53"/>
      <c r="QBH61" s="53"/>
      <c r="QBI61" s="53"/>
      <c r="QBJ61" s="53"/>
      <c r="QBK61" s="53"/>
      <c r="QBL61" s="53"/>
      <c r="QBM61" s="53"/>
      <c r="QBN61" s="53"/>
      <c r="QBO61" s="53"/>
      <c r="QBP61" s="53"/>
      <c r="QBQ61" s="53"/>
      <c r="QBR61" s="53"/>
      <c r="QBS61" s="53"/>
      <c r="QBT61" s="53"/>
      <c r="QBU61" s="53"/>
      <c r="QBV61" s="53"/>
      <c r="QBW61" s="53"/>
      <c r="QBX61" s="53"/>
      <c r="QBY61" s="53"/>
      <c r="QBZ61" s="53"/>
      <c r="QCA61" s="53"/>
      <c r="QCB61" s="53"/>
      <c r="QCC61" s="53"/>
      <c r="QCD61" s="53"/>
      <c r="QCE61" s="53"/>
      <c r="QCF61" s="53"/>
      <c r="QCG61" s="53"/>
      <c r="QCH61" s="53"/>
      <c r="QCI61" s="53"/>
      <c r="QCJ61" s="53"/>
      <c r="QCK61" s="53"/>
      <c r="QCL61" s="53"/>
      <c r="QCM61" s="53"/>
      <c r="QCN61" s="53"/>
      <c r="QCO61" s="53"/>
      <c r="QCP61" s="53"/>
      <c r="QCQ61" s="53"/>
      <c r="QCR61" s="53"/>
      <c r="QCS61" s="53"/>
      <c r="QCT61" s="53"/>
      <c r="QCU61" s="53"/>
      <c r="QCV61" s="53"/>
      <c r="QCW61" s="53"/>
      <c r="QCX61" s="53"/>
      <c r="QCY61" s="53"/>
      <c r="QCZ61" s="53"/>
      <c r="QDA61" s="53"/>
      <c r="QDB61" s="53"/>
      <c r="QDC61" s="53"/>
      <c r="QDD61" s="53"/>
      <c r="QDE61" s="53"/>
      <c r="QDF61" s="53"/>
      <c r="QDG61" s="53"/>
      <c r="QDH61" s="53"/>
      <c r="QDI61" s="53"/>
      <c r="QDJ61" s="53"/>
      <c r="QDK61" s="53"/>
      <c r="QDL61" s="53"/>
      <c r="QDM61" s="53"/>
      <c r="QDN61" s="53"/>
      <c r="QDO61" s="53"/>
      <c r="QDP61" s="53"/>
      <c r="QDQ61" s="53"/>
      <c r="QDR61" s="53"/>
      <c r="QDS61" s="53"/>
      <c r="QDT61" s="53"/>
      <c r="QDU61" s="53"/>
      <c r="QDV61" s="53"/>
      <c r="QDW61" s="53"/>
      <c r="QDX61" s="53"/>
      <c r="QDY61" s="53"/>
      <c r="QDZ61" s="53"/>
      <c r="QEA61" s="53"/>
      <c r="QEB61" s="53"/>
      <c r="QEC61" s="53"/>
      <c r="QED61" s="53"/>
      <c r="QEE61" s="53"/>
      <c r="QEF61" s="53"/>
      <c r="QEG61" s="53"/>
      <c r="QEH61" s="53"/>
      <c r="QEI61" s="53"/>
      <c r="QEJ61" s="53"/>
      <c r="QEK61" s="53"/>
      <c r="QEL61" s="53"/>
      <c r="QEM61" s="53"/>
      <c r="QEN61" s="53"/>
      <c r="QEO61" s="53"/>
      <c r="QEP61" s="53"/>
      <c r="QEQ61" s="53"/>
      <c r="QER61" s="53"/>
      <c r="QES61" s="53"/>
      <c r="QET61" s="53"/>
      <c r="QEU61" s="53"/>
      <c r="QEV61" s="53"/>
      <c r="QEW61" s="53"/>
      <c r="QEX61" s="53"/>
      <c r="QEY61" s="53"/>
      <c r="QEZ61" s="53"/>
      <c r="QFA61" s="53"/>
      <c r="QFB61" s="53"/>
      <c r="QFC61" s="53"/>
      <c r="QFD61" s="53"/>
      <c r="QFE61" s="53"/>
      <c r="QFF61" s="53"/>
      <c r="QFG61" s="53"/>
      <c r="QFH61" s="53"/>
      <c r="QFI61" s="53"/>
      <c r="QFJ61" s="53"/>
      <c r="QFK61" s="53"/>
      <c r="QFL61" s="53"/>
      <c r="QFM61" s="53"/>
      <c r="QFN61" s="53"/>
      <c r="QFO61" s="53"/>
      <c r="QFP61" s="53"/>
      <c r="QFQ61" s="53"/>
      <c r="QFR61" s="53"/>
      <c r="QFS61" s="53"/>
      <c r="QFT61" s="53"/>
      <c r="QFU61" s="53"/>
      <c r="QFV61" s="53"/>
      <c r="QFW61" s="53"/>
      <c r="QFX61" s="53"/>
      <c r="QFY61" s="53"/>
      <c r="QFZ61" s="53"/>
      <c r="QGA61" s="53"/>
      <c r="QGB61" s="53"/>
      <c r="QGC61" s="53"/>
      <c r="QGD61" s="53"/>
      <c r="QGE61" s="53"/>
      <c r="QGF61" s="53"/>
      <c r="QGG61" s="53"/>
      <c r="QGH61" s="53"/>
      <c r="QGI61" s="53"/>
      <c r="QGJ61" s="53"/>
      <c r="QGK61" s="53"/>
      <c r="QGL61" s="53"/>
      <c r="QGM61" s="53"/>
      <c r="QGN61" s="53"/>
      <c r="QGO61" s="53"/>
      <c r="QGP61" s="53"/>
      <c r="QGQ61" s="53"/>
      <c r="QGR61" s="53"/>
      <c r="QGS61" s="53"/>
      <c r="QGT61" s="53"/>
      <c r="QGU61" s="53"/>
      <c r="QGV61" s="53"/>
      <c r="QGW61" s="53"/>
      <c r="QGX61" s="53"/>
      <c r="QGY61" s="53"/>
      <c r="QGZ61" s="53"/>
      <c r="QHA61" s="53"/>
      <c r="QHB61" s="53"/>
      <c r="QHC61" s="53"/>
      <c r="QHD61" s="53"/>
      <c r="QHE61" s="53"/>
      <c r="QHF61" s="53"/>
      <c r="QHG61" s="53"/>
      <c r="QHH61" s="53"/>
      <c r="QHI61" s="53"/>
      <c r="QHJ61" s="53"/>
      <c r="QHK61" s="53"/>
      <c r="QHL61" s="53"/>
      <c r="QHM61" s="53"/>
      <c r="QHN61" s="53"/>
      <c r="QHO61" s="53"/>
      <c r="QHP61" s="53"/>
      <c r="QHQ61" s="53"/>
      <c r="QHR61" s="53"/>
      <c r="QHS61" s="53"/>
      <c r="QHT61" s="53"/>
      <c r="QHU61" s="53"/>
      <c r="QHV61" s="53"/>
      <c r="QHW61" s="53"/>
      <c r="QHX61" s="53"/>
      <c r="QHY61" s="53"/>
      <c r="QHZ61" s="53"/>
      <c r="QIA61" s="53"/>
      <c r="QIB61" s="53"/>
      <c r="QIC61" s="53"/>
      <c r="QID61" s="53"/>
      <c r="QIE61" s="53"/>
      <c r="QIF61" s="53"/>
      <c r="QIG61" s="53"/>
      <c r="QIH61" s="53"/>
      <c r="QII61" s="53"/>
      <c r="QIJ61" s="53"/>
      <c r="QIK61" s="53"/>
      <c r="QIL61" s="53"/>
      <c r="QIM61" s="53"/>
      <c r="QIN61" s="53"/>
      <c r="QIO61" s="53"/>
      <c r="QIP61" s="53"/>
      <c r="QIQ61" s="53"/>
      <c r="QIR61" s="53"/>
      <c r="QIS61" s="53"/>
      <c r="QIT61" s="53"/>
      <c r="QIU61" s="53"/>
      <c r="QIV61" s="53"/>
      <c r="QIW61" s="53"/>
      <c r="QIX61" s="53"/>
      <c r="QIY61" s="53"/>
      <c r="QIZ61" s="53"/>
      <c r="QJA61" s="53"/>
      <c r="QJB61" s="53"/>
      <c r="QJC61" s="53"/>
      <c r="QJD61" s="53"/>
      <c r="QJE61" s="53"/>
      <c r="QJF61" s="53"/>
      <c r="QJG61" s="53"/>
      <c r="QJH61" s="53"/>
      <c r="QJI61" s="53"/>
      <c r="QJJ61" s="53"/>
      <c r="QJK61" s="53"/>
      <c r="QJL61" s="53"/>
      <c r="QJM61" s="53"/>
      <c r="QJN61" s="53"/>
      <c r="QJO61" s="53"/>
      <c r="QJP61" s="53"/>
      <c r="QJQ61" s="53"/>
      <c r="QJR61" s="53"/>
      <c r="QJS61" s="53"/>
      <c r="QJT61" s="53"/>
      <c r="QJU61" s="53"/>
      <c r="QJV61" s="53"/>
      <c r="QJW61" s="53"/>
      <c r="QJX61" s="53"/>
      <c r="QJY61" s="53"/>
      <c r="QJZ61" s="53"/>
      <c r="QKA61" s="53"/>
      <c r="QKB61" s="53"/>
      <c r="QKC61" s="53"/>
      <c r="QKD61" s="53"/>
      <c r="QKE61" s="53"/>
      <c r="QKF61" s="53"/>
      <c r="QKG61" s="53"/>
      <c r="QKH61" s="53"/>
      <c r="QKI61" s="53"/>
      <c r="QKJ61" s="53"/>
      <c r="QKK61" s="53"/>
      <c r="QKL61" s="53"/>
      <c r="QKM61" s="53"/>
      <c r="QKN61" s="53"/>
      <c r="QKO61" s="53"/>
      <c r="QKP61" s="53"/>
      <c r="QKQ61" s="53"/>
      <c r="QKR61" s="53"/>
      <c r="QKS61" s="53"/>
      <c r="QKT61" s="53"/>
      <c r="QKU61" s="53"/>
      <c r="QKV61" s="53"/>
      <c r="QKW61" s="53"/>
      <c r="QKX61" s="53"/>
      <c r="QKY61" s="53"/>
      <c r="QKZ61" s="53"/>
      <c r="QLA61" s="53"/>
      <c r="QLB61" s="53"/>
      <c r="QLC61" s="53"/>
      <c r="QLD61" s="53"/>
      <c r="QLE61" s="53"/>
      <c r="QLF61" s="53"/>
      <c r="QLG61" s="53"/>
      <c r="QLH61" s="53"/>
      <c r="QLI61" s="53"/>
      <c r="QLJ61" s="53"/>
      <c r="QLK61" s="53"/>
      <c r="QLL61" s="53"/>
      <c r="QLM61" s="53"/>
      <c r="QLN61" s="53"/>
      <c r="QLO61" s="53"/>
      <c r="QLP61" s="53"/>
      <c r="QLQ61" s="53"/>
      <c r="QLR61" s="53"/>
      <c r="QLS61" s="53"/>
      <c r="QLT61" s="53"/>
      <c r="QLU61" s="53"/>
      <c r="QLV61" s="53"/>
      <c r="QLW61" s="53"/>
      <c r="QLX61" s="53"/>
      <c r="QLY61" s="53"/>
      <c r="QLZ61" s="53"/>
      <c r="QMA61" s="53"/>
      <c r="QMB61" s="53"/>
      <c r="QMC61" s="53"/>
      <c r="QMD61" s="53"/>
      <c r="QME61" s="53"/>
      <c r="QMF61" s="53"/>
      <c r="QMG61" s="53"/>
      <c r="QMH61" s="53"/>
      <c r="QMI61" s="53"/>
      <c r="QMJ61" s="53"/>
      <c r="QMK61" s="53"/>
      <c r="QML61" s="53"/>
      <c r="QMM61" s="53"/>
      <c r="QMN61" s="53"/>
      <c r="QMO61" s="53"/>
      <c r="QMP61" s="53"/>
      <c r="QMQ61" s="53"/>
      <c r="QMR61" s="53"/>
      <c r="QMS61" s="53"/>
      <c r="QMT61" s="53"/>
      <c r="QMU61" s="53"/>
      <c r="QMV61" s="53"/>
      <c r="QMW61" s="53"/>
      <c r="QMX61" s="53"/>
      <c r="QMY61" s="53"/>
      <c r="QMZ61" s="53"/>
      <c r="QNA61" s="53"/>
      <c r="QNB61" s="53"/>
      <c r="QNC61" s="53"/>
      <c r="QND61" s="53"/>
      <c r="QNE61" s="53"/>
      <c r="QNF61" s="53"/>
      <c r="QNG61" s="53"/>
      <c r="QNH61" s="53"/>
      <c r="QNI61" s="53"/>
      <c r="QNJ61" s="53"/>
      <c r="QNK61" s="53"/>
      <c r="QNL61" s="53"/>
      <c r="QNM61" s="53"/>
      <c r="QNN61" s="53"/>
      <c r="QNO61" s="53"/>
      <c r="QNP61" s="53"/>
      <c r="QNQ61" s="53"/>
      <c r="QNR61" s="53"/>
      <c r="QNS61" s="53"/>
      <c r="QNT61" s="53"/>
      <c r="QNU61" s="53"/>
      <c r="QNV61" s="53"/>
      <c r="QNW61" s="53"/>
      <c r="QNX61" s="53"/>
      <c r="QNY61" s="53"/>
      <c r="QNZ61" s="53"/>
      <c r="QOA61" s="53"/>
      <c r="QOB61" s="53"/>
      <c r="QOC61" s="53"/>
      <c r="QOD61" s="53"/>
      <c r="QOE61" s="53"/>
      <c r="QOF61" s="53"/>
      <c r="QOG61" s="53"/>
      <c r="QOH61" s="53"/>
      <c r="QOI61" s="53"/>
      <c r="QOJ61" s="53"/>
      <c r="QOK61" s="53"/>
      <c r="QOL61" s="53"/>
      <c r="QOM61" s="53"/>
      <c r="QON61" s="53"/>
      <c r="QOO61" s="53"/>
      <c r="QOP61" s="53"/>
      <c r="QOQ61" s="53"/>
      <c r="QOR61" s="53"/>
      <c r="QOS61" s="53"/>
      <c r="QOT61" s="53"/>
      <c r="QOU61" s="53"/>
      <c r="QOV61" s="53"/>
      <c r="QOW61" s="53"/>
      <c r="QOX61" s="53"/>
      <c r="QOY61" s="53"/>
      <c r="QOZ61" s="53"/>
      <c r="QPA61" s="53"/>
      <c r="QPB61" s="53"/>
      <c r="QPC61" s="53"/>
      <c r="QPD61" s="53"/>
      <c r="QPE61" s="53"/>
      <c r="QPF61" s="53"/>
      <c r="QPG61" s="53"/>
      <c r="QPH61" s="53"/>
      <c r="QPI61" s="53"/>
      <c r="QPJ61" s="53"/>
      <c r="QPK61" s="53"/>
      <c r="QPL61" s="53"/>
      <c r="QPM61" s="53"/>
      <c r="QPN61" s="53"/>
      <c r="QPO61" s="53"/>
      <c r="QPP61" s="53"/>
      <c r="QPQ61" s="53"/>
      <c r="QPR61" s="53"/>
      <c r="QPS61" s="53"/>
      <c r="QPT61" s="53"/>
      <c r="QPU61" s="53"/>
      <c r="QPV61" s="53"/>
      <c r="QPW61" s="53"/>
      <c r="QPX61" s="53"/>
      <c r="QPY61" s="53"/>
      <c r="QPZ61" s="53"/>
      <c r="QQA61" s="53"/>
      <c r="QQB61" s="53"/>
      <c r="QQC61" s="53"/>
      <c r="QQD61" s="53"/>
      <c r="QQE61" s="53"/>
      <c r="QQF61" s="53"/>
      <c r="QQG61" s="53"/>
      <c r="QQH61" s="53"/>
      <c r="QQI61" s="53"/>
      <c r="QQJ61" s="53"/>
      <c r="QQK61" s="53"/>
      <c r="QQL61" s="53"/>
      <c r="QQM61" s="53"/>
      <c r="QQN61" s="53"/>
      <c r="QQO61" s="53"/>
      <c r="QQP61" s="53"/>
      <c r="QQQ61" s="53"/>
      <c r="QQR61" s="53"/>
      <c r="QQS61" s="53"/>
      <c r="QQT61" s="53"/>
      <c r="QQU61" s="53"/>
      <c r="QQV61" s="53"/>
      <c r="QQW61" s="53"/>
      <c r="QQX61" s="53"/>
      <c r="QQY61" s="53"/>
      <c r="QQZ61" s="53"/>
      <c r="QRA61" s="53"/>
      <c r="QRB61" s="53"/>
      <c r="QRC61" s="53"/>
      <c r="QRD61" s="53"/>
      <c r="QRE61" s="53"/>
      <c r="QRF61" s="53"/>
      <c r="QRG61" s="53"/>
      <c r="QRH61" s="53"/>
      <c r="QRI61" s="53"/>
      <c r="QRJ61" s="53"/>
      <c r="QRK61" s="53"/>
      <c r="QRL61" s="53"/>
      <c r="QRM61" s="53"/>
      <c r="QRN61" s="53"/>
      <c r="QRO61" s="53"/>
      <c r="QRP61" s="53"/>
      <c r="QRQ61" s="53"/>
      <c r="QRR61" s="53"/>
      <c r="QRS61" s="53"/>
      <c r="QRT61" s="53"/>
      <c r="QRU61" s="53"/>
      <c r="QRV61" s="53"/>
      <c r="QRW61" s="53"/>
      <c r="QRX61" s="53"/>
      <c r="QRY61" s="53"/>
      <c r="QRZ61" s="53"/>
      <c r="QSA61" s="53"/>
      <c r="QSB61" s="53"/>
      <c r="QSC61" s="53"/>
      <c r="QSD61" s="53"/>
      <c r="QSE61" s="53"/>
      <c r="QSF61" s="53"/>
      <c r="QSG61" s="53"/>
      <c r="QSH61" s="53"/>
      <c r="QSI61" s="53"/>
      <c r="QSJ61" s="53"/>
      <c r="QSK61" s="53"/>
      <c r="QSL61" s="53"/>
      <c r="QSM61" s="53"/>
      <c r="QSN61" s="53"/>
      <c r="QSO61" s="53"/>
      <c r="QSP61" s="53"/>
      <c r="QSQ61" s="53"/>
      <c r="QSR61" s="53"/>
      <c r="QSS61" s="53"/>
      <c r="QST61" s="53"/>
      <c r="QSU61" s="53"/>
      <c r="QSV61" s="53"/>
      <c r="QSW61" s="53"/>
      <c r="QSX61" s="53"/>
      <c r="QSY61" s="53"/>
      <c r="QSZ61" s="53"/>
      <c r="QTA61" s="53"/>
      <c r="QTB61" s="53"/>
      <c r="QTC61" s="53"/>
      <c r="QTD61" s="53"/>
      <c r="QTE61" s="53"/>
      <c r="QTF61" s="53"/>
      <c r="QTG61" s="53"/>
      <c r="QTH61" s="53"/>
      <c r="QTI61" s="53"/>
      <c r="QTJ61" s="53"/>
      <c r="QTK61" s="53"/>
      <c r="QTL61" s="53"/>
      <c r="QTM61" s="53"/>
      <c r="QTN61" s="53"/>
      <c r="QTO61" s="53"/>
      <c r="QTP61" s="53"/>
      <c r="QTQ61" s="53"/>
      <c r="QTR61" s="53"/>
      <c r="QTS61" s="53"/>
      <c r="QTT61" s="53"/>
      <c r="QTU61" s="53"/>
      <c r="QTV61" s="53"/>
      <c r="QTW61" s="53"/>
      <c r="QTX61" s="53"/>
      <c r="QTY61" s="53"/>
      <c r="QTZ61" s="53"/>
      <c r="QUA61" s="53"/>
      <c r="QUB61" s="53"/>
      <c r="QUC61" s="53"/>
      <c r="QUD61" s="53"/>
      <c r="QUE61" s="53"/>
      <c r="QUF61" s="53"/>
      <c r="QUG61" s="53"/>
      <c r="QUH61" s="53"/>
      <c r="QUI61" s="53"/>
      <c r="QUJ61" s="53"/>
      <c r="QUK61" s="53"/>
      <c r="QUL61" s="53"/>
      <c r="QUM61" s="53"/>
      <c r="QUN61" s="53"/>
      <c r="QUO61" s="53"/>
      <c r="QUP61" s="53"/>
      <c r="QUQ61" s="53"/>
      <c r="QUR61" s="53"/>
      <c r="QUS61" s="53"/>
      <c r="QUT61" s="53"/>
      <c r="QUU61" s="53"/>
      <c r="QUV61" s="53"/>
      <c r="QUW61" s="53"/>
      <c r="QUX61" s="53"/>
      <c r="QUY61" s="53"/>
      <c r="QUZ61" s="53"/>
      <c r="QVA61" s="53"/>
      <c r="QVB61" s="53"/>
      <c r="QVC61" s="53"/>
      <c r="QVD61" s="53"/>
      <c r="QVE61" s="53"/>
      <c r="QVF61" s="53"/>
      <c r="QVG61" s="53"/>
      <c r="QVH61" s="53"/>
      <c r="QVI61" s="53"/>
      <c r="QVJ61" s="53"/>
      <c r="QVK61" s="53"/>
      <c r="QVL61" s="53"/>
      <c r="QVM61" s="53"/>
      <c r="QVN61" s="53"/>
      <c r="QVO61" s="53"/>
      <c r="QVP61" s="53"/>
      <c r="QVQ61" s="53"/>
      <c r="QVR61" s="53"/>
      <c r="QVS61" s="53"/>
      <c r="QVT61" s="53"/>
      <c r="QVU61" s="53"/>
      <c r="QVV61" s="53"/>
      <c r="QVW61" s="53"/>
      <c r="QVX61" s="53"/>
      <c r="QVY61" s="53"/>
      <c r="QVZ61" s="53"/>
      <c r="QWA61" s="53"/>
      <c r="QWB61" s="53"/>
      <c r="QWC61" s="53"/>
      <c r="QWD61" s="53"/>
      <c r="QWE61" s="53"/>
      <c r="QWF61" s="53"/>
      <c r="QWG61" s="53"/>
      <c r="QWH61" s="53"/>
      <c r="QWI61" s="53"/>
      <c r="QWJ61" s="53"/>
      <c r="QWK61" s="53"/>
      <c r="QWL61" s="53"/>
      <c r="QWM61" s="53"/>
      <c r="QWN61" s="53"/>
      <c r="QWO61" s="53"/>
      <c r="QWP61" s="53"/>
      <c r="QWQ61" s="53"/>
      <c r="QWR61" s="53"/>
      <c r="QWS61" s="53"/>
      <c r="QWT61" s="53"/>
      <c r="QWU61" s="53"/>
      <c r="QWV61" s="53"/>
      <c r="QWW61" s="53"/>
      <c r="QWX61" s="53"/>
      <c r="QWY61" s="53"/>
      <c r="QWZ61" s="53"/>
      <c r="QXA61" s="53"/>
      <c r="QXB61" s="53"/>
      <c r="QXC61" s="53"/>
      <c r="QXD61" s="53"/>
      <c r="QXE61" s="53"/>
      <c r="QXF61" s="53"/>
      <c r="QXG61" s="53"/>
      <c r="QXH61" s="53"/>
      <c r="QXI61" s="53"/>
      <c r="QXJ61" s="53"/>
      <c r="QXK61" s="53"/>
      <c r="QXL61" s="53"/>
      <c r="QXM61" s="53"/>
      <c r="QXN61" s="53"/>
      <c r="QXO61" s="53"/>
      <c r="QXP61" s="53"/>
      <c r="QXQ61" s="53"/>
      <c r="QXR61" s="53"/>
      <c r="QXS61" s="53"/>
      <c r="QXT61" s="53"/>
      <c r="QXU61" s="53"/>
      <c r="QXV61" s="53"/>
      <c r="QXW61" s="53"/>
      <c r="QXX61" s="53"/>
      <c r="QXY61" s="53"/>
      <c r="QXZ61" s="53"/>
      <c r="QYA61" s="53"/>
      <c r="QYB61" s="53"/>
      <c r="QYC61" s="53"/>
      <c r="QYD61" s="53"/>
      <c r="QYE61" s="53"/>
      <c r="QYF61" s="53"/>
      <c r="QYG61" s="53"/>
      <c r="QYH61" s="53"/>
      <c r="QYI61" s="53"/>
      <c r="QYJ61" s="53"/>
      <c r="QYK61" s="53"/>
      <c r="QYL61" s="53"/>
      <c r="QYM61" s="53"/>
      <c r="QYN61" s="53"/>
      <c r="QYO61" s="53"/>
      <c r="QYP61" s="53"/>
      <c r="QYQ61" s="53"/>
      <c r="QYR61" s="53"/>
      <c r="QYS61" s="53"/>
      <c r="QYT61" s="53"/>
      <c r="QYU61" s="53"/>
      <c r="QYV61" s="53"/>
      <c r="QYW61" s="53"/>
      <c r="QYX61" s="53"/>
      <c r="QYY61" s="53"/>
      <c r="QYZ61" s="53"/>
      <c r="QZA61" s="53"/>
      <c r="QZB61" s="53"/>
      <c r="QZC61" s="53"/>
      <c r="QZD61" s="53"/>
      <c r="QZE61" s="53"/>
      <c r="QZF61" s="53"/>
      <c r="QZG61" s="53"/>
      <c r="QZH61" s="53"/>
      <c r="QZI61" s="53"/>
      <c r="QZJ61" s="53"/>
      <c r="QZK61" s="53"/>
      <c r="QZL61" s="53"/>
      <c r="QZM61" s="53"/>
      <c r="QZN61" s="53"/>
      <c r="QZO61" s="53"/>
      <c r="QZP61" s="53"/>
      <c r="QZQ61" s="53"/>
      <c r="QZR61" s="53"/>
      <c r="QZS61" s="53"/>
      <c r="QZT61" s="53"/>
      <c r="QZU61" s="53"/>
      <c r="QZV61" s="53"/>
      <c r="QZW61" s="53"/>
      <c r="QZX61" s="53"/>
      <c r="QZY61" s="53"/>
      <c r="QZZ61" s="53"/>
      <c r="RAA61" s="53"/>
      <c r="RAB61" s="53"/>
      <c r="RAC61" s="53"/>
      <c r="RAD61" s="53"/>
      <c r="RAE61" s="53"/>
      <c r="RAF61" s="53"/>
      <c r="RAG61" s="53"/>
      <c r="RAH61" s="53"/>
      <c r="RAI61" s="53"/>
      <c r="RAJ61" s="53"/>
      <c r="RAK61" s="53"/>
      <c r="RAL61" s="53"/>
      <c r="RAM61" s="53"/>
      <c r="RAN61" s="53"/>
      <c r="RAO61" s="53"/>
      <c r="RAP61" s="53"/>
      <c r="RAQ61" s="53"/>
      <c r="RAR61" s="53"/>
      <c r="RAS61" s="53"/>
      <c r="RAT61" s="53"/>
      <c r="RAU61" s="53"/>
      <c r="RAV61" s="53"/>
      <c r="RAW61" s="53"/>
      <c r="RAX61" s="53"/>
      <c r="RAY61" s="53"/>
      <c r="RAZ61" s="53"/>
      <c r="RBA61" s="53"/>
      <c r="RBB61" s="53"/>
      <c r="RBC61" s="53"/>
      <c r="RBD61" s="53"/>
      <c r="RBE61" s="53"/>
      <c r="RBF61" s="53"/>
      <c r="RBG61" s="53"/>
      <c r="RBH61" s="53"/>
      <c r="RBI61" s="53"/>
      <c r="RBJ61" s="53"/>
      <c r="RBK61" s="53"/>
      <c r="RBL61" s="53"/>
      <c r="RBM61" s="53"/>
      <c r="RBN61" s="53"/>
      <c r="RBO61" s="53"/>
      <c r="RBP61" s="53"/>
      <c r="RBQ61" s="53"/>
      <c r="RBR61" s="53"/>
      <c r="RBS61" s="53"/>
      <c r="RBT61" s="53"/>
      <c r="RBU61" s="53"/>
      <c r="RBV61" s="53"/>
      <c r="RBW61" s="53"/>
      <c r="RBX61" s="53"/>
      <c r="RBY61" s="53"/>
      <c r="RBZ61" s="53"/>
      <c r="RCA61" s="53"/>
      <c r="RCB61" s="53"/>
      <c r="RCC61" s="53"/>
      <c r="RCD61" s="53"/>
      <c r="RCE61" s="53"/>
      <c r="RCF61" s="53"/>
      <c r="RCG61" s="53"/>
      <c r="RCH61" s="53"/>
      <c r="RCI61" s="53"/>
      <c r="RCJ61" s="53"/>
      <c r="RCK61" s="53"/>
      <c r="RCL61" s="53"/>
      <c r="RCM61" s="53"/>
      <c r="RCN61" s="53"/>
      <c r="RCO61" s="53"/>
      <c r="RCP61" s="53"/>
      <c r="RCQ61" s="53"/>
      <c r="RCR61" s="53"/>
      <c r="RCS61" s="53"/>
      <c r="RCT61" s="53"/>
      <c r="RCU61" s="53"/>
      <c r="RCV61" s="53"/>
      <c r="RCW61" s="53"/>
      <c r="RCX61" s="53"/>
      <c r="RCY61" s="53"/>
      <c r="RCZ61" s="53"/>
      <c r="RDA61" s="53"/>
      <c r="RDB61" s="53"/>
      <c r="RDC61" s="53"/>
      <c r="RDD61" s="53"/>
      <c r="RDE61" s="53"/>
      <c r="RDF61" s="53"/>
      <c r="RDG61" s="53"/>
      <c r="RDH61" s="53"/>
      <c r="RDI61" s="53"/>
      <c r="RDJ61" s="53"/>
      <c r="RDK61" s="53"/>
      <c r="RDL61" s="53"/>
      <c r="RDM61" s="53"/>
      <c r="RDN61" s="53"/>
      <c r="RDO61" s="53"/>
      <c r="RDP61" s="53"/>
      <c r="RDQ61" s="53"/>
      <c r="RDR61" s="53"/>
      <c r="RDS61" s="53"/>
      <c r="RDT61" s="53"/>
      <c r="RDU61" s="53"/>
      <c r="RDV61" s="53"/>
      <c r="RDW61" s="53"/>
      <c r="RDX61" s="53"/>
      <c r="RDY61" s="53"/>
      <c r="RDZ61" s="53"/>
      <c r="REA61" s="53"/>
      <c r="REB61" s="53"/>
      <c r="REC61" s="53"/>
      <c r="RED61" s="53"/>
      <c r="REE61" s="53"/>
      <c r="REF61" s="53"/>
      <c r="REG61" s="53"/>
      <c r="REH61" s="53"/>
      <c r="REI61" s="53"/>
      <c r="REJ61" s="53"/>
      <c r="REK61" s="53"/>
      <c r="REL61" s="53"/>
      <c r="REM61" s="53"/>
      <c r="REN61" s="53"/>
      <c r="REO61" s="53"/>
      <c r="REP61" s="53"/>
      <c r="REQ61" s="53"/>
      <c r="RER61" s="53"/>
      <c r="RES61" s="53"/>
      <c r="RET61" s="53"/>
      <c r="REU61" s="53"/>
      <c r="REV61" s="53"/>
      <c r="REW61" s="53"/>
      <c r="REX61" s="53"/>
      <c r="REY61" s="53"/>
      <c r="REZ61" s="53"/>
      <c r="RFA61" s="53"/>
      <c r="RFB61" s="53"/>
      <c r="RFC61" s="53"/>
      <c r="RFD61" s="53"/>
      <c r="RFE61" s="53"/>
      <c r="RFF61" s="53"/>
      <c r="RFG61" s="53"/>
      <c r="RFH61" s="53"/>
      <c r="RFI61" s="53"/>
      <c r="RFJ61" s="53"/>
      <c r="RFK61" s="53"/>
      <c r="RFL61" s="53"/>
      <c r="RFM61" s="53"/>
      <c r="RFN61" s="53"/>
      <c r="RFO61" s="53"/>
      <c r="RFP61" s="53"/>
      <c r="RFQ61" s="53"/>
      <c r="RFR61" s="53"/>
      <c r="RFS61" s="53"/>
      <c r="RFT61" s="53"/>
      <c r="RFU61" s="53"/>
      <c r="RFV61" s="53"/>
      <c r="RFW61" s="53"/>
      <c r="RFX61" s="53"/>
      <c r="RFY61" s="53"/>
      <c r="RFZ61" s="53"/>
      <c r="RGA61" s="53"/>
      <c r="RGB61" s="53"/>
      <c r="RGC61" s="53"/>
      <c r="RGD61" s="53"/>
      <c r="RGE61" s="53"/>
      <c r="RGF61" s="53"/>
      <c r="RGG61" s="53"/>
      <c r="RGH61" s="53"/>
      <c r="RGI61" s="53"/>
      <c r="RGJ61" s="53"/>
      <c r="RGK61" s="53"/>
      <c r="RGL61" s="53"/>
      <c r="RGM61" s="53"/>
      <c r="RGN61" s="53"/>
      <c r="RGO61" s="53"/>
      <c r="RGP61" s="53"/>
      <c r="RGQ61" s="53"/>
      <c r="RGR61" s="53"/>
      <c r="RGS61" s="53"/>
      <c r="RGT61" s="53"/>
      <c r="RGU61" s="53"/>
      <c r="RGV61" s="53"/>
      <c r="RGW61" s="53"/>
      <c r="RGX61" s="53"/>
      <c r="RGY61" s="53"/>
      <c r="RGZ61" s="53"/>
      <c r="RHA61" s="53"/>
      <c r="RHB61" s="53"/>
      <c r="RHC61" s="53"/>
      <c r="RHD61" s="53"/>
      <c r="RHE61" s="53"/>
      <c r="RHF61" s="53"/>
      <c r="RHG61" s="53"/>
      <c r="RHH61" s="53"/>
      <c r="RHI61" s="53"/>
      <c r="RHJ61" s="53"/>
      <c r="RHK61" s="53"/>
      <c r="RHL61" s="53"/>
      <c r="RHM61" s="53"/>
      <c r="RHN61" s="53"/>
      <c r="RHO61" s="53"/>
      <c r="RHP61" s="53"/>
      <c r="RHQ61" s="53"/>
      <c r="RHR61" s="53"/>
      <c r="RHS61" s="53"/>
      <c r="RHT61" s="53"/>
      <c r="RHU61" s="53"/>
      <c r="RHV61" s="53"/>
      <c r="RHW61" s="53"/>
      <c r="RHX61" s="53"/>
      <c r="RHY61" s="53"/>
      <c r="RHZ61" s="53"/>
      <c r="RIA61" s="53"/>
      <c r="RIB61" s="53"/>
      <c r="RIC61" s="53"/>
      <c r="RID61" s="53"/>
      <c r="RIE61" s="53"/>
      <c r="RIF61" s="53"/>
      <c r="RIG61" s="53"/>
      <c r="RIH61" s="53"/>
      <c r="RII61" s="53"/>
      <c r="RIJ61" s="53"/>
      <c r="RIK61" s="53"/>
      <c r="RIL61" s="53"/>
      <c r="RIM61" s="53"/>
      <c r="RIN61" s="53"/>
      <c r="RIO61" s="53"/>
      <c r="RIP61" s="53"/>
      <c r="RIQ61" s="53"/>
      <c r="RIR61" s="53"/>
      <c r="RIS61" s="53"/>
      <c r="RIT61" s="53"/>
      <c r="RIU61" s="53"/>
      <c r="RIV61" s="53"/>
      <c r="RIW61" s="53"/>
      <c r="RIX61" s="53"/>
      <c r="RIY61" s="53"/>
      <c r="RIZ61" s="53"/>
      <c r="RJA61" s="53"/>
      <c r="RJB61" s="53"/>
      <c r="RJC61" s="53"/>
      <c r="RJD61" s="53"/>
      <c r="RJE61" s="53"/>
      <c r="RJF61" s="53"/>
      <c r="RJG61" s="53"/>
      <c r="RJH61" s="53"/>
      <c r="RJI61" s="53"/>
      <c r="RJJ61" s="53"/>
      <c r="RJK61" s="53"/>
      <c r="RJL61" s="53"/>
      <c r="RJM61" s="53"/>
      <c r="RJN61" s="53"/>
      <c r="RJO61" s="53"/>
      <c r="RJP61" s="53"/>
      <c r="RJQ61" s="53"/>
      <c r="RJR61" s="53"/>
      <c r="RJS61" s="53"/>
      <c r="RJT61" s="53"/>
      <c r="RJU61" s="53"/>
      <c r="RJV61" s="53"/>
      <c r="RJW61" s="53"/>
      <c r="RJX61" s="53"/>
      <c r="RJY61" s="53"/>
      <c r="RJZ61" s="53"/>
      <c r="RKA61" s="53"/>
      <c r="RKB61" s="53"/>
      <c r="RKC61" s="53"/>
      <c r="RKD61" s="53"/>
      <c r="RKE61" s="53"/>
      <c r="RKF61" s="53"/>
      <c r="RKG61" s="53"/>
      <c r="RKH61" s="53"/>
      <c r="RKI61" s="53"/>
      <c r="RKJ61" s="53"/>
      <c r="RKK61" s="53"/>
      <c r="RKL61" s="53"/>
      <c r="RKM61" s="53"/>
      <c r="RKN61" s="53"/>
      <c r="RKO61" s="53"/>
      <c r="RKP61" s="53"/>
      <c r="RKQ61" s="53"/>
      <c r="RKR61" s="53"/>
      <c r="RKS61" s="53"/>
      <c r="RKT61" s="53"/>
      <c r="RKU61" s="53"/>
      <c r="RKV61" s="53"/>
      <c r="RKW61" s="53"/>
      <c r="RKX61" s="53"/>
      <c r="RKY61" s="53"/>
      <c r="RKZ61" s="53"/>
      <c r="RLA61" s="53"/>
      <c r="RLB61" s="53"/>
      <c r="RLC61" s="53"/>
      <c r="RLD61" s="53"/>
      <c r="RLE61" s="53"/>
      <c r="RLF61" s="53"/>
      <c r="RLG61" s="53"/>
      <c r="RLH61" s="53"/>
      <c r="RLI61" s="53"/>
      <c r="RLJ61" s="53"/>
      <c r="RLK61" s="53"/>
      <c r="RLL61" s="53"/>
      <c r="RLM61" s="53"/>
      <c r="RLN61" s="53"/>
      <c r="RLO61" s="53"/>
      <c r="RLP61" s="53"/>
      <c r="RLQ61" s="53"/>
      <c r="RLR61" s="53"/>
      <c r="RLS61" s="53"/>
      <c r="RLT61" s="53"/>
      <c r="RLU61" s="53"/>
      <c r="RLV61" s="53"/>
      <c r="RLW61" s="53"/>
      <c r="RLX61" s="53"/>
      <c r="RLY61" s="53"/>
      <c r="RLZ61" s="53"/>
      <c r="RMA61" s="53"/>
      <c r="RMB61" s="53"/>
      <c r="RMC61" s="53"/>
      <c r="RMD61" s="53"/>
      <c r="RME61" s="53"/>
      <c r="RMF61" s="53"/>
      <c r="RMG61" s="53"/>
      <c r="RMH61" s="53"/>
      <c r="RMI61" s="53"/>
      <c r="RMJ61" s="53"/>
      <c r="RMK61" s="53"/>
      <c r="RML61" s="53"/>
      <c r="RMM61" s="53"/>
      <c r="RMN61" s="53"/>
      <c r="RMO61" s="53"/>
      <c r="RMP61" s="53"/>
      <c r="RMQ61" s="53"/>
      <c r="RMR61" s="53"/>
      <c r="RMS61" s="53"/>
      <c r="RMT61" s="53"/>
      <c r="RMU61" s="53"/>
      <c r="RMV61" s="53"/>
      <c r="RMW61" s="53"/>
      <c r="RMX61" s="53"/>
      <c r="RMY61" s="53"/>
      <c r="RMZ61" s="53"/>
      <c r="RNA61" s="53"/>
      <c r="RNB61" s="53"/>
      <c r="RNC61" s="53"/>
      <c r="RND61" s="53"/>
      <c r="RNE61" s="53"/>
      <c r="RNF61" s="53"/>
      <c r="RNG61" s="53"/>
      <c r="RNH61" s="53"/>
      <c r="RNI61" s="53"/>
      <c r="RNJ61" s="53"/>
      <c r="RNK61" s="53"/>
      <c r="RNL61" s="53"/>
      <c r="RNM61" s="53"/>
      <c r="RNN61" s="53"/>
      <c r="RNO61" s="53"/>
      <c r="RNP61" s="53"/>
      <c r="RNQ61" s="53"/>
      <c r="RNR61" s="53"/>
      <c r="RNS61" s="53"/>
      <c r="RNT61" s="53"/>
      <c r="RNU61" s="53"/>
      <c r="RNV61" s="53"/>
      <c r="RNW61" s="53"/>
      <c r="RNX61" s="53"/>
      <c r="RNY61" s="53"/>
      <c r="RNZ61" s="53"/>
      <c r="ROA61" s="53"/>
      <c r="ROB61" s="53"/>
      <c r="ROC61" s="53"/>
      <c r="ROD61" s="53"/>
      <c r="ROE61" s="53"/>
      <c r="ROF61" s="53"/>
      <c r="ROG61" s="53"/>
      <c r="ROH61" s="53"/>
      <c r="ROI61" s="53"/>
      <c r="ROJ61" s="53"/>
      <c r="ROK61" s="53"/>
      <c r="ROL61" s="53"/>
      <c r="ROM61" s="53"/>
      <c r="RON61" s="53"/>
      <c r="ROO61" s="53"/>
      <c r="ROP61" s="53"/>
      <c r="ROQ61" s="53"/>
      <c r="ROR61" s="53"/>
      <c r="ROS61" s="53"/>
      <c r="ROT61" s="53"/>
      <c r="ROU61" s="53"/>
      <c r="ROV61" s="53"/>
      <c r="ROW61" s="53"/>
      <c r="ROX61" s="53"/>
      <c r="ROY61" s="53"/>
      <c r="ROZ61" s="53"/>
      <c r="RPA61" s="53"/>
      <c r="RPB61" s="53"/>
      <c r="RPC61" s="53"/>
      <c r="RPD61" s="53"/>
      <c r="RPE61" s="53"/>
      <c r="RPF61" s="53"/>
      <c r="RPG61" s="53"/>
      <c r="RPH61" s="53"/>
      <c r="RPI61" s="53"/>
      <c r="RPJ61" s="53"/>
      <c r="RPK61" s="53"/>
      <c r="RPL61" s="53"/>
      <c r="RPM61" s="53"/>
      <c r="RPN61" s="53"/>
      <c r="RPO61" s="53"/>
      <c r="RPP61" s="53"/>
      <c r="RPQ61" s="53"/>
      <c r="RPR61" s="53"/>
      <c r="RPS61" s="53"/>
      <c r="RPT61" s="53"/>
      <c r="RPU61" s="53"/>
      <c r="RPV61" s="53"/>
      <c r="RPW61" s="53"/>
      <c r="RPX61" s="53"/>
      <c r="RPY61" s="53"/>
      <c r="RPZ61" s="53"/>
      <c r="RQA61" s="53"/>
      <c r="RQB61" s="53"/>
      <c r="RQC61" s="53"/>
      <c r="RQD61" s="53"/>
      <c r="RQE61" s="53"/>
      <c r="RQF61" s="53"/>
      <c r="RQG61" s="53"/>
      <c r="RQH61" s="53"/>
      <c r="RQI61" s="53"/>
      <c r="RQJ61" s="53"/>
      <c r="RQK61" s="53"/>
      <c r="RQL61" s="53"/>
      <c r="RQM61" s="53"/>
      <c r="RQN61" s="53"/>
      <c r="RQO61" s="53"/>
      <c r="RQP61" s="53"/>
      <c r="RQQ61" s="53"/>
      <c r="RQR61" s="53"/>
      <c r="RQS61" s="53"/>
      <c r="RQT61" s="53"/>
      <c r="RQU61" s="53"/>
      <c r="RQV61" s="53"/>
      <c r="RQW61" s="53"/>
      <c r="RQX61" s="53"/>
      <c r="RQY61" s="53"/>
      <c r="RQZ61" s="53"/>
      <c r="RRA61" s="53"/>
      <c r="RRB61" s="53"/>
      <c r="RRC61" s="53"/>
      <c r="RRD61" s="53"/>
      <c r="RRE61" s="53"/>
      <c r="RRF61" s="53"/>
      <c r="RRG61" s="53"/>
      <c r="RRH61" s="53"/>
      <c r="RRI61" s="53"/>
      <c r="RRJ61" s="53"/>
      <c r="RRK61" s="53"/>
      <c r="RRL61" s="53"/>
      <c r="RRM61" s="53"/>
      <c r="RRN61" s="53"/>
      <c r="RRO61" s="53"/>
      <c r="RRP61" s="53"/>
      <c r="RRQ61" s="53"/>
      <c r="RRR61" s="53"/>
      <c r="RRS61" s="53"/>
      <c r="RRT61" s="53"/>
      <c r="RRU61" s="53"/>
      <c r="RRV61" s="53"/>
      <c r="RRW61" s="53"/>
      <c r="RRX61" s="53"/>
      <c r="RRY61" s="53"/>
      <c r="RRZ61" s="53"/>
      <c r="RSA61" s="53"/>
      <c r="RSB61" s="53"/>
      <c r="RSC61" s="53"/>
      <c r="RSD61" s="53"/>
      <c r="RSE61" s="53"/>
      <c r="RSF61" s="53"/>
      <c r="RSG61" s="53"/>
      <c r="RSH61" s="53"/>
      <c r="RSI61" s="53"/>
      <c r="RSJ61" s="53"/>
      <c r="RSK61" s="53"/>
      <c r="RSL61" s="53"/>
      <c r="RSM61" s="53"/>
      <c r="RSN61" s="53"/>
      <c r="RSO61" s="53"/>
      <c r="RSP61" s="53"/>
      <c r="RSQ61" s="53"/>
      <c r="RSR61" s="53"/>
      <c r="RSS61" s="53"/>
      <c r="RST61" s="53"/>
      <c r="RSU61" s="53"/>
      <c r="RSV61" s="53"/>
      <c r="RSW61" s="53"/>
      <c r="RSX61" s="53"/>
      <c r="RSY61" s="53"/>
      <c r="RSZ61" s="53"/>
      <c r="RTA61" s="53"/>
      <c r="RTB61" s="53"/>
      <c r="RTC61" s="53"/>
      <c r="RTD61" s="53"/>
      <c r="RTE61" s="53"/>
      <c r="RTF61" s="53"/>
      <c r="RTG61" s="53"/>
      <c r="RTH61" s="53"/>
      <c r="RTI61" s="53"/>
      <c r="RTJ61" s="53"/>
      <c r="RTK61" s="53"/>
      <c r="RTL61" s="53"/>
      <c r="RTM61" s="53"/>
      <c r="RTN61" s="53"/>
      <c r="RTO61" s="53"/>
      <c r="RTP61" s="53"/>
      <c r="RTQ61" s="53"/>
      <c r="RTR61" s="53"/>
      <c r="RTS61" s="53"/>
      <c r="RTT61" s="53"/>
      <c r="RTU61" s="53"/>
      <c r="RTV61" s="53"/>
      <c r="RTW61" s="53"/>
      <c r="RTX61" s="53"/>
      <c r="RTY61" s="53"/>
      <c r="RTZ61" s="53"/>
      <c r="RUA61" s="53"/>
      <c r="RUB61" s="53"/>
      <c r="RUC61" s="53"/>
      <c r="RUD61" s="53"/>
      <c r="RUE61" s="53"/>
      <c r="RUF61" s="53"/>
      <c r="RUG61" s="53"/>
      <c r="RUH61" s="53"/>
      <c r="RUI61" s="53"/>
      <c r="RUJ61" s="53"/>
      <c r="RUK61" s="53"/>
      <c r="RUL61" s="53"/>
      <c r="RUM61" s="53"/>
      <c r="RUN61" s="53"/>
      <c r="RUO61" s="53"/>
      <c r="RUP61" s="53"/>
      <c r="RUQ61" s="53"/>
      <c r="RUR61" s="53"/>
      <c r="RUS61" s="53"/>
      <c r="RUT61" s="53"/>
      <c r="RUU61" s="53"/>
      <c r="RUV61" s="53"/>
      <c r="RUW61" s="53"/>
      <c r="RUX61" s="53"/>
      <c r="RUY61" s="53"/>
      <c r="RUZ61" s="53"/>
      <c r="RVA61" s="53"/>
      <c r="RVB61" s="53"/>
      <c r="RVC61" s="53"/>
      <c r="RVD61" s="53"/>
      <c r="RVE61" s="53"/>
      <c r="RVF61" s="53"/>
      <c r="RVG61" s="53"/>
      <c r="RVH61" s="53"/>
      <c r="RVI61" s="53"/>
      <c r="RVJ61" s="53"/>
      <c r="RVK61" s="53"/>
      <c r="RVL61" s="53"/>
      <c r="RVM61" s="53"/>
      <c r="RVN61" s="53"/>
      <c r="RVO61" s="53"/>
      <c r="RVP61" s="53"/>
      <c r="RVQ61" s="53"/>
      <c r="RVR61" s="53"/>
      <c r="RVS61" s="53"/>
      <c r="RVT61" s="53"/>
      <c r="RVU61" s="53"/>
      <c r="RVV61" s="53"/>
      <c r="RVW61" s="53"/>
      <c r="RVX61" s="53"/>
      <c r="RVY61" s="53"/>
      <c r="RVZ61" s="53"/>
      <c r="RWA61" s="53"/>
      <c r="RWB61" s="53"/>
      <c r="RWC61" s="53"/>
      <c r="RWD61" s="53"/>
      <c r="RWE61" s="53"/>
      <c r="RWF61" s="53"/>
      <c r="RWG61" s="53"/>
      <c r="RWH61" s="53"/>
      <c r="RWI61" s="53"/>
      <c r="RWJ61" s="53"/>
      <c r="RWK61" s="53"/>
      <c r="RWL61" s="53"/>
      <c r="RWM61" s="53"/>
      <c r="RWN61" s="53"/>
      <c r="RWO61" s="53"/>
      <c r="RWP61" s="53"/>
      <c r="RWQ61" s="53"/>
      <c r="RWR61" s="53"/>
      <c r="RWS61" s="53"/>
      <c r="RWT61" s="53"/>
      <c r="RWU61" s="53"/>
      <c r="RWV61" s="53"/>
      <c r="RWW61" s="53"/>
      <c r="RWX61" s="53"/>
      <c r="RWY61" s="53"/>
      <c r="RWZ61" s="53"/>
      <c r="RXA61" s="53"/>
      <c r="RXB61" s="53"/>
      <c r="RXC61" s="53"/>
      <c r="RXD61" s="53"/>
      <c r="RXE61" s="53"/>
      <c r="RXF61" s="53"/>
      <c r="RXG61" s="53"/>
      <c r="RXH61" s="53"/>
      <c r="RXI61" s="53"/>
      <c r="RXJ61" s="53"/>
      <c r="RXK61" s="53"/>
      <c r="RXL61" s="53"/>
      <c r="RXM61" s="53"/>
      <c r="RXN61" s="53"/>
      <c r="RXO61" s="53"/>
      <c r="RXP61" s="53"/>
      <c r="RXQ61" s="53"/>
      <c r="RXR61" s="53"/>
      <c r="RXS61" s="53"/>
      <c r="RXT61" s="53"/>
      <c r="RXU61" s="53"/>
      <c r="RXV61" s="53"/>
      <c r="RXW61" s="53"/>
      <c r="RXX61" s="53"/>
      <c r="RXY61" s="53"/>
      <c r="RXZ61" s="53"/>
      <c r="RYA61" s="53"/>
      <c r="RYB61" s="53"/>
      <c r="RYC61" s="53"/>
      <c r="RYD61" s="53"/>
      <c r="RYE61" s="53"/>
      <c r="RYF61" s="53"/>
      <c r="RYG61" s="53"/>
      <c r="RYH61" s="53"/>
      <c r="RYI61" s="53"/>
      <c r="RYJ61" s="53"/>
      <c r="RYK61" s="53"/>
      <c r="RYL61" s="53"/>
      <c r="RYM61" s="53"/>
      <c r="RYN61" s="53"/>
      <c r="RYO61" s="53"/>
      <c r="RYP61" s="53"/>
      <c r="RYQ61" s="53"/>
      <c r="RYR61" s="53"/>
      <c r="RYS61" s="53"/>
      <c r="RYT61" s="53"/>
      <c r="RYU61" s="53"/>
      <c r="RYV61" s="53"/>
      <c r="RYW61" s="53"/>
      <c r="RYX61" s="53"/>
      <c r="RYY61" s="53"/>
      <c r="RYZ61" s="53"/>
      <c r="RZA61" s="53"/>
      <c r="RZB61" s="53"/>
      <c r="RZC61" s="53"/>
      <c r="RZD61" s="53"/>
      <c r="RZE61" s="53"/>
      <c r="RZF61" s="53"/>
      <c r="RZG61" s="53"/>
      <c r="RZH61" s="53"/>
      <c r="RZI61" s="53"/>
      <c r="RZJ61" s="53"/>
      <c r="RZK61" s="53"/>
      <c r="RZL61" s="53"/>
      <c r="RZM61" s="53"/>
      <c r="RZN61" s="53"/>
      <c r="RZO61" s="53"/>
      <c r="RZP61" s="53"/>
      <c r="RZQ61" s="53"/>
      <c r="RZR61" s="53"/>
      <c r="RZS61" s="53"/>
      <c r="RZT61" s="53"/>
      <c r="RZU61" s="53"/>
      <c r="RZV61" s="53"/>
      <c r="RZW61" s="53"/>
      <c r="RZX61" s="53"/>
      <c r="RZY61" s="53"/>
      <c r="RZZ61" s="53"/>
      <c r="SAA61" s="53"/>
      <c r="SAB61" s="53"/>
      <c r="SAC61" s="53"/>
      <c r="SAD61" s="53"/>
      <c r="SAE61" s="53"/>
      <c r="SAF61" s="53"/>
      <c r="SAG61" s="53"/>
      <c r="SAH61" s="53"/>
      <c r="SAI61" s="53"/>
      <c r="SAJ61" s="53"/>
      <c r="SAK61" s="53"/>
      <c r="SAL61" s="53"/>
      <c r="SAM61" s="53"/>
      <c r="SAN61" s="53"/>
      <c r="SAO61" s="53"/>
      <c r="SAP61" s="53"/>
      <c r="SAQ61" s="53"/>
      <c r="SAR61" s="53"/>
      <c r="SAS61" s="53"/>
      <c r="SAT61" s="53"/>
      <c r="SAU61" s="53"/>
      <c r="SAV61" s="53"/>
      <c r="SAW61" s="53"/>
      <c r="SAX61" s="53"/>
      <c r="SAY61" s="53"/>
      <c r="SAZ61" s="53"/>
      <c r="SBA61" s="53"/>
      <c r="SBB61" s="53"/>
      <c r="SBC61" s="53"/>
      <c r="SBD61" s="53"/>
      <c r="SBE61" s="53"/>
      <c r="SBF61" s="53"/>
      <c r="SBG61" s="53"/>
      <c r="SBH61" s="53"/>
      <c r="SBI61" s="53"/>
      <c r="SBJ61" s="53"/>
      <c r="SBK61" s="53"/>
      <c r="SBL61" s="53"/>
      <c r="SBM61" s="53"/>
      <c r="SBN61" s="53"/>
      <c r="SBO61" s="53"/>
      <c r="SBP61" s="53"/>
      <c r="SBQ61" s="53"/>
      <c r="SBR61" s="53"/>
      <c r="SBS61" s="53"/>
      <c r="SBT61" s="53"/>
      <c r="SBU61" s="53"/>
      <c r="SBV61" s="53"/>
      <c r="SBW61" s="53"/>
      <c r="SBX61" s="53"/>
      <c r="SBY61" s="53"/>
      <c r="SBZ61" s="53"/>
      <c r="SCA61" s="53"/>
      <c r="SCB61" s="53"/>
      <c r="SCC61" s="53"/>
      <c r="SCD61" s="53"/>
      <c r="SCE61" s="53"/>
      <c r="SCF61" s="53"/>
      <c r="SCG61" s="53"/>
      <c r="SCH61" s="53"/>
      <c r="SCI61" s="53"/>
      <c r="SCJ61" s="53"/>
      <c r="SCK61" s="53"/>
      <c r="SCL61" s="53"/>
      <c r="SCM61" s="53"/>
      <c r="SCN61" s="53"/>
      <c r="SCO61" s="53"/>
      <c r="SCP61" s="53"/>
      <c r="SCQ61" s="53"/>
      <c r="SCR61" s="53"/>
      <c r="SCS61" s="53"/>
      <c r="SCT61" s="53"/>
      <c r="SCU61" s="53"/>
      <c r="SCV61" s="53"/>
      <c r="SCW61" s="53"/>
      <c r="SCX61" s="53"/>
      <c r="SCY61" s="53"/>
      <c r="SCZ61" s="53"/>
      <c r="SDA61" s="53"/>
      <c r="SDB61" s="53"/>
      <c r="SDC61" s="53"/>
      <c r="SDD61" s="53"/>
      <c r="SDE61" s="53"/>
      <c r="SDF61" s="53"/>
      <c r="SDG61" s="53"/>
      <c r="SDH61" s="53"/>
      <c r="SDI61" s="53"/>
      <c r="SDJ61" s="53"/>
      <c r="SDK61" s="53"/>
      <c r="SDL61" s="53"/>
      <c r="SDM61" s="53"/>
      <c r="SDN61" s="53"/>
      <c r="SDO61" s="53"/>
      <c r="SDP61" s="53"/>
      <c r="SDQ61" s="53"/>
      <c r="SDR61" s="53"/>
      <c r="SDS61" s="53"/>
      <c r="SDT61" s="53"/>
      <c r="SDU61" s="53"/>
      <c r="SDV61" s="53"/>
      <c r="SDW61" s="53"/>
      <c r="SDX61" s="53"/>
      <c r="SDY61" s="53"/>
      <c r="SDZ61" s="53"/>
      <c r="SEA61" s="53"/>
      <c r="SEB61" s="53"/>
      <c r="SEC61" s="53"/>
      <c r="SED61" s="53"/>
      <c r="SEE61" s="53"/>
      <c r="SEF61" s="53"/>
      <c r="SEG61" s="53"/>
      <c r="SEH61" s="53"/>
      <c r="SEI61" s="53"/>
      <c r="SEJ61" s="53"/>
      <c r="SEK61" s="53"/>
      <c r="SEL61" s="53"/>
      <c r="SEM61" s="53"/>
      <c r="SEN61" s="53"/>
      <c r="SEO61" s="53"/>
      <c r="SEP61" s="53"/>
      <c r="SEQ61" s="53"/>
      <c r="SER61" s="53"/>
      <c r="SES61" s="53"/>
      <c r="SET61" s="53"/>
      <c r="SEU61" s="53"/>
      <c r="SEV61" s="53"/>
      <c r="SEW61" s="53"/>
      <c r="SEX61" s="53"/>
      <c r="SEY61" s="53"/>
      <c r="SEZ61" s="53"/>
      <c r="SFA61" s="53"/>
      <c r="SFB61" s="53"/>
      <c r="SFC61" s="53"/>
      <c r="SFD61" s="53"/>
      <c r="SFE61" s="53"/>
      <c r="SFF61" s="53"/>
      <c r="SFG61" s="53"/>
      <c r="SFH61" s="53"/>
      <c r="SFI61" s="53"/>
      <c r="SFJ61" s="53"/>
      <c r="SFK61" s="53"/>
      <c r="SFL61" s="53"/>
      <c r="SFM61" s="53"/>
      <c r="SFN61" s="53"/>
      <c r="SFO61" s="53"/>
      <c r="SFP61" s="53"/>
      <c r="SFQ61" s="53"/>
      <c r="SFR61" s="53"/>
      <c r="SFS61" s="53"/>
      <c r="SFT61" s="53"/>
      <c r="SFU61" s="53"/>
      <c r="SFV61" s="53"/>
      <c r="SFW61" s="53"/>
      <c r="SFX61" s="53"/>
      <c r="SFY61" s="53"/>
      <c r="SFZ61" s="53"/>
      <c r="SGA61" s="53"/>
      <c r="SGB61" s="53"/>
      <c r="SGC61" s="53"/>
      <c r="SGD61" s="53"/>
      <c r="SGE61" s="53"/>
      <c r="SGF61" s="53"/>
      <c r="SGG61" s="53"/>
      <c r="SGH61" s="53"/>
      <c r="SGI61" s="53"/>
      <c r="SGJ61" s="53"/>
      <c r="SGK61" s="53"/>
      <c r="SGL61" s="53"/>
      <c r="SGM61" s="53"/>
      <c r="SGN61" s="53"/>
      <c r="SGO61" s="53"/>
      <c r="SGP61" s="53"/>
      <c r="SGQ61" s="53"/>
      <c r="SGR61" s="53"/>
      <c r="SGS61" s="53"/>
      <c r="SGT61" s="53"/>
      <c r="SGU61" s="53"/>
      <c r="SGV61" s="53"/>
      <c r="SGW61" s="53"/>
      <c r="SGX61" s="53"/>
      <c r="SGY61" s="53"/>
      <c r="SGZ61" s="53"/>
      <c r="SHA61" s="53"/>
      <c r="SHB61" s="53"/>
      <c r="SHC61" s="53"/>
      <c r="SHD61" s="53"/>
      <c r="SHE61" s="53"/>
      <c r="SHF61" s="53"/>
      <c r="SHG61" s="53"/>
      <c r="SHH61" s="53"/>
      <c r="SHI61" s="53"/>
      <c r="SHJ61" s="53"/>
      <c r="SHK61" s="53"/>
      <c r="SHL61" s="53"/>
      <c r="SHM61" s="53"/>
      <c r="SHN61" s="53"/>
      <c r="SHO61" s="53"/>
      <c r="SHP61" s="53"/>
      <c r="SHQ61" s="53"/>
      <c r="SHR61" s="53"/>
      <c r="SHS61" s="53"/>
      <c r="SHT61" s="53"/>
      <c r="SHU61" s="53"/>
      <c r="SHV61" s="53"/>
      <c r="SHW61" s="53"/>
      <c r="SHX61" s="53"/>
      <c r="SHY61" s="53"/>
      <c r="SHZ61" s="53"/>
      <c r="SIA61" s="53"/>
      <c r="SIB61" s="53"/>
      <c r="SIC61" s="53"/>
      <c r="SID61" s="53"/>
      <c r="SIE61" s="53"/>
      <c r="SIF61" s="53"/>
      <c r="SIG61" s="53"/>
      <c r="SIH61" s="53"/>
      <c r="SII61" s="53"/>
      <c r="SIJ61" s="53"/>
      <c r="SIK61" s="53"/>
      <c r="SIL61" s="53"/>
      <c r="SIM61" s="53"/>
      <c r="SIN61" s="53"/>
      <c r="SIO61" s="53"/>
      <c r="SIP61" s="53"/>
      <c r="SIQ61" s="53"/>
      <c r="SIR61" s="53"/>
      <c r="SIS61" s="53"/>
      <c r="SIT61" s="53"/>
      <c r="SIU61" s="53"/>
      <c r="SIV61" s="53"/>
      <c r="SIW61" s="53"/>
      <c r="SIX61" s="53"/>
      <c r="SIY61" s="53"/>
      <c r="SIZ61" s="53"/>
      <c r="SJA61" s="53"/>
      <c r="SJB61" s="53"/>
      <c r="SJC61" s="53"/>
      <c r="SJD61" s="53"/>
      <c r="SJE61" s="53"/>
      <c r="SJF61" s="53"/>
      <c r="SJG61" s="53"/>
      <c r="SJH61" s="53"/>
      <c r="SJI61" s="53"/>
      <c r="SJJ61" s="53"/>
      <c r="SJK61" s="53"/>
      <c r="SJL61" s="53"/>
      <c r="SJM61" s="53"/>
      <c r="SJN61" s="53"/>
      <c r="SJO61" s="53"/>
      <c r="SJP61" s="53"/>
      <c r="SJQ61" s="53"/>
      <c r="SJR61" s="53"/>
      <c r="SJS61" s="53"/>
      <c r="SJT61" s="53"/>
      <c r="SJU61" s="53"/>
      <c r="SJV61" s="53"/>
      <c r="SJW61" s="53"/>
      <c r="SJX61" s="53"/>
      <c r="SJY61" s="53"/>
      <c r="SJZ61" s="53"/>
      <c r="SKA61" s="53"/>
      <c r="SKB61" s="53"/>
      <c r="SKC61" s="53"/>
      <c r="SKD61" s="53"/>
      <c r="SKE61" s="53"/>
      <c r="SKF61" s="53"/>
      <c r="SKG61" s="53"/>
      <c r="SKH61" s="53"/>
      <c r="SKI61" s="53"/>
      <c r="SKJ61" s="53"/>
      <c r="SKK61" s="53"/>
      <c r="SKL61" s="53"/>
      <c r="SKM61" s="53"/>
      <c r="SKN61" s="53"/>
      <c r="SKO61" s="53"/>
      <c r="SKP61" s="53"/>
      <c r="SKQ61" s="53"/>
      <c r="SKR61" s="53"/>
      <c r="SKS61" s="53"/>
      <c r="SKT61" s="53"/>
      <c r="SKU61" s="53"/>
      <c r="SKV61" s="53"/>
      <c r="SKW61" s="53"/>
      <c r="SKX61" s="53"/>
      <c r="SKY61" s="53"/>
      <c r="SKZ61" s="53"/>
      <c r="SLA61" s="53"/>
      <c r="SLB61" s="53"/>
      <c r="SLC61" s="53"/>
      <c r="SLD61" s="53"/>
      <c r="SLE61" s="53"/>
      <c r="SLF61" s="53"/>
      <c r="SLG61" s="53"/>
      <c r="SLH61" s="53"/>
      <c r="SLI61" s="53"/>
      <c r="SLJ61" s="53"/>
      <c r="SLK61" s="53"/>
      <c r="SLL61" s="53"/>
      <c r="SLM61" s="53"/>
      <c r="SLN61" s="53"/>
      <c r="SLO61" s="53"/>
      <c r="SLP61" s="53"/>
      <c r="SLQ61" s="53"/>
      <c r="SLR61" s="53"/>
      <c r="SLS61" s="53"/>
      <c r="SLT61" s="53"/>
      <c r="SLU61" s="53"/>
      <c r="SLV61" s="53"/>
      <c r="SLW61" s="53"/>
      <c r="SLX61" s="53"/>
      <c r="SLY61" s="53"/>
      <c r="SLZ61" s="53"/>
      <c r="SMA61" s="53"/>
      <c r="SMB61" s="53"/>
      <c r="SMC61" s="53"/>
      <c r="SMD61" s="53"/>
      <c r="SME61" s="53"/>
      <c r="SMF61" s="53"/>
      <c r="SMG61" s="53"/>
      <c r="SMH61" s="53"/>
      <c r="SMI61" s="53"/>
      <c r="SMJ61" s="53"/>
      <c r="SMK61" s="53"/>
      <c r="SML61" s="53"/>
      <c r="SMM61" s="53"/>
      <c r="SMN61" s="53"/>
      <c r="SMO61" s="53"/>
      <c r="SMP61" s="53"/>
      <c r="SMQ61" s="53"/>
      <c r="SMR61" s="53"/>
      <c r="SMS61" s="53"/>
      <c r="SMT61" s="53"/>
      <c r="SMU61" s="53"/>
      <c r="SMV61" s="53"/>
      <c r="SMW61" s="53"/>
      <c r="SMX61" s="53"/>
      <c r="SMY61" s="53"/>
      <c r="SMZ61" s="53"/>
      <c r="SNA61" s="53"/>
      <c r="SNB61" s="53"/>
      <c r="SNC61" s="53"/>
      <c r="SND61" s="53"/>
      <c r="SNE61" s="53"/>
      <c r="SNF61" s="53"/>
      <c r="SNG61" s="53"/>
      <c r="SNH61" s="53"/>
      <c r="SNI61" s="53"/>
      <c r="SNJ61" s="53"/>
      <c r="SNK61" s="53"/>
      <c r="SNL61" s="53"/>
      <c r="SNM61" s="53"/>
      <c r="SNN61" s="53"/>
      <c r="SNO61" s="53"/>
      <c r="SNP61" s="53"/>
      <c r="SNQ61" s="53"/>
      <c r="SNR61" s="53"/>
      <c r="SNS61" s="53"/>
      <c r="SNT61" s="53"/>
      <c r="SNU61" s="53"/>
      <c r="SNV61" s="53"/>
      <c r="SNW61" s="53"/>
      <c r="SNX61" s="53"/>
      <c r="SNY61" s="53"/>
      <c r="SNZ61" s="53"/>
      <c r="SOA61" s="53"/>
      <c r="SOB61" s="53"/>
      <c r="SOC61" s="53"/>
      <c r="SOD61" s="53"/>
      <c r="SOE61" s="53"/>
      <c r="SOF61" s="53"/>
      <c r="SOG61" s="53"/>
      <c r="SOH61" s="53"/>
      <c r="SOI61" s="53"/>
      <c r="SOJ61" s="53"/>
      <c r="SOK61" s="53"/>
      <c r="SOL61" s="53"/>
      <c r="SOM61" s="53"/>
      <c r="SON61" s="53"/>
      <c r="SOO61" s="53"/>
      <c r="SOP61" s="53"/>
      <c r="SOQ61" s="53"/>
      <c r="SOR61" s="53"/>
      <c r="SOS61" s="53"/>
      <c r="SOT61" s="53"/>
      <c r="SOU61" s="53"/>
      <c r="SOV61" s="53"/>
      <c r="SOW61" s="53"/>
      <c r="SOX61" s="53"/>
      <c r="SOY61" s="53"/>
      <c r="SOZ61" s="53"/>
      <c r="SPA61" s="53"/>
      <c r="SPB61" s="53"/>
      <c r="SPC61" s="53"/>
      <c r="SPD61" s="53"/>
      <c r="SPE61" s="53"/>
      <c r="SPF61" s="53"/>
      <c r="SPG61" s="53"/>
      <c r="SPH61" s="53"/>
      <c r="SPI61" s="53"/>
      <c r="SPJ61" s="53"/>
      <c r="SPK61" s="53"/>
      <c r="SPL61" s="53"/>
      <c r="SPM61" s="53"/>
      <c r="SPN61" s="53"/>
      <c r="SPO61" s="53"/>
      <c r="SPP61" s="53"/>
      <c r="SPQ61" s="53"/>
      <c r="SPR61" s="53"/>
      <c r="SPS61" s="53"/>
      <c r="SPT61" s="53"/>
      <c r="SPU61" s="53"/>
      <c r="SPV61" s="53"/>
      <c r="SPW61" s="53"/>
      <c r="SPX61" s="53"/>
      <c r="SPY61" s="53"/>
      <c r="SPZ61" s="53"/>
      <c r="SQA61" s="53"/>
      <c r="SQB61" s="53"/>
      <c r="SQC61" s="53"/>
      <c r="SQD61" s="53"/>
      <c r="SQE61" s="53"/>
      <c r="SQF61" s="53"/>
      <c r="SQG61" s="53"/>
      <c r="SQH61" s="53"/>
      <c r="SQI61" s="53"/>
      <c r="SQJ61" s="53"/>
      <c r="SQK61" s="53"/>
      <c r="SQL61" s="53"/>
      <c r="SQM61" s="53"/>
      <c r="SQN61" s="53"/>
      <c r="SQO61" s="53"/>
      <c r="SQP61" s="53"/>
      <c r="SQQ61" s="53"/>
      <c r="SQR61" s="53"/>
      <c r="SQS61" s="53"/>
      <c r="SQT61" s="53"/>
      <c r="SQU61" s="53"/>
      <c r="SQV61" s="53"/>
      <c r="SQW61" s="53"/>
      <c r="SQX61" s="53"/>
      <c r="SQY61" s="53"/>
      <c r="SQZ61" s="53"/>
      <c r="SRA61" s="53"/>
      <c r="SRB61" s="53"/>
      <c r="SRC61" s="53"/>
      <c r="SRD61" s="53"/>
      <c r="SRE61" s="53"/>
      <c r="SRF61" s="53"/>
      <c r="SRG61" s="53"/>
      <c r="SRH61" s="53"/>
      <c r="SRI61" s="53"/>
      <c r="SRJ61" s="53"/>
      <c r="SRK61" s="53"/>
      <c r="SRL61" s="53"/>
      <c r="SRM61" s="53"/>
      <c r="SRN61" s="53"/>
      <c r="SRO61" s="53"/>
      <c r="SRP61" s="53"/>
      <c r="SRQ61" s="53"/>
      <c r="SRR61" s="53"/>
      <c r="SRS61" s="53"/>
      <c r="SRT61" s="53"/>
      <c r="SRU61" s="53"/>
      <c r="SRV61" s="53"/>
      <c r="SRW61" s="53"/>
      <c r="SRX61" s="53"/>
      <c r="SRY61" s="53"/>
      <c r="SRZ61" s="53"/>
      <c r="SSA61" s="53"/>
      <c r="SSB61" s="53"/>
      <c r="SSC61" s="53"/>
      <c r="SSD61" s="53"/>
      <c r="SSE61" s="53"/>
      <c r="SSF61" s="53"/>
      <c r="SSG61" s="53"/>
      <c r="SSH61" s="53"/>
      <c r="SSI61" s="53"/>
      <c r="SSJ61" s="53"/>
      <c r="SSK61" s="53"/>
      <c r="SSL61" s="53"/>
      <c r="SSM61" s="53"/>
      <c r="SSN61" s="53"/>
      <c r="SSO61" s="53"/>
      <c r="SSP61" s="53"/>
      <c r="SSQ61" s="53"/>
      <c r="SSR61" s="53"/>
      <c r="SSS61" s="53"/>
      <c r="SST61" s="53"/>
      <c r="SSU61" s="53"/>
      <c r="SSV61" s="53"/>
      <c r="SSW61" s="53"/>
      <c r="SSX61" s="53"/>
      <c r="SSY61" s="53"/>
      <c r="SSZ61" s="53"/>
      <c r="STA61" s="53"/>
      <c r="STB61" s="53"/>
      <c r="STC61" s="53"/>
      <c r="STD61" s="53"/>
      <c r="STE61" s="53"/>
      <c r="STF61" s="53"/>
      <c r="STG61" s="53"/>
      <c r="STH61" s="53"/>
      <c r="STI61" s="53"/>
      <c r="STJ61" s="53"/>
      <c r="STK61" s="53"/>
      <c r="STL61" s="53"/>
      <c r="STM61" s="53"/>
      <c r="STN61" s="53"/>
      <c r="STO61" s="53"/>
      <c r="STP61" s="53"/>
      <c r="STQ61" s="53"/>
      <c r="STR61" s="53"/>
      <c r="STS61" s="53"/>
      <c r="STT61" s="53"/>
      <c r="STU61" s="53"/>
      <c r="STV61" s="53"/>
      <c r="STW61" s="53"/>
      <c r="STX61" s="53"/>
      <c r="STY61" s="53"/>
      <c r="STZ61" s="53"/>
      <c r="SUA61" s="53"/>
      <c r="SUB61" s="53"/>
      <c r="SUC61" s="53"/>
      <c r="SUD61" s="53"/>
      <c r="SUE61" s="53"/>
      <c r="SUF61" s="53"/>
      <c r="SUG61" s="53"/>
      <c r="SUH61" s="53"/>
      <c r="SUI61" s="53"/>
      <c r="SUJ61" s="53"/>
      <c r="SUK61" s="53"/>
      <c r="SUL61" s="53"/>
      <c r="SUM61" s="53"/>
      <c r="SUN61" s="53"/>
      <c r="SUO61" s="53"/>
      <c r="SUP61" s="53"/>
      <c r="SUQ61" s="53"/>
      <c r="SUR61" s="53"/>
      <c r="SUS61" s="53"/>
      <c r="SUT61" s="53"/>
      <c r="SUU61" s="53"/>
      <c r="SUV61" s="53"/>
      <c r="SUW61" s="53"/>
      <c r="SUX61" s="53"/>
      <c r="SUY61" s="53"/>
      <c r="SUZ61" s="53"/>
      <c r="SVA61" s="53"/>
      <c r="SVB61" s="53"/>
      <c r="SVC61" s="53"/>
      <c r="SVD61" s="53"/>
      <c r="SVE61" s="53"/>
      <c r="SVF61" s="53"/>
      <c r="SVG61" s="53"/>
      <c r="SVH61" s="53"/>
      <c r="SVI61" s="53"/>
      <c r="SVJ61" s="53"/>
      <c r="SVK61" s="53"/>
      <c r="SVL61" s="53"/>
      <c r="SVM61" s="53"/>
      <c r="SVN61" s="53"/>
      <c r="SVO61" s="53"/>
      <c r="SVP61" s="53"/>
      <c r="SVQ61" s="53"/>
      <c r="SVR61" s="53"/>
      <c r="SVS61" s="53"/>
      <c r="SVT61" s="53"/>
      <c r="SVU61" s="53"/>
      <c r="SVV61" s="53"/>
      <c r="SVW61" s="53"/>
      <c r="SVX61" s="53"/>
      <c r="SVY61" s="53"/>
      <c r="SVZ61" s="53"/>
      <c r="SWA61" s="53"/>
      <c r="SWB61" s="53"/>
      <c r="SWC61" s="53"/>
      <c r="SWD61" s="53"/>
      <c r="SWE61" s="53"/>
      <c r="SWF61" s="53"/>
      <c r="SWG61" s="53"/>
      <c r="SWH61" s="53"/>
      <c r="SWI61" s="53"/>
      <c r="SWJ61" s="53"/>
      <c r="SWK61" s="53"/>
      <c r="SWL61" s="53"/>
      <c r="SWM61" s="53"/>
      <c r="SWN61" s="53"/>
      <c r="SWO61" s="53"/>
      <c r="SWP61" s="53"/>
      <c r="SWQ61" s="53"/>
      <c r="SWR61" s="53"/>
      <c r="SWS61" s="53"/>
      <c r="SWT61" s="53"/>
      <c r="SWU61" s="53"/>
      <c r="SWV61" s="53"/>
      <c r="SWW61" s="53"/>
      <c r="SWX61" s="53"/>
      <c r="SWY61" s="53"/>
      <c r="SWZ61" s="53"/>
      <c r="SXA61" s="53"/>
      <c r="SXB61" s="53"/>
      <c r="SXC61" s="53"/>
      <c r="SXD61" s="53"/>
      <c r="SXE61" s="53"/>
      <c r="SXF61" s="53"/>
      <c r="SXG61" s="53"/>
      <c r="SXH61" s="53"/>
      <c r="SXI61" s="53"/>
      <c r="SXJ61" s="53"/>
      <c r="SXK61" s="53"/>
      <c r="SXL61" s="53"/>
      <c r="SXM61" s="53"/>
      <c r="SXN61" s="53"/>
      <c r="SXO61" s="53"/>
      <c r="SXP61" s="53"/>
      <c r="SXQ61" s="53"/>
      <c r="SXR61" s="53"/>
      <c r="SXS61" s="53"/>
      <c r="SXT61" s="53"/>
      <c r="SXU61" s="53"/>
      <c r="SXV61" s="53"/>
      <c r="SXW61" s="53"/>
      <c r="SXX61" s="53"/>
      <c r="SXY61" s="53"/>
      <c r="SXZ61" s="53"/>
      <c r="SYA61" s="53"/>
      <c r="SYB61" s="53"/>
      <c r="SYC61" s="53"/>
      <c r="SYD61" s="53"/>
      <c r="SYE61" s="53"/>
      <c r="SYF61" s="53"/>
      <c r="SYG61" s="53"/>
      <c r="SYH61" s="53"/>
      <c r="SYI61" s="53"/>
      <c r="SYJ61" s="53"/>
      <c r="SYK61" s="53"/>
      <c r="SYL61" s="53"/>
      <c r="SYM61" s="53"/>
      <c r="SYN61" s="53"/>
      <c r="SYO61" s="53"/>
      <c r="SYP61" s="53"/>
      <c r="SYQ61" s="53"/>
      <c r="SYR61" s="53"/>
      <c r="SYS61" s="53"/>
      <c r="SYT61" s="53"/>
      <c r="SYU61" s="53"/>
      <c r="SYV61" s="53"/>
      <c r="SYW61" s="53"/>
      <c r="SYX61" s="53"/>
      <c r="SYY61" s="53"/>
      <c r="SYZ61" s="53"/>
      <c r="SZA61" s="53"/>
      <c r="SZB61" s="53"/>
      <c r="SZC61" s="53"/>
      <c r="SZD61" s="53"/>
      <c r="SZE61" s="53"/>
      <c r="SZF61" s="53"/>
      <c r="SZG61" s="53"/>
      <c r="SZH61" s="53"/>
      <c r="SZI61" s="53"/>
      <c r="SZJ61" s="53"/>
      <c r="SZK61" s="53"/>
      <c r="SZL61" s="53"/>
      <c r="SZM61" s="53"/>
      <c r="SZN61" s="53"/>
      <c r="SZO61" s="53"/>
      <c r="SZP61" s="53"/>
      <c r="SZQ61" s="53"/>
      <c r="SZR61" s="53"/>
      <c r="SZS61" s="53"/>
      <c r="SZT61" s="53"/>
      <c r="SZU61" s="53"/>
      <c r="SZV61" s="53"/>
      <c r="SZW61" s="53"/>
      <c r="SZX61" s="53"/>
      <c r="SZY61" s="53"/>
      <c r="SZZ61" s="53"/>
      <c r="TAA61" s="53"/>
      <c r="TAB61" s="53"/>
      <c r="TAC61" s="53"/>
      <c r="TAD61" s="53"/>
      <c r="TAE61" s="53"/>
      <c r="TAF61" s="53"/>
      <c r="TAG61" s="53"/>
      <c r="TAH61" s="53"/>
      <c r="TAI61" s="53"/>
      <c r="TAJ61" s="53"/>
      <c r="TAK61" s="53"/>
      <c r="TAL61" s="53"/>
      <c r="TAM61" s="53"/>
      <c r="TAN61" s="53"/>
      <c r="TAO61" s="53"/>
      <c r="TAP61" s="53"/>
      <c r="TAQ61" s="53"/>
      <c r="TAR61" s="53"/>
      <c r="TAS61" s="53"/>
      <c r="TAT61" s="53"/>
      <c r="TAU61" s="53"/>
      <c r="TAV61" s="53"/>
      <c r="TAW61" s="53"/>
      <c r="TAX61" s="53"/>
      <c r="TAY61" s="53"/>
      <c r="TAZ61" s="53"/>
      <c r="TBA61" s="53"/>
      <c r="TBB61" s="53"/>
      <c r="TBC61" s="53"/>
      <c r="TBD61" s="53"/>
      <c r="TBE61" s="53"/>
      <c r="TBF61" s="53"/>
      <c r="TBG61" s="53"/>
      <c r="TBH61" s="53"/>
      <c r="TBI61" s="53"/>
      <c r="TBJ61" s="53"/>
      <c r="TBK61" s="53"/>
      <c r="TBL61" s="53"/>
      <c r="TBM61" s="53"/>
      <c r="TBN61" s="53"/>
      <c r="TBO61" s="53"/>
      <c r="TBP61" s="53"/>
      <c r="TBQ61" s="53"/>
      <c r="TBR61" s="53"/>
      <c r="TBS61" s="53"/>
      <c r="TBT61" s="53"/>
      <c r="TBU61" s="53"/>
      <c r="TBV61" s="53"/>
      <c r="TBW61" s="53"/>
      <c r="TBX61" s="53"/>
      <c r="TBY61" s="53"/>
      <c r="TBZ61" s="53"/>
      <c r="TCA61" s="53"/>
      <c r="TCB61" s="53"/>
      <c r="TCC61" s="53"/>
      <c r="TCD61" s="53"/>
      <c r="TCE61" s="53"/>
      <c r="TCF61" s="53"/>
      <c r="TCG61" s="53"/>
      <c r="TCH61" s="53"/>
      <c r="TCI61" s="53"/>
      <c r="TCJ61" s="53"/>
      <c r="TCK61" s="53"/>
      <c r="TCL61" s="53"/>
      <c r="TCM61" s="53"/>
      <c r="TCN61" s="53"/>
      <c r="TCO61" s="53"/>
      <c r="TCP61" s="53"/>
      <c r="TCQ61" s="53"/>
      <c r="TCR61" s="53"/>
      <c r="TCS61" s="53"/>
      <c r="TCT61" s="53"/>
      <c r="TCU61" s="53"/>
      <c r="TCV61" s="53"/>
      <c r="TCW61" s="53"/>
      <c r="TCX61" s="53"/>
      <c r="TCY61" s="53"/>
      <c r="TCZ61" s="53"/>
      <c r="TDA61" s="53"/>
      <c r="TDB61" s="53"/>
      <c r="TDC61" s="53"/>
      <c r="TDD61" s="53"/>
      <c r="TDE61" s="53"/>
      <c r="TDF61" s="53"/>
      <c r="TDG61" s="53"/>
      <c r="TDH61" s="53"/>
      <c r="TDI61" s="53"/>
      <c r="TDJ61" s="53"/>
      <c r="TDK61" s="53"/>
      <c r="TDL61" s="53"/>
      <c r="TDM61" s="53"/>
      <c r="TDN61" s="53"/>
      <c r="TDO61" s="53"/>
      <c r="TDP61" s="53"/>
      <c r="TDQ61" s="53"/>
      <c r="TDR61" s="53"/>
      <c r="TDS61" s="53"/>
      <c r="TDT61" s="53"/>
      <c r="TDU61" s="53"/>
      <c r="TDV61" s="53"/>
      <c r="TDW61" s="53"/>
      <c r="TDX61" s="53"/>
      <c r="TDY61" s="53"/>
      <c r="TDZ61" s="53"/>
      <c r="TEA61" s="53"/>
      <c r="TEB61" s="53"/>
      <c r="TEC61" s="53"/>
      <c r="TED61" s="53"/>
      <c r="TEE61" s="53"/>
      <c r="TEF61" s="53"/>
      <c r="TEG61" s="53"/>
      <c r="TEH61" s="53"/>
      <c r="TEI61" s="53"/>
      <c r="TEJ61" s="53"/>
      <c r="TEK61" s="53"/>
      <c r="TEL61" s="53"/>
      <c r="TEM61" s="53"/>
      <c r="TEN61" s="53"/>
      <c r="TEO61" s="53"/>
      <c r="TEP61" s="53"/>
      <c r="TEQ61" s="53"/>
      <c r="TER61" s="53"/>
      <c r="TES61" s="53"/>
      <c r="TET61" s="53"/>
      <c r="TEU61" s="53"/>
      <c r="TEV61" s="53"/>
      <c r="TEW61" s="53"/>
      <c r="TEX61" s="53"/>
      <c r="TEY61" s="53"/>
      <c r="TEZ61" s="53"/>
      <c r="TFA61" s="53"/>
      <c r="TFB61" s="53"/>
      <c r="TFC61" s="53"/>
      <c r="TFD61" s="53"/>
      <c r="TFE61" s="53"/>
      <c r="TFF61" s="53"/>
      <c r="TFG61" s="53"/>
      <c r="TFH61" s="53"/>
      <c r="TFI61" s="53"/>
      <c r="TFJ61" s="53"/>
      <c r="TFK61" s="53"/>
      <c r="TFL61" s="53"/>
      <c r="TFM61" s="53"/>
      <c r="TFN61" s="53"/>
      <c r="TFO61" s="53"/>
      <c r="TFP61" s="53"/>
      <c r="TFQ61" s="53"/>
      <c r="TFR61" s="53"/>
      <c r="TFS61" s="53"/>
      <c r="TFT61" s="53"/>
      <c r="TFU61" s="53"/>
      <c r="TFV61" s="53"/>
      <c r="TFW61" s="53"/>
      <c r="TFX61" s="53"/>
      <c r="TFY61" s="53"/>
      <c r="TFZ61" s="53"/>
      <c r="TGA61" s="53"/>
      <c r="TGB61" s="53"/>
      <c r="TGC61" s="53"/>
      <c r="TGD61" s="53"/>
      <c r="TGE61" s="53"/>
      <c r="TGF61" s="53"/>
      <c r="TGG61" s="53"/>
      <c r="TGH61" s="53"/>
      <c r="TGI61" s="53"/>
      <c r="TGJ61" s="53"/>
      <c r="TGK61" s="53"/>
      <c r="TGL61" s="53"/>
      <c r="TGM61" s="53"/>
      <c r="TGN61" s="53"/>
      <c r="TGO61" s="53"/>
      <c r="TGP61" s="53"/>
      <c r="TGQ61" s="53"/>
      <c r="TGR61" s="53"/>
      <c r="TGS61" s="53"/>
      <c r="TGT61" s="53"/>
      <c r="TGU61" s="53"/>
      <c r="TGV61" s="53"/>
      <c r="TGW61" s="53"/>
      <c r="TGX61" s="53"/>
      <c r="TGY61" s="53"/>
      <c r="TGZ61" s="53"/>
      <c r="THA61" s="53"/>
      <c r="THB61" s="53"/>
      <c r="THC61" s="53"/>
      <c r="THD61" s="53"/>
      <c r="THE61" s="53"/>
      <c r="THF61" s="53"/>
      <c r="THG61" s="53"/>
      <c r="THH61" s="53"/>
      <c r="THI61" s="53"/>
      <c r="THJ61" s="53"/>
      <c r="THK61" s="53"/>
      <c r="THL61" s="53"/>
      <c r="THM61" s="53"/>
      <c r="THN61" s="53"/>
      <c r="THO61" s="53"/>
      <c r="THP61" s="53"/>
      <c r="THQ61" s="53"/>
      <c r="THR61" s="53"/>
      <c r="THS61" s="53"/>
      <c r="THT61" s="53"/>
      <c r="THU61" s="53"/>
      <c r="THV61" s="53"/>
      <c r="THW61" s="53"/>
      <c r="THX61" s="53"/>
      <c r="THY61" s="53"/>
      <c r="THZ61" s="53"/>
      <c r="TIA61" s="53"/>
      <c r="TIB61" s="53"/>
      <c r="TIC61" s="53"/>
      <c r="TID61" s="53"/>
      <c r="TIE61" s="53"/>
      <c r="TIF61" s="53"/>
      <c r="TIG61" s="53"/>
      <c r="TIH61" s="53"/>
      <c r="TII61" s="53"/>
      <c r="TIJ61" s="53"/>
      <c r="TIK61" s="53"/>
      <c r="TIL61" s="53"/>
      <c r="TIM61" s="53"/>
      <c r="TIN61" s="53"/>
      <c r="TIO61" s="53"/>
      <c r="TIP61" s="53"/>
      <c r="TIQ61" s="53"/>
      <c r="TIR61" s="53"/>
      <c r="TIS61" s="53"/>
      <c r="TIT61" s="53"/>
      <c r="TIU61" s="53"/>
      <c r="TIV61" s="53"/>
      <c r="TIW61" s="53"/>
      <c r="TIX61" s="53"/>
      <c r="TIY61" s="53"/>
      <c r="TIZ61" s="53"/>
      <c r="TJA61" s="53"/>
      <c r="TJB61" s="53"/>
      <c r="TJC61" s="53"/>
      <c r="TJD61" s="53"/>
      <c r="TJE61" s="53"/>
      <c r="TJF61" s="53"/>
      <c r="TJG61" s="53"/>
      <c r="TJH61" s="53"/>
      <c r="TJI61" s="53"/>
      <c r="TJJ61" s="53"/>
      <c r="TJK61" s="53"/>
      <c r="TJL61" s="53"/>
      <c r="TJM61" s="53"/>
      <c r="TJN61" s="53"/>
      <c r="TJO61" s="53"/>
      <c r="TJP61" s="53"/>
      <c r="TJQ61" s="53"/>
      <c r="TJR61" s="53"/>
      <c r="TJS61" s="53"/>
      <c r="TJT61" s="53"/>
      <c r="TJU61" s="53"/>
      <c r="TJV61" s="53"/>
      <c r="TJW61" s="53"/>
      <c r="TJX61" s="53"/>
      <c r="TJY61" s="53"/>
      <c r="TJZ61" s="53"/>
      <c r="TKA61" s="53"/>
      <c r="TKB61" s="53"/>
      <c r="TKC61" s="53"/>
      <c r="TKD61" s="53"/>
      <c r="TKE61" s="53"/>
      <c r="TKF61" s="53"/>
      <c r="TKG61" s="53"/>
      <c r="TKH61" s="53"/>
      <c r="TKI61" s="53"/>
      <c r="TKJ61" s="53"/>
      <c r="TKK61" s="53"/>
      <c r="TKL61" s="53"/>
      <c r="TKM61" s="53"/>
      <c r="TKN61" s="53"/>
      <c r="TKO61" s="53"/>
      <c r="TKP61" s="53"/>
      <c r="TKQ61" s="53"/>
      <c r="TKR61" s="53"/>
      <c r="TKS61" s="53"/>
      <c r="TKT61" s="53"/>
      <c r="TKU61" s="53"/>
      <c r="TKV61" s="53"/>
      <c r="TKW61" s="53"/>
      <c r="TKX61" s="53"/>
      <c r="TKY61" s="53"/>
      <c r="TKZ61" s="53"/>
      <c r="TLA61" s="53"/>
      <c r="TLB61" s="53"/>
      <c r="TLC61" s="53"/>
      <c r="TLD61" s="53"/>
      <c r="TLE61" s="53"/>
      <c r="TLF61" s="53"/>
      <c r="TLG61" s="53"/>
      <c r="TLH61" s="53"/>
      <c r="TLI61" s="53"/>
      <c r="TLJ61" s="53"/>
      <c r="TLK61" s="53"/>
      <c r="TLL61" s="53"/>
      <c r="TLM61" s="53"/>
      <c r="TLN61" s="53"/>
      <c r="TLO61" s="53"/>
      <c r="TLP61" s="53"/>
      <c r="TLQ61" s="53"/>
      <c r="TLR61" s="53"/>
      <c r="TLS61" s="53"/>
      <c r="TLT61" s="53"/>
      <c r="TLU61" s="53"/>
      <c r="TLV61" s="53"/>
      <c r="TLW61" s="53"/>
      <c r="TLX61" s="53"/>
      <c r="TLY61" s="53"/>
      <c r="TLZ61" s="53"/>
      <c r="TMA61" s="53"/>
      <c r="TMB61" s="53"/>
      <c r="TMC61" s="53"/>
      <c r="TMD61" s="53"/>
      <c r="TME61" s="53"/>
      <c r="TMF61" s="53"/>
      <c r="TMG61" s="53"/>
      <c r="TMH61" s="53"/>
      <c r="TMI61" s="53"/>
      <c r="TMJ61" s="53"/>
      <c r="TMK61" s="53"/>
      <c r="TML61" s="53"/>
      <c r="TMM61" s="53"/>
      <c r="TMN61" s="53"/>
      <c r="TMO61" s="53"/>
      <c r="TMP61" s="53"/>
      <c r="TMQ61" s="53"/>
      <c r="TMR61" s="53"/>
      <c r="TMS61" s="53"/>
      <c r="TMT61" s="53"/>
      <c r="TMU61" s="53"/>
      <c r="TMV61" s="53"/>
      <c r="TMW61" s="53"/>
      <c r="TMX61" s="53"/>
      <c r="TMY61" s="53"/>
      <c r="TMZ61" s="53"/>
      <c r="TNA61" s="53"/>
      <c r="TNB61" s="53"/>
      <c r="TNC61" s="53"/>
      <c r="TND61" s="53"/>
      <c r="TNE61" s="53"/>
      <c r="TNF61" s="53"/>
      <c r="TNG61" s="53"/>
      <c r="TNH61" s="53"/>
      <c r="TNI61" s="53"/>
      <c r="TNJ61" s="53"/>
      <c r="TNK61" s="53"/>
      <c r="TNL61" s="53"/>
      <c r="TNM61" s="53"/>
      <c r="TNN61" s="53"/>
      <c r="TNO61" s="53"/>
      <c r="TNP61" s="53"/>
      <c r="TNQ61" s="53"/>
      <c r="TNR61" s="53"/>
      <c r="TNS61" s="53"/>
      <c r="TNT61" s="53"/>
      <c r="TNU61" s="53"/>
      <c r="TNV61" s="53"/>
      <c r="TNW61" s="53"/>
      <c r="TNX61" s="53"/>
      <c r="TNY61" s="53"/>
      <c r="TNZ61" s="53"/>
      <c r="TOA61" s="53"/>
      <c r="TOB61" s="53"/>
      <c r="TOC61" s="53"/>
      <c r="TOD61" s="53"/>
      <c r="TOE61" s="53"/>
      <c r="TOF61" s="53"/>
      <c r="TOG61" s="53"/>
      <c r="TOH61" s="53"/>
      <c r="TOI61" s="53"/>
      <c r="TOJ61" s="53"/>
      <c r="TOK61" s="53"/>
      <c r="TOL61" s="53"/>
      <c r="TOM61" s="53"/>
      <c r="TON61" s="53"/>
      <c r="TOO61" s="53"/>
      <c r="TOP61" s="53"/>
      <c r="TOQ61" s="53"/>
      <c r="TOR61" s="53"/>
      <c r="TOS61" s="53"/>
      <c r="TOT61" s="53"/>
      <c r="TOU61" s="53"/>
      <c r="TOV61" s="53"/>
      <c r="TOW61" s="53"/>
      <c r="TOX61" s="53"/>
      <c r="TOY61" s="53"/>
      <c r="TOZ61" s="53"/>
      <c r="TPA61" s="53"/>
      <c r="TPB61" s="53"/>
      <c r="TPC61" s="53"/>
      <c r="TPD61" s="53"/>
      <c r="TPE61" s="53"/>
      <c r="TPF61" s="53"/>
      <c r="TPG61" s="53"/>
      <c r="TPH61" s="53"/>
      <c r="TPI61" s="53"/>
      <c r="TPJ61" s="53"/>
      <c r="TPK61" s="53"/>
      <c r="TPL61" s="53"/>
      <c r="TPM61" s="53"/>
      <c r="TPN61" s="53"/>
      <c r="TPO61" s="53"/>
      <c r="TPP61" s="53"/>
      <c r="TPQ61" s="53"/>
      <c r="TPR61" s="53"/>
      <c r="TPS61" s="53"/>
      <c r="TPT61" s="53"/>
      <c r="TPU61" s="53"/>
      <c r="TPV61" s="53"/>
      <c r="TPW61" s="53"/>
      <c r="TPX61" s="53"/>
      <c r="TPY61" s="53"/>
      <c r="TPZ61" s="53"/>
      <c r="TQA61" s="53"/>
      <c r="TQB61" s="53"/>
      <c r="TQC61" s="53"/>
      <c r="TQD61" s="53"/>
      <c r="TQE61" s="53"/>
      <c r="TQF61" s="53"/>
      <c r="TQG61" s="53"/>
      <c r="TQH61" s="53"/>
      <c r="TQI61" s="53"/>
      <c r="TQJ61" s="53"/>
      <c r="TQK61" s="53"/>
      <c r="TQL61" s="53"/>
      <c r="TQM61" s="53"/>
      <c r="TQN61" s="53"/>
      <c r="TQO61" s="53"/>
      <c r="TQP61" s="53"/>
      <c r="TQQ61" s="53"/>
      <c r="TQR61" s="53"/>
      <c r="TQS61" s="53"/>
      <c r="TQT61" s="53"/>
      <c r="TQU61" s="53"/>
      <c r="TQV61" s="53"/>
      <c r="TQW61" s="53"/>
      <c r="TQX61" s="53"/>
      <c r="TQY61" s="53"/>
      <c r="TQZ61" s="53"/>
      <c r="TRA61" s="53"/>
      <c r="TRB61" s="53"/>
      <c r="TRC61" s="53"/>
      <c r="TRD61" s="53"/>
      <c r="TRE61" s="53"/>
      <c r="TRF61" s="53"/>
      <c r="TRG61" s="53"/>
      <c r="TRH61" s="53"/>
      <c r="TRI61" s="53"/>
      <c r="TRJ61" s="53"/>
      <c r="TRK61" s="53"/>
      <c r="TRL61" s="53"/>
      <c r="TRM61" s="53"/>
      <c r="TRN61" s="53"/>
      <c r="TRO61" s="53"/>
      <c r="TRP61" s="53"/>
      <c r="TRQ61" s="53"/>
      <c r="TRR61" s="53"/>
      <c r="TRS61" s="53"/>
      <c r="TRT61" s="53"/>
      <c r="TRU61" s="53"/>
      <c r="TRV61" s="53"/>
      <c r="TRW61" s="53"/>
      <c r="TRX61" s="53"/>
      <c r="TRY61" s="53"/>
      <c r="TRZ61" s="53"/>
      <c r="TSA61" s="53"/>
      <c r="TSB61" s="53"/>
      <c r="TSC61" s="53"/>
      <c r="TSD61" s="53"/>
      <c r="TSE61" s="53"/>
      <c r="TSF61" s="53"/>
      <c r="TSG61" s="53"/>
      <c r="TSH61" s="53"/>
      <c r="TSI61" s="53"/>
      <c r="TSJ61" s="53"/>
      <c r="TSK61" s="53"/>
      <c r="TSL61" s="53"/>
      <c r="TSM61" s="53"/>
      <c r="TSN61" s="53"/>
      <c r="TSO61" s="53"/>
      <c r="TSP61" s="53"/>
      <c r="TSQ61" s="53"/>
      <c r="TSR61" s="53"/>
      <c r="TSS61" s="53"/>
      <c r="TST61" s="53"/>
      <c r="TSU61" s="53"/>
      <c r="TSV61" s="53"/>
      <c r="TSW61" s="53"/>
      <c r="TSX61" s="53"/>
      <c r="TSY61" s="53"/>
      <c r="TSZ61" s="53"/>
      <c r="TTA61" s="53"/>
      <c r="TTB61" s="53"/>
      <c r="TTC61" s="53"/>
      <c r="TTD61" s="53"/>
      <c r="TTE61" s="53"/>
      <c r="TTF61" s="53"/>
      <c r="TTG61" s="53"/>
      <c r="TTH61" s="53"/>
      <c r="TTI61" s="53"/>
      <c r="TTJ61" s="53"/>
      <c r="TTK61" s="53"/>
      <c r="TTL61" s="53"/>
      <c r="TTM61" s="53"/>
      <c r="TTN61" s="53"/>
      <c r="TTO61" s="53"/>
      <c r="TTP61" s="53"/>
      <c r="TTQ61" s="53"/>
      <c r="TTR61" s="53"/>
      <c r="TTS61" s="53"/>
      <c r="TTT61" s="53"/>
      <c r="TTU61" s="53"/>
      <c r="TTV61" s="53"/>
      <c r="TTW61" s="53"/>
      <c r="TTX61" s="53"/>
      <c r="TTY61" s="53"/>
      <c r="TTZ61" s="53"/>
      <c r="TUA61" s="53"/>
      <c r="TUB61" s="53"/>
      <c r="TUC61" s="53"/>
      <c r="TUD61" s="53"/>
      <c r="TUE61" s="53"/>
      <c r="TUF61" s="53"/>
      <c r="TUG61" s="53"/>
      <c r="TUH61" s="53"/>
      <c r="TUI61" s="53"/>
      <c r="TUJ61" s="53"/>
      <c r="TUK61" s="53"/>
      <c r="TUL61" s="53"/>
      <c r="TUM61" s="53"/>
      <c r="TUN61" s="53"/>
      <c r="TUO61" s="53"/>
      <c r="TUP61" s="53"/>
      <c r="TUQ61" s="53"/>
      <c r="TUR61" s="53"/>
      <c r="TUS61" s="53"/>
      <c r="TUT61" s="53"/>
      <c r="TUU61" s="53"/>
      <c r="TUV61" s="53"/>
      <c r="TUW61" s="53"/>
      <c r="TUX61" s="53"/>
      <c r="TUY61" s="53"/>
      <c r="TUZ61" s="53"/>
      <c r="TVA61" s="53"/>
      <c r="TVB61" s="53"/>
      <c r="TVC61" s="53"/>
      <c r="TVD61" s="53"/>
      <c r="TVE61" s="53"/>
      <c r="TVF61" s="53"/>
      <c r="TVG61" s="53"/>
      <c r="TVH61" s="53"/>
      <c r="TVI61" s="53"/>
      <c r="TVJ61" s="53"/>
      <c r="TVK61" s="53"/>
      <c r="TVL61" s="53"/>
      <c r="TVM61" s="53"/>
      <c r="TVN61" s="53"/>
      <c r="TVO61" s="53"/>
      <c r="TVP61" s="53"/>
      <c r="TVQ61" s="53"/>
      <c r="TVR61" s="53"/>
      <c r="TVS61" s="53"/>
      <c r="TVT61" s="53"/>
      <c r="TVU61" s="53"/>
      <c r="TVV61" s="53"/>
      <c r="TVW61" s="53"/>
      <c r="TVX61" s="53"/>
      <c r="TVY61" s="53"/>
      <c r="TVZ61" s="53"/>
      <c r="TWA61" s="53"/>
      <c r="TWB61" s="53"/>
      <c r="TWC61" s="53"/>
      <c r="TWD61" s="53"/>
      <c r="TWE61" s="53"/>
      <c r="TWF61" s="53"/>
      <c r="TWG61" s="53"/>
      <c r="TWH61" s="53"/>
      <c r="TWI61" s="53"/>
      <c r="TWJ61" s="53"/>
      <c r="TWK61" s="53"/>
      <c r="TWL61" s="53"/>
      <c r="TWM61" s="53"/>
      <c r="TWN61" s="53"/>
      <c r="TWO61" s="53"/>
      <c r="TWP61" s="53"/>
      <c r="TWQ61" s="53"/>
      <c r="TWR61" s="53"/>
      <c r="TWS61" s="53"/>
      <c r="TWT61" s="53"/>
      <c r="TWU61" s="53"/>
      <c r="TWV61" s="53"/>
      <c r="TWW61" s="53"/>
      <c r="TWX61" s="53"/>
      <c r="TWY61" s="53"/>
      <c r="TWZ61" s="53"/>
      <c r="TXA61" s="53"/>
      <c r="TXB61" s="53"/>
      <c r="TXC61" s="53"/>
      <c r="TXD61" s="53"/>
      <c r="TXE61" s="53"/>
      <c r="TXF61" s="53"/>
      <c r="TXG61" s="53"/>
      <c r="TXH61" s="53"/>
      <c r="TXI61" s="53"/>
      <c r="TXJ61" s="53"/>
      <c r="TXK61" s="53"/>
      <c r="TXL61" s="53"/>
      <c r="TXM61" s="53"/>
      <c r="TXN61" s="53"/>
      <c r="TXO61" s="53"/>
      <c r="TXP61" s="53"/>
      <c r="TXQ61" s="53"/>
      <c r="TXR61" s="53"/>
      <c r="TXS61" s="53"/>
      <c r="TXT61" s="53"/>
      <c r="TXU61" s="53"/>
      <c r="TXV61" s="53"/>
      <c r="TXW61" s="53"/>
      <c r="TXX61" s="53"/>
      <c r="TXY61" s="53"/>
      <c r="TXZ61" s="53"/>
      <c r="TYA61" s="53"/>
      <c r="TYB61" s="53"/>
      <c r="TYC61" s="53"/>
      <c r="TYD61" s="53"/>
      <c r="TYE61" s="53"/>
      <c r="TYF61" s="53"/>
      <c r="TYG61" s="53"/>
      <c r="TYH61" s="53"/>
      <c r="TYI61" s="53"/>
      <c r="TYJ61" s="53"/>
      <c r="TYK61" s="53"/>
      <c r="TYL61" s="53"/>
      <c r="TYM61" s="53"/>
      <c r="TYN61" s="53"/>
      <c r="TYO61" s="53"/>
      <c r="TYP61" s="53"/>
      <c r="TYQ61" s="53"/>
      <c r="TYR61" s="53"/>
      <c r="TYS61" s="53"/>
      <c r="TYT61" s="53"/>
      <c r="TYU61" s="53"/>
      <c r="TYV61" s="53"/>
      <c r="TYW61" s="53"/>
      <c r="TYX61" s="53"/>
      <c r="TYY61" s="53"/>
      <c r="TYZ61" s="53"/>
      <c r="TZA61" s="53"/>
      <c r="TZB61" s="53"/>
      <c r="TZC61" s="53"/>
      <c r="TZD61" s="53"/>
      <c r="TZE61" s="53"/>
      <c r="TZF61" s="53"/>
      <c r="TZG61" s="53"/>
      <c r="TZH61" s="53"/>
      <c r="TZI61" s="53"/>
      <c r="TZJ61" s="53"/>
      <c r="TZK61" s="53"/>
      <c r="TZL61" s="53"/>
      <c r="TZM61" s="53"/>
      <c r="TZN61" s="53"/>
      <c r="TZO61" s="53"/>
      <c r="TZP61" s="53"/>
      <c r="TZQ61" s="53"/>
      <c r="TZR61" s="53"/>
      <c r="TZS61" s="53"/>
      <c r="TZT61" s="53"/>
      <c r="TZU61" s="53"/>
      <c r="TZV61" s="53"/>
      <c r="TZW61" s="53"/>
      <c r="TZX61" s="53"/>
      <c r="TZY61" s="53"/>
      <c r="TZZ61" s="53"/>
      <c r="UAA61" s="53"/>
      <c r="UAB61" s="53"/>
      <c r="UAC61" s="53"/>
      <c r="UAD61" s="53"/>
      <c r="UAE61" s="53"/>
      <c r="UAF61" s="53"/>
      <c r="UAG61" s="53"/>
      <c r="UAH61" s="53"/>
      <c r="UAI61" s="53"/>
      <c r="UAJ61" s="53"/>
      <c r="UAK61" s="53"/>
      <c r="UAL61" s="53"/>
      <c r="UAM61" s="53"/>
      <c r="UAN61" s="53"/>
      <c r="UAO61" s="53"/>
      <c r="UAP61" s="53"/>
      <c r="UAQ61" s="53"/>
      <c r="UAR61" s="53"/>
      <c r="UAS61" s="53"/>
      <c r="UAT61" s="53"/>
      <c r="UAU61" s="53"/>
      <c r="UAV61" s="53"/>
      <c r="UAW61" s="53"/>
      <c r="UAX61" s="53"/>
      <c r="UAY61" s="53"/>
      <c r="UAZ61" s="53"/>
      <c r="UBA61" s="53"/>
      <c r="UBB61" s="53"/>
      <c r="UBC61" s="53"/>
      <c r="UBD61" s="53"/>
      <c r="UBE61" s="53"/>
      <c r="UBF61" s="53"/>
      <c r="UBG61" s="53"/>
      <c r="UBH61" s="53"/>
      <c r="UBI61" s="53"/>
      <c r="UBJ61" s="53"/>
      <c r="UBK61" s="53"/>
      <c r="UBL61" s="53"/>
      <c r="UBM61" s="53"/>
      <c r="UBN61" s="53"/>
      <c r="UBO61" s="53"/>
      <c r="UBP61" s="53"/>
      <c r="UBQ61" s="53"/>
      <c r="UBR61" s="53"/>
      <c r="UBS61" s="53"/>
      <c r="UBT61" s="53"/>
      <c r="UBU61" s="53"/>
      <c r="UBV61" s="53"/>
      <c r="UBW61" s="53"/>
      <c r="UBX61" s="53"/>
      <c r="UBY61" s="53"/>
      <c r="UBZ61" s="53"/>
      <c r="UCA61" s="53"/>
      <c r="UCB61" s="53"/>
      <c r="UCC61" s="53"/>
      <c r="UCD61" s="53"/>
      <c r="UCE61" s="53"/>
      <c r="UCF61" s="53"/>
      <c r="UCG61" s="53"/>
      <c r="UCH61" s="53"/>
      <c r="UCI61" s="53"/>
      <c r="UCJ61" s="53"/>
      <c r="UCK61" s="53"/>
      <c r="UCL61" s="53"/>
      <c r="UCM61" s="53"/>
      <c r="UCN61" s="53"/>
      <c r="UCO61" s="53"/>
      <c r="UCP61" s="53"/>
      <c r="UCQ61" s="53"/>
      <c r="UCR61" s="53"/>
      <c r="UCS61" s="53"/>
      <c r="UCT61" s="53"/>
      <c r="UCU61" s="53"/>
      <c r="UCV61" s="53"/>
      <c r="UCW61" s="53"/>
      <c r="UCX61" s="53"/>
      <c r="UCY61" s="53"/>
      <c r="UCZ61" s="53"/>
      <c r="UDA61" s="53"/>
      <c r="UDB61" s="53"/>
      <c r="UDC61" s="53"/>
      <c r="UDD61" s="53"/>
      <c r="UDE61" s="53"/>
      <c r="UDF61" s="53"/>
      <c r="UDG61" s="53"/>
      <c r="UDH61" s="53"/>
      <c r="UDI61" s="53"/>
      <c r="UDJ61" s="53"/>
      <c r="UDK61" s="53"/>
      <c r="UDL61" s="53"/>
      <c r="UDM61" s="53"/>
      <c r="UDN61" s="53"/>
      <c r="UDO61" s="53"/>
      <c r="UDP61" s="53"/>
      <c r="UDQ61" s="53"/>
      <c r="UDR61" s="53"/>
      <c r="UDS61" s="53"/>
      <c r="UDT61" s="53"/>
      <c r="UDU61" s="53"/>
      <c r="UDV61" s="53"/>
      <c r="UDW61" s="53"/>
      <c r="UDX61" s="53"/>
      <c r="UDY61" s="53"/>
      <c r="UDZ61" s="53"/>
      <c r="UEA61" s="53"/>
      <c r="UEB61" s="53"/>
      <c r="UEC61" s="53"/>
      <c r="UED61" s="53"/>
      <c r="UEE61" s="53"/>
      <c r="UEF61" s="53"/>
      <c r="UEG61" s="53"/>
      <c r="UEH61" s="53"/>
      <c r="UEI61" s="53"/>
      <c r="UEJ61" s="53"/>
      <c r="UEK61" s="53"/>
      <c r="UEL61" s="53"/>
      <c r="UEM61" s="53"/>
      <c r="UEN61" s="53"/>
      <c r="UEO61" s="53"/>
      <c r="UEP61" s="53"/>
      <c r="UEQ61" s="53"/>
      <c r="UER61" s="53"/>
      <c r="UES61" s="53"/>
      <c r="UET61" s="53"/>
      <c r="UEU61" s="53"/>
      <c r="UEV61" s="53"/>
      <c r="UEW61" s="53"/>
      <c r="UEX61" s="53"/>
      <c r="UEY61" s="53"/>
      <c r="UEZ61" s="53"/>
      <c r="UFA61" s="53"/>
      <c r="UFB61" s="53"/>
      <c r="UFC61" s="53"/>
      <c r="UFD61" s="53"/>
      <c r="UFE61" s="53"/>
      <c r="UFF61" s="53"/>
      <c r="UFG61" s="53"/>
      <c r="UFH61" s="53"/>
      <c r="UFI61" s="53"/>
      <c r="UFJ61" s="53"/>
      <c r="UFK61" s="53"/>
      <c r="UFL61" s="53"/>
      <c r="UFM61" s="53"/>
      <c r="UFN61" s="53"/>
      <c r="UFO61" s="53"/>
      <c r="UFP61" s="53"/>
      <c r="UFQ61" s="53"/>
      <c r="UFR61" s="53"/>
      <c r="UFS61" s="53"/>
      <c r="UFT61" s="53"/>
      <c r="UFU61" s="53"/>
      <c r="UFV61" s="53"/>
      <c r="UFW61" s="53"/>
      <c r="UFX61" s="53"/>
      <c r="UFY61" s="53"/>
      <c r="UFZ61" s="53"/>
      <c r="UGA61" s="53"/>
      <c r="UGB61" s="53"/>
      <c r="UGC61" s="53"/>
      <c r="UGD61" s="53"/>
      <c r="UGE61" s="53"/>
      <c r="UGF61" s="53"/>
      <c r="UGG61" s="53"/>
      <c r="UGH61" s="53"/>
      <c r="UGI61" s="53"/>
      <c r="UGJ61" s="53"/>
      <c r="UGK61" s="53"/>
      <c r="UGL61" s="53"/>
      <c r="UGM61" s="53"/>
      <c r="UGN61" s="53"/>
      <c r="UGO61" s="53"/>
      <c r="UGP61" s="53"/>
      <c r="UGQ61" s="53"/>
      <c r="UGR61" s="53"/>
      <c r="UGS61" s="53"/>
      <c r="UGT61" s="53"/>
      <c r="UGU61" s="53"/>
      <c r="UGV61" s="53"/>
      <c r="UGW61" s="53"/>
      <c r="UGX61" s="53"/>
      <c r="UGY61" s="53"/>
      <c r="UGZ61" s="53"/>
      <c r="UHA61" s="53"/>
      <c r="UHB61" s="53"/>
      <c r="UHC61" s="53"/>
      <c r="UHD61" s="53"/>
      <c r="UHE61" s="53"/>
      <c r="UHF61" s="53"/>
      <c r="UHG61" s="53"/>
      <c r="UHH61" s="53"/>
      <c r="UHI61" s="53"/>
      <c r="UHJ61" s="53"/>
      <c r="UHK61" s="53"/>
      <c r="UHL61" s="53"/>
      <c r="UHM61" s="53"/>
      <c r="UHN61" s="53"/>
      <c r="UHO61" s="53"/>
      <c r="UHP61" s="53"/>
      <c r="UHQ61" s="53"/>
      <c r="UHR61" s="53"/>
      <c r="UHS61" s="53"/>
      <c r="UHT61" s="53"/>
      <c r="UHU61" s="53"/>
      <c r="UHV61" s="53"/>
      <c r="UHW61" s="53"/>
      <c r="UHX61" s="53"/>
      <c r="UHY61" s="53"/>
      <c r="UHZ61" s="53"/>
      <c r="UIA61" s="53"/>
      <c r="UIB61" s="53"/>
      <c r="UIC61" s="53"/>
      <c r="UID61" s="53"/>
      <c r="UIE61" s="53"/>
      <c r="UIF61" s="53"/>
      <c r="UIG61" s="53"/>
      <c r="UIH61" s="53"/>
      <c r="UII61" s="53"/>
      <c r="UIJ61" s="53"/>
      <c r="UIK61" s="53"/>
      <c r="UIL61" s="53"/>
      <c r="UIM61" s="53"/>
      <c r="UIN61" s="53"/>
      <c r="UIO61" s="53"/>
      <c r="UIP61" s="53"/>
      <c r="UIQ61" s="53"/>
      <c r="UIR61" s="53"/>
      <c r="UIS61" s="53"/>
      <c r="UIT61" s="53"/>
      <c r="UIU61" s="53"/>
      <c r="UIV61" s="53"/>
      <c r="UIW61" s="53"/>
      <c r="UIX61" s="53"/>
      <c r="UIY61" s="53"/>
      <c r="UIZ61" s="53"/>
      <c r="UJA61" s="53"/>
      <c r="UJB61" s="53"/>
      <c r="UJC61" s="53"/>
      <c r="UJD61" s="53"/>
      <c r="UJE61" s="53"/>
      <c r="UJF61" s="53"/>
      <c r="UJG61" s="53"/>
      <c r="UJH61" s="53"/>
      <c r="UJI61" s="53"/>
      <c r="UJJ61" s="53"/>
      <c r="UJK61" s="53"/>
      <c r="UJL61" s="53"/>
      <c r="UJM61" s="53"/>
      <c r="UJN61" s="53"/>
      <c r="UJO61" s="53"/>
      <c r="UJP61" s="53"/>
      <c r="UJQ61" s="53"/>
      <c r="UJR61" s="53"/>
      <c r="UJS61" s="53"/>
      <c r="UJT61" s="53"/>
      <c r="UJU61" s="53"/>
      <c r="UJV61" s="53"/>
      <c r="UJW61" s="53"/>
      <c r="UJX61" s="53"/>
      <c r="UJY61" s="53"/>
      <c r="UJZ61" s="53"/>
      <c r="UKA61" s="53"/>
      <c r="UKB61" s="53"/>
      <c r="UKC61" s="53"/>
      <c r="UKD61" s="53"/>
      <c r="UKE61" s="53"/>
      <c r="UKF61" s="53"/>
      <c r="UKG61" s="53"/>
      <c r="UKH61" s="53"/>
      <c r="UKI61" s="53"/>
      <c r="UKJ61" s="53"/>
      <c r="UKK61" s="53"/>
      <c r="UKL61" s="53"/>
      <c r="UKM61" s="53"/>
      <c r="UKN61" s="53"/>
      <c r="UKO61" s="53"/>
      <c r="UKP61" s="53"/>
      <c r="UKQ61" s="53"/>
      <c r="UKR61" s="53"/>
      <c r="UKS61" s="53"/>
      <c r="UKT61" s="53"/>
      <c r="UKU61" s="53"/>
      <c r="UKV61" s="53"/>
      <c r="UKW61" s="53"/>
      <c r="UKX61" s="53"/>
      <c r="UKY61" s="53"/>
      <c r="UKZ61" s="53"/>
      <c r="ULA61" s="53"/>
      <c r="ULB61" s="53"/>
      <c r="ULC61" s="53"/>
      <c r="ULD61" s="53"/>
      <c r="ULE61" s="53"/>
      <c r="ULF61" s="53"/>
      <c r="ULG61" s="53"/>
      <c r="ULH61" s="53"/>
      <c r="ULI61" s="53"/>
      <c r="ULJ61" s="53"/>
      <c r="ULK61" s="53"/>
      <c r="ULL61" s="53"/>
      <c r="ULM61" s="53"/>
      <c r="ULN61" s="53"/>
      <c r="ULO61" s="53"/>
      <c r="ULP61" s="53"/>
      <c r="ULQ61" s="53"/>
      <c r="ULR61" s="53"/>
      <c r="ULS61" s="53"/>
      <c r="ULT61" s="53"/>
      <c r="ULU61" s="53"/>
      <c r="ULV61" s="53"/>
      <c r="ULW61" s="53"/>
      <c r="ULX61" s="53"/>
      <c r="ULY61" s="53"/>
      <c r="ULZ61" s="53"/>
      <c r="UMA61" s="53"/>
      <c r="UMB61" s="53"/>
      <c r="UMC61" s="53"/>
      <c r="UMD61" s="53"/>
      <c r="UME61" s="53"/>
      <c r="UMF61" s="53"/>
      <c r="UMG61" s="53"/>
      <c r="UMH61" s="53"/>
      <c r="UMI61" s="53"/>
      <c r="UMJ61" s="53"/>
      <c r="UMK61" s="53"/>
      <c r="UML61" s="53"/>
      <c r="UMM61" s="53"/>
      <c r="UMN61" s="53"/>
      <c r="UMO61" s="53"/>
      <c r="UMP61" s="53"/>
      <c r="UMQ61" s="53"/>
      <c r="UMR61" s="53"/>
      <c r="UMS61" s="53"/>
      <c r="UMT61" s="53"/>
      <c r="UMU61" s="53"/>
      <c r="UMV61" s="53"/>
      <c r="UMW61" s="53"/>
      <c r="UMX61" s="53"/>
      <c r="UMY61" s="53"/>
      <c r="UMZ61" s="53"/>
      <c r="UNA61" s="53"/>
      <c r="UNB61" s="53"/>
      <c r="UNC61" s="53"/>
      <c r="UND61" s="53"/>
      <c r="UNE61" s="53"/>
      <c r="UNF61" s="53"/>
      <c r="UNG61" s="53"/>
      <c r="UNH61" s="53"/>
      <c r="UNI61" s="53"/>
      <c r="UNJ61" s="53"/>
      <c r="UNK61" s="53"/>
      <c r="UNL61" s="53"/>
      <c r="UNM61" s="53"/>
      <c r="UNN61" s="53"/>
      <c r="UNO61" s="53"/>
      <c r="UNP61" s="53"/>
      <c r="UNQ61" s="53"/>
      <c r="UNR61" s="53"/>
      <c r="UNS61" s="53"/>
      <c r="UNT61" s="53"/>
      <c r="UNU61" s="53"/>
      <c r="UNV61" s="53"/>
      <c r="UNW61" s="53"/>
      <c r="UNX61" s="53"/>
      <c r="UNY61" s="53"/>
      <c r="UNZ61" s="53"/>
      <c r="UOA61" s="53"/>
      <c r="UOB61" s="53"/>
      <c r="UOC61" s="53"/>
      <c r="UOD61" s="53"/>
      <c r="UOE61" s="53"/>
      <c r="UOF61" s="53"/>
      <c r="UOG61" s="53"/>
      <c r="UOH61" s="53"/>
      <c r="UOI61" s="53"/>
      <c r="UOJ61" s="53"/>
      <c r="UOK61" s="53"/>
      <c r="UOL61" s="53"/>
      <c r="UOM61" s="53"/>
      <c r="UON61" s="53"/>
      <c r="UOO61" s="53"/>
      <c r="UOP61" s="53"/>
      <c r="UOQ61" s="53"/>
      <c r="UOR61" s="53"/>
      <c r="UOS61" s="53"/>
      <c r="UOT61" s="53"/>
      <c r="UOU61" s="53"/>
      <c r="UOV61" s="53"/>
      <c r="UOW61" s="53"/>
      <c r="UOX61" s="53"/>
      <c r="UOY61" s="53"/>
      <c r="UOZ61" s="53"/>
      <c r="UPA61" s="53"/>
      <c r="UPB61" s="53"/>
      <c r="UPC61" s="53"/>
      <c r="UPD61" s="53"/>
      <c r="UPE61" s="53"/>
      <c r="UPF61" s="53"/>
      <c r="UPG61" s="53"/>
      <c r="UPH61" s="53"/>
      <c r="UPI61" s="53"/>
      <c r="UPJ61" s="53"/>
      <c r="UPK61" s="53"/>
      <c r="UPL61" s="53"/>
      <c r="UPM61" s="53"/>
      <c r="UPN61" s="53"/>
      <c r="UPO61" s="53"/>
      <c r="UPP61" s="53"/>
      <c r="UPQ61" s="53"/>
      <c r="UPR61" s="53"/>
      <c r="UPS61" s="53"/>
      <c r="UPT61" s="53"/>
      <c r="UPU61" s="53"/>
      <c r="UPV61" s="53"/>
      <c r="UPW61" s="53"/>
      <c r="UPX61" s="53"/>
      <c r="UPY61" s="53"/>
      <c r="UPZ61" s="53"/>
      <c r="UQA61" s="53"/>
      <c r="UQB61" s="53"/>
      <c r="UQC61" s="53"/>
      <c r="UQD61" s="53"/>
      <c r="UQE61" s="53"/>
      <c r="UQF61" s="53"/>
      <c r="UQG61" s="53"/>
      <c r="UQH61" s="53"/>
      <c r="UQI61" s="53"/>
      <c r="UQJ61" s="53"/>
      <c r="UQK61" s="53"/>
      <c r="UQL61" s="53"/>
      <c r="UQM61" s="53"/>
      <c r="UQN61" s="53"/>
      <c r="UQO61" s="53"/>
      <c r="UQP61" s="53"/>
      <c r="UQQ61" s="53"/>
      <c r="UQR61" s="53"/>
      <c r="UQS61" s="53"/>
      <c r="UQT61" s="53"/>
      <c r="UQU61" s="53"/>
      <c r="UQV61" s="53"/>
      <c r="UQW61" s="53"/>
      <c r="UQX61" s="53"/>
      <c r="UQY61" s="53"/>
      <c r="UQZ61" s="53"/>
      <c r="URA61" s="53"/>
      <c r="URB61" s="53"/>
      <c r="URC61" s="53"/>
      <c r="URD61" s="53"/>
      <c r="URE61" s="53"/>
      <c r="URF61" s="53"/>
      <c r="URG61" s="53"/>
      <c r="URH61" s="53"/>
      <c r="URI61" s="53"/>
      <c r="URJ61" s="53"/>
      <c r="URK61" s="53"/>
      <c r="URL61" s="53"/>
      <c r="URM61" s="53"/>
      <c r="URN61" s="53"/>
      <c r="URO61" s="53"/>
      <c r="URP61" s="53"/>
      <c r="URQ61" s="53"/>
      <c r="URR61" s="53"/>
      <c r="URS61" s="53"/>
      <c r="URT61" s="53"/>
      <c r="URU61" s="53"/>
      <c r="URV61" s="53"/>
      <c r="URW61" s="53"/>
      <c r="URX61" s="53"/>
      <c r="URY61" s="53"/>
      <c r="URZ61" s="53"/>
      <c r="USA61" s="53"/>
      <c r="USB61" s="53"/>
      <c r="USC61" s="53"/>
      <c r="USD61" s="53"/>
      <c r="USE61" s="53"/>
      <c r="USF61" s="53"/>
      <c r="USG61" s="53"/>
      <c r="USH61" s="53"/>
      <c r="USI61" s="53"/>
      <c r="USJ61" s="53"/>
      <c r="USK61" s="53"/>
      <c r="USL61" s="53"/>
      <c r="USM61" s="53"/>
      <c r="USN61" s="53"/>
      <c r="USO61" s="53"/>
      <c r="USP61" s="53"/>
      <c r="USQ61" s="53"/>
      <c r="USR61" s="53"/>
      <c r="USS61" s="53"/>
      <c r="UST61" s="53"/>
      <c r="USU61" s="53"/>
      <c r="USV61" s="53"/>
      <c r="USW61" s="53"/>
      <c r="USX61" s="53"/>
      <c r="USY61" s="53"/>
      <c r="USZ61" s="53"/>
      <c r="UTA61" s="53"/>
      <c r="UTB61" s="53"/>
      <c r="UTC61" s="53"/>
      <c r="UTD61" s="53"/>
      <c r="UTE61" s="53"/>
      <c r="UTF61" s="53"/>
      <c r="UTG61" s="53"/>
      <c r="UTH61" s="53"/>
      <c r="UTI61" s="53"/>
      <c r="UTJ61" s="53"/>
      <c r="UTK61" s="53"/>
      <c r="UTL61" s="53"/>
      <c r="UTM61" s="53"/>
      <c r="UTN61" s="53"/>
      <c r="UTO61" s="53"/>
      <c r="UTP61" s="53"/>
      <c r="UTQ61" s="53"/>
      <c r="UTR61" s="53"/>
      <c r="UTS61" s="53"/>
      <c r="UTT61" s="53"/>
      <c r="UTU61" s="53"/>
      <c r="UTV61" s="53"/>
      <c r="UTW61" s="53"/>
      <c r="UTX61" s="53"/>
      <c r="UTY61" s="53"/>
      <c r="UTZ61" s="53"/>
      <c r="UUA61" s="53"/>
      <c r="UUB61" s="53"/>
      <c r="UUC61" s="53"/>
      <c r="UUD61" s="53"/>
      <c r="UUE61" s="53"/>
      <c r="UUF61" s="53"/>
      <c r="UUG61" s="53"/>
      <c r="UUH61" s="53"/>
      <c r="UUI61" s="53"/>
      <c r="UUJ61" s="53"/>
      <c r="UUK61" s="53"/>
      <c r="UUL61" s="53"/>
      <c r="UUM61" s="53"/>
      <c r="UUN61" s="53"/>
      <c r="UUO61" s="53"/>
      <c r="UUP61" s="53"/>
      <c r="UUQ61" s="53"/>
      <c r="UUR61" s="53"/>
      <c r="UUS61" s="53"/>
      <c r="UUT61" s="53"/>
      <c r="UUU61" s="53"/>
      <c r="UUV61" s="53"/>
      <c r="UUW61" s="53"/>
      <c r="UUX61" s="53"/>
      <c r="UUY61" s="53"/>
      <c r="UUZ61" s="53"/>
      <c r="UVA61" s="53"/>
      <c r="UVB61" s="53"/>
      <c r="UVC61" s="53"/>
      <c r="UVD61" s="53"/>
      <c r="UVE61" s="53"/>
      <c r="UVF61" s="53"/>
      <c r="UVG61" s="53"/>
      <c r="UVH61" s="53"/>
      <c r="UVI61" s="53"/>
      <c r="UVJ61" s="53"/>
      <c r="UVK61" s="53"/>
      <c r="UVL61" s="53"/>
      <c r="UVM61" s="53"/>
      <c r="UVN61" s="53"/>
      <c r="UVO61" s="53"/>
      <c r="UVP61" s="53"/>
      <c r="UVQ61" s="53"/>
      <c r="UVR61" s="53"/>
      <c r="UVS61" s="53"/>
      <c r="UVT61" s="53"/>
      <c r="UVU61" s="53"/>
      <c r="UVV61" s="53"/>
      <c r="UVW61" s="53"/>
      <c r="UVX61" s="53"/>
      <c r="UVY61" s="53"/>
      <c r="UVZ61" s="53"/>
      <c r="UWA61" s="53"/>
      <c r="UWB61" s="53"/>
      <c r="UWC61" s="53"/>
      <c r="UWD61" s="53"/>
      <c r="UWE61" s="53"/>
      <c r="UWF61" s="53"/>
      <c r="UWG61" s="53"/>
      <c r="UWH61" s="53"/>
      <c r="UWI61" s="53"/>
      <c r="UWJ61" s="53"/>
      <c r="UWK61" s="53"/>
      <c r="UWL61" s="53"/>
      <c r="UWM61" s="53"/>
      <c r="UWN61" s="53"/>
      <c r="UWO61" s="53"/>
      <c r="UWP61" s="53"/>
      <c r="UWQ61" s="53"/>
      <c r="UWR61" s="53"/>
      <c r="UWS61" s="53"/>
      <c r="UWT61" s="53"/>
      <c r="UWU61" s="53"/>
      <c r="UWV61" s="53"/>
      <c r="UWW61" s="53"/>
      <c r="UWX61" s="53"/>
      <c r="UWY61" s="53"/>
      <c r="UWZ61" s="53"/>
      <c r="UXA61" s="53"/>
      <c r="UXB61" s="53"/>
      <c r="UXC61" s="53"/>
      <c r="UXD61" s="53"/>
      <c r="UXE61" s="53"/>
      <c r="UXF61" s="53"/>
      <c r="UXG61" s="53"/>
      <c r="UXH61" s="53"/>
      <c r="UXI61" s="53"/>
      <c r="UXJ61" s="53"/>
      <c r="UXK61" s="53"/>
      <c r="UXL61" s="53"/>
      <c r="UXM61" s="53"/>
      <c r="UXN61" s="53"/>
      <c r="UXO61" s="53"/>
      <c r="UXP61" s="53"/>
      <c r="UXQ61" s="53"/>
      <c r="UXR61" s="53"/>
      <c r="UXS61" s="53"/>
      <c r="UXT61" s="53"/>
      <c r="UXU61" s="53"/>
      <c r="UXV61" s="53"/>
      <c r="UXW61" s="53"/>
      <c r="UXX61" s="53"/>
      <c r="UXY61" s="53"/>
      <c r="UXZ61" s="53"/>
      <c r="UYA61" s="53"/>
      <c r="UYB61" s="53"/>
      <c r="UYC61" s="53"/>
      <c r="UYD61" s="53"/>
      <c r="UYE61" s="53"/>
      <c r="UYF61" s="53"/>
      <c r="UYG61" s="53"/>
      <c r="UYH61" s="53"/>
      <c r="UYI61" s="53"/>
      <c r="UYJ61" s="53"/>
      <c r="UYK61" s="53"/>
      <c r="UYL61" s="53"/>
      <c r="UYM61" s="53"/>
      <c r="UYN61" s="53"/>
      <c r="UYO61" s="53"/>
      <c r="UYP61" s="53"/>
      <c r="UYQ61" s="53"/>
      <c r="UYR61" s="53"/>
      <c r="UYS61" s="53"/>
      <c r="UYT61" s="53"/>
      <c r="UYU61" s="53"/>
      <c r="UYV61" s="53"/>
      <c r="UYW61" s="53"/>
      <c r="UYX61" s="53"/>
      <c r="UYY61" s="53"/>
      <c r="UYZ61" s="53"/>
      <c r="UZA61" s="53"/>
      <c r="UZB61" s="53"/>
      <c r="UZC61" s="53"/>
      <c r="UZD61" s="53"/>
      <c r="UZE61" s="53"/>
      <c r="UZF61" s="53"/>
      <c r="UZG61" s="53"/>
      <c r="UZH61" s="53"/>
      <c r="UZI61" s="53"/>
      <c r="UZJ61" s="53"/>
      <c r="UZK61" s="53"/>
      <c r="UZL61" s="53"/>
      <c r="UZM61" s="53"/>
      <c r="UZN61" s="53"/>
      <c r="UZO61" s="53"/>
      <c r="UZP61" s="53"/>
      <c r="UZQ61" s="53"/>
      <c r="UZR61" s="53"/>
      <c r="UZS61" s="53"/>
      <c r="UZT61" s="53"/>
      <c r="UZU61" s="53"/>
      <c r="UZV61" s="53"/>
      <c r="UZW61" s="53"/>
      <c r="UZX61" s="53"/>
      <c r="UZY61" s="53"/>
      <c r="UZZ61" s="53"/>
      <c r="VAA61" s="53"/>
      <c r="VAB61" s="53"/>
      <c r="VAC61" s="53"/>
      <c r="VAD61" s="53"/>
      <c r="VAE61" s="53"/>
      <c r="VAF61" s="53"/>
      <c r="VAG61" s="53"/>
      <c r="VAH61" s="53"/>
      <c r="VAI61" s="53"/>
      <c r="VAJ61" s="53"/>
      <c r="VAK61" s="53"/>
      <c r="VAL61" s="53"/>
      <c r="VAM61" s="53"/>
      <c r="VAN61" s="53"/>
      <c r="VAO61" s="53"/>
      <c r="VAP61" s="53"/>
      <c r="VAQ61" s="53"/>
      <c r="VAR61" s="53"/>
      <c r="VAS61" s="53"/>
      <c r="VAT61" s="53"/>
      <c r="VAU61" s="53"/>
      <c r="VAV61" s="53"/>
      <c r="VAW61" s="53"/>
      <c r="VAX61" s="53"/>
      <c r="VAY61" s="53"/>
      <c r="VAZ61" s="53"/>
      <c r="VBA61" s="53"/>
      <c r="VBB61" s="53"/>
      <c r="VBC61" s="53"/>
      <c r="VBD61" s="53"/>
      <c r="VBE61" s="53"/>
      <c r="VBF61" s="53"/>
      <c r="VBG61" s="53"/>
      <c r="VBH61" s="53"/>
      <c r="VBI61" s="53"/>
      <c r="VBJ61" s="53"/>
      <c r="VBK61" s="53"/>
      <c r="VBL61" s="53"/>
      <c r="VBM61" s="53"/>
      <c r="VBN61" s="53"/>
      <c r="VBO61" s="53"/>
      <c r="VBP61" s="53"/>
      <c r="VBQ61" s="53"/>
      <c r="VBR61" s="53"/>
      <c r="VBS61" s="53"/>
      <c r="VBT61" s="53"/>
      <c r="VBU61" s="53"/>
      <c r="VBV61" s="53"/>
      <c r="VBW61" s="53"/>
      <c r="VBX61" s="53"/>
      <c r="VBY61" s="53"/>
      <c r="VBZ61" s="53"/>
      <c r="VCA61" s="53"/>
      <c r="VCB61" s="53"/>
      <c r="VCC61" s="53"/>
      <c r="VCD61" s="53"/>
      <c r="VCE61" s="53"/>
      <c r="VCF61" s="53"/>
      <c r="VCG61" s="53"/>
      <c r="VCH61" s="53"/>
      <c r="VCI61" s="53"/>
      <c r="VCJ61" s="53"/>
      <c r="VCK61" s="53"/>
      <c r="VCL61" s="53"/>
      <c r="VCM61" s="53"/>
      <c r="VCN61" s="53"/>
      <c r="VCO61" s="53"/>
      <c r="VCP61" s="53"/>
      <c r="VCQ61" s="53"/>
      <c r="VCR61" s="53"/>
      <c r="VCS61" s="53"/>
      <c r="VCT61" s="53"/>
      <c r="VCU61" s="53"/>
      <c r="VCV61" s="53"/>
      <c r="VCW61" s="53"/>
      <c r="VCX61" s="53"/>
      <c r="VCY61" s="53"/>
      <c r="VCZ61" s="53"/>
      <c r="VDA61" s="53"/>
      <c r="VDB61" s="53"/>
      <c r="VDC61" s="53"/>
      <c r="VDD61" s="53"/>
      <c r="VDE61" s="53"/>
      <c r="VDF61" s="53"/>
      <c r="VDG61" s="53"/>
      <c r="VDH61" s="53"/>
      <c r="VDI61" s="53"/>
      <c r="VDJ61" s="53"/>
      <c r="VDK61" s="53"/>
      <c r="VDL61" s="53"/>
      <c r="VDM61" s="53"/>
      <c r="VDN61" s="53"/>
      <c r="VDO61" s="53"/>
      <c r="VDP61" s="53"/>
      <c r="VDQ61" s="53"/>
      <c r="VDR61" s="53"/>
      <c r="VDS61" s="53"/>
      <c r="VDT61" s="53"/>
      <c r="VDU61" s="53"/>
      <c r="VDV61" s="53"/>
      <c r="VDW61" s="53"/>
      <c r="VDX61" s="53"/>
      <c r="VDY61" s="53"/>
      <c r="VDZ61" s="53"/>
      <c r="VEA61" s="53"/>
      <c r="VEB61" s="53"/>
      <c r="VEC61" s="53"/>
      <c r="VED61" s="53"/>
      <c r="VEE61" s="53"/>
      <c r="VEF61" s="53"/>
      <c r="VEG61" s="53"/>
      <c r="VEH61" s="53"/>
      <c r="VEI61" s="53"/>
      <c r="VEJ61" s="53"/>
      <c r="VEK61" s="53"/>
      <c r="VEL61" s="53"/>
      <c r="VEM61" s="53"/>
      <c r="VEN61" s="53"/>
      <c r="VEO61" s="53"/>
      <c r="VEP61" s="53"/>
      <c r="VEQ61" s="53"/>
      <c r="VER61" s="53"/>
      <c r="VES61" s="53"/>
      <c r="VET61" s="53"/>
      <c r="VEU61" s="53"/>
      <c r="VEV61" s="53"/>
      <c r="VEW61" s="53"/>
      <c r="VEX61" s="53"/>
      <c r="VEY61" s="53"/>
      <c r="VEZ61" s="53"/>
      <c r="VFA61" s="53"/>
      <c r="VFB61" s="53"/>
      <c r="VFC61" s="53"/>
      <c r="VFD61" s="53"/>
      <c r="VFE61" s="53"/>
      <c r="VFF61" s="53"/>
      <c r="VFG61" s="53"/>
      <c r="VFH61" s="53"/>
      <c r="VFI61" s="53"/>
      <c r="VFJ61" s="53"/>
      <c r="VFK61" s="53"/>
      <c r="VFL61" s="53"/>
      <c r="VFM61" s="53"/>
      <c r="VFN61" s="53"/>
      <c r="VFO61" s="53"/>
      <c r="VFP61" s="53"/>
      <c r="VFQ61" s="53"/>
      <c r="VFR61" s="53"/>
      <c r="VFS61" s="53"/>
      <c r="VFT61" s="53"/>
      <c r="VFU61" s="53"/>
      <c r="VFV61" s="53"/>
      <c r="VFW61" s="53"/>
      <c r="VFX61" s="53"/>
      <c r="VFY61" s="53"/>
      <c r="VFZ61" s="53"/>
      <c r="VGA61" s="53"/>
      <c r="VGB61" s="53"/>
      <c r="VGC61" s="53"/>
      <c r="VGD61" s="53"/>
      <c r="VGE61" s="53"/>
      <c r="VGF61" s="53"/>
      <c r="VGG61" s="53"/>
      <c r="VGH61" s="53"/>
      <c r="VGI61" s="53"/>
      <c r="VGJ61" s="53"/>
      <c r="VGK61" s="53"/>
      <c r="VGL61" s="53"/>
      <c r="VGM61" s="53"/>
      <c r="VGN61" s="53"/>
      <c r="VGO61" s="53"/>
      <c r="VGP61" s="53"/>
      <c r="VGQ61" s="53"/>
      <c r="VGR61" s="53"/>
      <c r="VGS61" s="53"/>
      <c r="VGT61" s="53"/>
      <c r="VGU61" s="53"/>
      <c r="VGV61" s="53"/>
      <c r="VGW61" s="53"/>
      <c r="VGX61" s="53"/>
      <c r="VGY61" s="53"/>
      <c r="VGZ61" s="53"/>
      <c r="VHA61" s="53"/>
      <c r="VHB61" s="53"/>
      <c r="VHC61" s="53"/>
      <c r="VHD61" s="53"/>
      <c r="VHE61" s="53"/>
      <c r="VHF61" s="53"/>
      <c r="VHG61" s="53"/>
      <c r="VHH61" s="53"/>
      <c r="VHI61" s="53"/>
      <c r="VHJ61" s="53"/>
      <c r="VHK61" s="53"/>
      <c r="VHL61" s="53"/>
      <c r="VHM61" s="53"/>
      <c r="VHN61" s="53"/>
      <c r="VHO61" s="53"/>
      <c r="VHP61" s="53"/>
      <c r="VHQ61" s="53"/>
      <c r="VHR61" s="53"/>
      <c r="VHS61" s="53"/>
      <c r="VHT61" s="53"/>
      <c r="VHU61" s="53"/>
      <c r="VHV61" s="53"/>
      <c r="VHW61" s="53"/>
      <c r="VHX61" s="53"/>
      <c r="VHY61" s="53"/>
      <c r="VHZ61" s="53"/>
      <c r="VIA61" s="53"/>
      <c r="VIB61" s="53"/>
      <c r="VIC61" s="53"/>
      <c r="VID61" s="53"/>
      <c r="VIE61" s="53"/>
      <c r="VIF61" s="53"/>
      <c r="VIG61" s="53"/>
      <c r="VIH61" s="53"/>
      <c r="VII61" s="53"/>
      <c r="VIJ61" s="53"/>
      <c r="VIK61" s="53"/>
      <c r="VIL61" s="53"/>
      <c r="VIM61" s="53"/>
      <c r="VIN61" s="53"/>
      <c r="VIO61" s="53"/>
      <c r="VIP61" s="53"/>
      <c r="VIQ61" s="53"/>
      <c r="VIR61" s="53"/>
      <c r="VIS61" s="53"/>
      <c r="VIT61" s="53"/>
      <c r="VIU61" s="53"/>
      <c r="VIV61" s="53"/>
      <c r="VIW61" s="53"/>
      <c r="VIX61" s="53"/>
      <c r="VIY61" s="53"/>
      <c r="VIZ61" s="53"/>
      <c r="VJA61" s="53"/>
      <c r="VJB61" s="53"/>
      <c r="VJC61" s="53"/>
      <c r="VJD61" s="53"/>
      <c r="VJE61" s="53"/>
      <c r="VJF61" s="53"/>
      <c r="VJG61" s="53"/>
      <c r="VJH61" s="53"/>
      <c r="VJI61" s="53"/>
      <c r="VJJ61" s="53"/>
      <c r="VJK61" s="53"/>
      <c r="VJL61" s="53"/>
      <c r="VJM61" s="53"/>
      <c r="VJN61" s="53"/>
      <c r="VJO61" s="53"/>
      <c r="VJP61" s="53"/>
      <c r="VJQ61" s="53"/>
      <c r="VJR61" s="53"/>
      <c r="VJS61" s="53"/>
      <c r="VJT61" s="53"/>
      <c r="VJU61" s="53"/>
      <c r="VJV61" s="53"/>
      <c r="VJW61" s="53"/>
      <c r="VJX61" s="53"/>
      <c r="VJY61" s="53"/>
      <c r="VJZ61" s="53"/>
      <c r="VKA61" s="53"/>
      <c r="VKB61" s="53"/>
      <c r="VKC61" s="53"/>
      <c r="VKD61" s="53"/>
      <c r="VKE61" s="53"/>
      <c r="VKF61" s="53"/>
      <c r="VKG61" s="53"/>
      <c r="VKH61" s="53"/>
      <c r="VKI61" s="53"/>
      <c r="VKJ61" s="53"/>
      <c r="VKK61" s="53"/>
      <c r="VKL61" s="53"/>
      <c r="VKM61" s="53"/>
      <c r="VKN61" s="53"/>
      <c r="VKO61" s="53"/>
      <c r="VKP61" s="53"/>
      <c r="VKQ61" s="53"/>
      <c r="VKR61" s="53"/>
      <c r="VKS61" s="53"/>
      <c r="VKT61" s="53"/>
      <c r="VKU61" s="53"/>
      <c r="VKV61" s="53"/>
      <c r="VKW61" s="53"/>
      <c r="VKX61" s="53"/>
      <c r="VKY61" s="53"/>
      <c r="VKZ61" s="53"/>
      <c r="VLA61" s="53"/>
      <c r="VLB61" s="53"/>
      <c r="VLC61" s="53"/>
      <c r="VLD61" s="53"/>
      <c r="VLE61" s="53"/>
      <c r="VLF61" s="53"/>
      <c r="VLG61" s="53"/>
      <c r="VLH61" s="53"/>
      <c r="VLI61" s="53"/>
      <c r="VLJ61" s="53"/>
      <c r="VLK61" s="53"/>
      <c r="VLL61" s="53"/>
      <c r="VLM61" s="53"/>
      <c r="VLN61" s="53"/>
      <c r="VLO61" s="53"/>
      <c r="VLP61" s="53"/>
      <c r="VLQ61" s="53"/>
      <c r="VLR61" s="53"/>
      <c r="VLS61" s="53"/>
      <c r="VLT61" s="53"/>
      <c r="VLU61" s="53"/>
      <c r="VLV61" s="53"/>
      <c r="VLW61" s="53"/>
      <c r="VLX61" s="53"/>
      <c r="VLY61" s="53"/>
      <c r="VLZ61" s="53"/>
      <c r="VMA61" s="53"/>
      <c r="VMB61" s="53"/>
      <c r="VMC61" s="53"/>
      <c r="VMD61" s="53"/>
      <c r="VME61" s="53"/>
      <c r="VMF61" s="53"/>
      <c r="VMG61" s="53"/>
      <c r="VMH61" s="53"/>
      <c r="VMI61" s="53"/>
      <c r="VMJ61" s="53"/>
      <c r="VMK61" s="53"/>
      <c r="VML61" s="53"/>
      <c r="VMM61" s="53"/>
      <c r="VMN61" s="53"/>
      <c r="VMO61" s="53"/>
      <c r="VMP61" s="53"/>
      <c r="VMQ61" s="53"/>
      <c r="VMR61" s="53"/>
      <c r="VMS61" s="53"/>
      <c r="VMT61" s="53"/>
      <c r="VMU61" s="53"/>
      <c r="VMV61" s="53"/>
      <c r="VMW61" s="53"/>
      <c r="VMX61" s="53"/>
      <c r="VMY61" s="53"/>
      <c r="VMZ61" s="53"/>
      <c r="VNA61" s="53"/>
      <c r="VNB61" s="53"/>
      <c r="VNC61" s="53"/>
      <c r="VND61" s="53"/>
      <c r="VNE61" s="53"/>
      <c r="VNF61" s="53"/>
      <c r="VNG61" s="53"/>
      <c r="VNH61" s="53"/>
      <c r="VNI61" s="53"/>
      <c r="VNJ61" s="53"/>
      <c r="VNK61" s="53"/>
      <c r="VNL61" s="53"/>
      <c r="VNM61" s="53"/>
      <c r="VNN61" s="53"/>
      <c r="VNO61" s="53"/>
      <c r="VNP61" s="53"/>
      <c r="VNQ61" s="53"/>
      <c r="VNR61" s="53"/>
      <c r="VNS61" s="53"/>
      <c r="VNT61" s="53"/>
      <c r="VNU61" s="53"/>
      <c r="VNV61" s="53"/>
      <c r="VNW61" s="53"/>
      <c r="VNX61" s="53"/>
      <c r="VNY61" s="53"/>
      <c r="VNZ61" s="53"/>
      <c r="VOA61" s="53"/>
      <c r="VOB61" s="53"/>
      <c r="VOC61" s="53"/>
      <c r="VOD61" s="53"/>
      <c r="VOE61" s="53"/>
      <c r="VOF61" s="53"/>
      <c r="VOG61" s="53"/>
      <c r="VOH61" s="53"/>
      <c r="VOI61" s="53"/>
      <c r="VOJ61" s="53"/>
      <c r="VOK61" s="53"/>
      <c r="VOL61" s="53"/>
      <c r="VOM61" s="53"/>
      <c r="VON61" s="53"/>
      <c r="VOO61" s="53"/>
      <c r="VOP61" s="53"/>
      <c r="VOQ61" s="53"/>
      <c r="VOR61" s="53"/>
      <c r="VOS61" s="53"/>
      <c r="VOT61" s="53"/>
      <c r="VOU61" s="53"/>
      <c r="VOV61" s="53"/>
      <c r="VOW61" s="53"/>
      <c r="VOX61" s="53"/>
      <c r="VOY61" s="53"/>
      <c r="VOZ61" s="53"/>
      <c r="VPA61" s="53"/>
      <c r="VPB61" s="53"/>
      <c r="VPC61" s="53"/>
      <c r="VPD61" s="53"/>
      <c r="VPE61" s="53"/>
      <c r="VPF61" s="53"/>
      <c r="VPG61" s="53"/>
      <c r="VPH61" s="53"/>
      <c r="VPI61" s="53"/>
      <c r="VPJ61" s="53"/>
      <c r="VPK61" s="53"/>
      <c r="VPL61" s="53"/>
      <c r="VPM61" s="53"/>
      <c r="VPN61" s="53"/>
      <c r="VPO61" s="53"/>
      <c r="VPP61" s="53"/>
      <c r="VPQ61" s="53"/>
      <c r="VPR61" s="53"/>
      <c r="VPS61" s="53"/>
      <c r="VPT61" s="53"/>
      <c r="VPU61" s="53"/>
      <c r="VPV61" s="53"/>
      <c r="VPW61" s="53"/>
      <c r="VPX61" s="53"/>
      <c r="VPY61" s="53"/>
      <c r="VPZ61" s="53"/>
      <c r="VQA61" s="53"/>
      <c r="VQB61" s="53"/>
      <c r="VQC61" s="53"/>
      <c r="VQD61" s="53"/>
      <c r="VQE61" s="53"/>
      <c r="VQF61" s="53"/>
      <c r="VQG61" s="53"/>
      <c r="VQH61" s="53"/>
      <c r="VQI61" s="53"/>
      <c r="VQJ61" s="53"/>
      <c r="VQK61" s="53"/>
      <c r="VQL61" s="53"/>
      <c r="VQM61" s="53"/>
      <c r="VQN61" s="53"/>
      <c r="VQO61" s="53"/>
      <c r="VQP61" s="53"/>
      <c r="VQQ61" s="53"/>
      <c r="VQR61" s="53"/>
      <c r="VQS61" s="53"/>
      <c r="VQT61" s="53"/>
      <c r="VQU61" s="53"/>
      <c r="VQV61" s="53"/>
      <c r="VQW61" s="53"/>
      <c r="VQX61" s="53"/>
      <c r="VQY61" s="53"/>
      <c r="VQZ61" s="53"/>
      <c r="VRA61" s="53"/>
      <c r="VRB61" s="53"/>
      <c r="VRC61" s="53"/>
      <c r="VRD61" s="53"/>
      <c r="VRE61" s="53"/>
      <c r="VRF61" s="53"/>
      <c r="VRG61" s="53"/>
      <c r="VRH61" s="53"/>
      <c r="VRI61" s="53"/>
      <c r="VRJ61" s="53"/>
      <c r="VRK61" s="53"/>
      <c r="VRL61" s="53"/>
      <c r="VRM61" s="53"/>
      <c r="VRN61" s="53"/>
      <c r="VRO61" s="53"/>
      <c r="VRP61" s="53"/>
      <c r="VRQ61" s="53"/>
      <c r="VRR61" s="53"/>
      <c r="VRS61" s="53"/>
      <c r="VRT61" s="53"/>
      <c r="VRU61" s="53"/>
      <c r="VRV61" s="53"/>
      <c r="VRW61" s="53"/>
      <c r="VRX61" s="53"/>
      <c r="VRY61" s="53"/>
      <c r="VRZ61" s="53"/>
      <c r="VSA61" s="53"/>
      <c r="VSB61" s="53"/>
      <c r="VSC61" s="53"/>
      <c r="VSD61" s="53"/>
      <c r="VSE61" s="53"/>
      <c r="VSF61" s="53"/>
      <c r="VSG61" s="53"/>
      <c r="VSH61" s="53"/>
      <c r="VSI61" s="53"/>
      <c r="VSJ61" s="53"/>
      <c r="VSK61" s="53"/>
      <c r="VSL61" s="53"/>
      <c r="VSM61" s="53"/>
      <c r="VSN61" s="53"/>
      <c r="VSO61" s="53"/>
      <c r="VSP61" s="53"/>
      <c r="VSQ61" s="53"/>
      <c r="VSR61" s="53"/>
      <c r="VSS61" s="53"/>
      <c r="VST61" s="53"/>
      <c r="VSU61" s="53"/>
      <c r="VSV61" s="53"/>
      <c r="VSW61" s="53"/>
      <c r="VSX61" s="53"/>
      <c r="VSY61" s="53"/>
      <c r="VSZ61" s="53"/>
      <c r="VTA61" s="53"/>
      <c r="VTB61" s="53"/>
      <c r="VTC61" s="53"/>
      <c r="VTD61" s="53"/>
      <c r="VTE61" s="53"/>
      <c r="VTF61" s="53"/>
      <c r="VTG61" s="53"/>
      <c r="VTH61" s="53"/>
      <c r="VTI61" s="53"/>
      <c r="VTJ61" s="53"/>
      <c r="VTK61" s="53"/>
      <c r="VTL61" s="53"/>
      <c r="VTM61" s="53"/>
      <c r="VTN61" s="53"/>
      <c r="VTO61" s="53"/>
      <c r="VTP61" s="53"/>
      <c r="VTQ61" s="53"/>
      <c r="VTR61" s="53"/>
      <c r="VTS61" s="53"/>
      <c r="VTT61" s="53"/>
      <c r="VTU61" s="53"/>
      <c r="VTV61" s="53"/>
      <c r="VTW61" s="53"/>
      <c r="VTX61" s="53"/>
      <c r="VTY61" s="53"/>
      <c r="VTZ61" s="53"/>
      <c r="VUA61" s="53"/>
      <c r="VUB61" s="53"/>
      <c r="VUC61" s="53"/>
      <c r="VUD61" s="53"/>
      <c r="VUE61" s="53"/>
      <c r="VUF61" s="53"/>
      <c r="VUG61" s="53"/>
      <c r="VUH61" s="53"/>
      <c r="VUI61" s="53"/>
      <c r="VUJ61" s="53"/>
      <c r="VUK61" s="53"/>
      <c r="VUL61" s="53"/>
      <c r="VUM61" s="53"/>
      <c r="VUN61" s="53"/>
      <c r="VUO61" s="53"/>
      <c r="VUP61" s="53"/>
      <c r="VUQ61" s="53"/>
      <c r="VUR61" s="53"/>
      <c r="VUS61" s="53"/>
      <c r="VUT61" s="53"/>
      <c r="VUU61" s="53"/>
      <c r="VUV61" s="53"/>
      <c r="VUW61" s="53"/>
      <c r="VUX61" s="53"/>
      <c r="VUY61" s="53"/>
      <c r="VUZ61" s="53"/>
      <c r="VVA61" s="53"/>
      <c r="VVB61" s="53"/>
      <c r="VVC61" s="53"/>
      <c r="VVD61" s="53"/>
      <c r="VVE61" s="53"/>
      <c r="VVF61" s="53"/>
      <c r="VVG61" s="53"/>
      <c r="VVH61" s="53"/>
      <c r="VVI61" s="53"/>
      <c r="VVJ61" s="53"/>
      <c r="VVK61" s="53"/>
      <c r="VVL61" s="53"/>
      <c r="VVM61" s="53"/>
      <c r="VVN61" s="53"/>
      <c r="VVO61" s="53"/>
      <c r="VVP61" s="53"/>
      <c r="VVQ61" s="53"/>
      <c r="VVR61" s="53"/>
      <c r="VVS61" s="53"/>
      <c r="VVT61" s="53"/>
      <c r="VVU61" s="53"/>
      <c r="VVV61" s="53"/>
      <c r="VVW61" s="53"/>
      <c r="VVX61" s="53"/>
      <c r="VVY61" s="53"/>
      <c r="VVZ61" s="53"/>
      <c r="VWA61" s="53"/>
      <c r="VWB61" s="53"/>
      <c r="VWC61" s="53"/>
      <c r="VWD61" s="53"/>
      <c r="VWE61" s="53"/>
      <c r="VWF61" s="53"/>
      <c r="VWG61" s="53"/>
      <c r="VWH61" s="53"/>
      <c r="VWI61" s="53"/>
      <c r="VWJ61" s="53"/>
      <c r="VWK61" s="53"/>
      <c r="VWL61" s="53"/>
      <c r="VWM61" s="53"/>
      <c r="VWN61" s="53"/>
      <c r="VWO61" s="53"/>
      <c r="VWP61" s="53"/>
      <c r="VWQ61" s="53"/>
      <c r="VWR61" s="53"/>
      <c r="VWS61" s="53"/>
      <c r="VWT61" s="53"/>
      <c r="VWU61" s="53"/>
      <c r="VWV61" s="53"/>
      <c r="VWW61" s="53"/>
      <c r="VWX61" s="53"/>
      <c r="VWY61" s="53"/>
      <c r="VWZ61" s="53"/>
      <c r="VXA61" s="53"/>
      <c r="VXB61" s="53"/>
      <c r="VXC61" s="53"/>
      <c r="VXD61" s="53"/>
      <c r="VXE61" s="53"/>
      <c r="VXF61" s="53"/>
      <c r="VXG61" s="53"/>
      <c r="VXH61" s="53"/>
      <c r="VXI61" s="53"/>
      <c r="VXJ61" s="53"/>
      <c r="VXK61" s="53"/>
      <c r="VXL61" s="53"/>
      <c r="VXM61" s="53"/>
      <c r="VXN61" s="53"/>
      <c r="VXO61" s="53"/>
      <c r="VXP61" s="53"/>
      <c r="VXQ61" s="53"/>
      <c r="VXR61" s="53"/>
      <c r="VXS61" s="53"/>
      <c r="VXT61" s="53"/>
      <c r="VXU61" s="53"/>
      <c r="VXV61" s="53"/>
      <c r="VXW61" s="53"/>
      <c r="VXX61" s="53"/>
      <c r="VXY61" s="53"/>
      <c r="VXZ61" s="53"/>
      <c r="VYA61" s="53"/>
      <c r="VYB61" s="53"/>
      <c r="VYC61" s="53"/>
      <c r="VYD61" s="53"/>
      <c r="VYE61" s="53"/>
      <c r="VYF61" s="53"/>
      <c r="VYG61" s="53"/>
      <c r="VYH61" s="53"/>
      <c r="VYI61" s="53"/>
      <c r="VYJ61" s="53"/>
      <c r="VYK61" s="53"/>
      <c r="VYL61" s="53"/>
      <c r="VYM61" s="53"/>
      <c r="VYN61" s="53"/>
      <c r="VYO61" s="53"/>
      <c r="VYP61" s="53"/>
      <c r="VYQ61" s="53"/>
      <c r="VYR61" s="53"/>
      <c r="VYS61" s="53"/>
      <c r="VYT61" s="53"/>
      <c r="VYU61" s="53"/>
      <c r="VYV61" s="53"/>
      <c r="VYW61" s="53"/>
      <c r="VYX61" s="53"/>
      <c r="VYY61" s="53"/>
      <c r="VYZ61" s="53"/>
      <c r="VZA61" s="53"/>
      <c r="VZB61" s="53"/>
      <c r="VZC61" s="53"/>
      <c r="VZD61" s="53"/>
      <c r="VZE61" s="53"/>
      <c r="VZF61" s="53"/>
      <c r="VZG61" s="53"/>
      <c r="VZH61" s="53"/>
      <c r="VZI61" s="53"/>
      <c r="VZJ61" s="53"/>
      <c r="VZK61" s="53"/>
      <c r="VZL61" s="53"/>
      <c r="VZM61" s="53"/>
      <c r="VZN61" s="53"/>
      <c r="VZO61" s="53"/>
      <c r="VZP61" s="53"/>
      <c r="VZQ61" s="53"/>
      <c r="VZR61" s="53"/>
      <c r="VZS61" s="53"/>
      <c r="VZT61" s="53"/>
      <c r="VZU61" s="53"/>
      <c r="VZV61" s="53"/>
      <c r="VZW61" s="53"/>
      <c r="VZX61" s="53"/>
      <c r="VZY61" s="53"/>
      <c r="VZZ61" s="53"/>
      <c r="WAA61" s="53"/>
      <c r="WAB61" s="53"/>
      <c r="WAC61" s="53"/>
      <c r="WAD61" s="53"/>
      <c r="WAE61" s="53"/>
      <c r="WAF61" s="53"/>
      <c r="WAG61" s="53"/>
      <c r="WAH61" s="53"/>
      <c r="WAI61" s="53"/>
      <c r="WAJ61" s="53"/>
      <c r="WAK61" s="53"/>
      <c r="WAL61" s="53"/>
      <c r="WAM61" s="53"/>
      <c r="WAN61" s="53"/>
      <c r="WAO61" s="53"/>
      <c r="WAP61" s="53"/>
      <c r="WAQ61" s="53"/>
      <c r="WAR61" s="53"/>
      <c r="WAS61" s="53"/>
      <c r="WAT61" s="53"/>
      <c r="WAU61" s="53"/>
      <c r="WAV61" s="53"/>
      <c r="WAW61" s="53"/>
      <c r="WAX61" s="53"/>
      <c r="WAY61" s="53"/>
      <c r="WAZ61" s="53"/>
      <c r="WBA61" s="53"/>
      <c r="WBB61" s="53"/>
      <c r="WBC61" s="53"/>
      <c r="WBD61" s="53"/>
      <c r="WBE61" s="53"/>
      <c r="WBF61" s="53"/>
      <c r="WBG61" s="53"/>
      <c r="WBH61" s="53"/>
      <c r="WBI61" s="53"/>
      <c r="WBJ61" s="53"/>
      <c r="WBK61" s="53"/>
      <c r="WBL61" s="53"/>
      <c r="WBM61" s="53"/>
      <c r="WBN61" s="53"/>
      <c r="WBO61" s="53"/>
      <c r="WBP61" s="53"/>
      <c r="WBQ61" s="53"/>
      <c r="WBR61" s="53"/>
      <c r="WBS61" s="53"/>
      <c r="WBT61" s="53"/>
      <c r="WBU61" s="53"/>
      <c r="WBV61" s="53"/>
      <c r="WBW61" s="53"/>
      <c r="WBX61" s="53"/>
      <c r="WBY61" s="53"/>
      <c r="WBZ61" s="53"/>
      <c r="WCA61" s="53"/>
      <c r="WCB61" s="53"/>
      <c r="WCC61" s="53"/>
      <c r="WCD61" s="53"/>
      <c r="WCE61" s="53"/>
      <c r="WCF61" s="53"/>
      <c r="WCG61" s="53"/>
      <c r="WCH61" s="53"/>
      <c r="WCI61" s="53"/>
      <c r="WCJ61" s="53"/>
      <c r="WCK61" s="53"/>
      <c r="WCL61" s="53"/>
      <c r="WCM61" s="53"/>
      <c r="WCN61" s="53"/>
      <c r="WCO61" s="53"/>
      <c r="WCP61" s="53"/>
      <c r="WCQ61" s="53"/>
      <c r="WCR61" s="53"/>
      <c r="WCS61" s="53"/>
      <c r="WCT61" s="53"/>
      <c r="WCU61" s="53"/>
      <c r="WCV61" s="53"/>
      <c r="WCW61" s="53"/>
      <c r="WCX61" s="53"/>
      <c r="WCY61" s="53"/>
      <c r="WCZ61" s="53"/>
      <c r="WDA61" s="53"/>
      <c r="WDB61" s="53"/>
      <c r="WDC61" s="53"/>
      <c r="WDD61" s="53"/>
      <c r="WDE61" s="53"/>
      <c r="WDF61" s="53"/>
      <c r="WDG61" s="53"/>
      <c r="WDH61" s="53"/>
      <c r="WDI61" s="53"/>
      <c r="WDJ61" s="53"/>
      <c r="WDK61" s="53"/>
      <c r="WDL61" s="53"/>
      <c r="WDM61" s="53"/>
      <c r="WDN61" s="53"/>
      <c r="WDO61" s="53"/>
      <c r="WDP61" s="53"/>
      <c r="WDQ61" s="53"/>
      <c r="WDR61" s="53"/>
      <c r="WDS61" s="53"/>
      <c r="WDT61" s="53"/>
      <c r="WDU61" s="53"/>
      <c r="WDV61" s="53"/>
      <c r="WDW61" s="53"/>
      <c r="WDX61" s="53"/>
      <c r="WDY61" s="53"/>
      <c r="WDZ61" s="53"/>
      <c r="WEA61" s="53"/>
      <c r="WEB61" s="53"/>
      <c r="WEC61" s="53"/>
      <c r="WED61" s="53"/>
      <c r="WEE61" s="53"/>
      <c r="WEF61" s="53"/>
      <c r="WEG61" s="53"/>
      <c r="WEH61" s="53"/>
      <c r="WEI61" s="53"/>
      <c r="WEJ61" s="53"/>
      <c r="WEK61" s="53"/>
      <c r="WEL61" s="53"/>
      <c r="WEM61" s="53"/>
      <c r="WEN61" s="53"/>
      <c r="WEO61" s="53"/>
      <c r="WEP61" s="53"/>
      <c r="WEQ61" s="53"/>
      <c r="WER61" s="53"/>
      <c r="WES61" s="53"/>
      <c r="WET61" s="53"/>
      <c r="WEU61" s="53"/>
      <c r="WEV61" s="53"/>
      <c r="WEW61" s="53"/>
      <c r="WEX61" s="53"/>
      <c r="WEY61" s="53"/>
      <c r="WEZ61" s="53"/>
      <c r="WFA61" s="53"/>
      <c r="WFB61" s="53"/>
      <c r="WFC61" s="53"/>
      <c r="WFD61" s="53"/>
      <c r="WFE61" s="53"/>
      <c r="WFF61" s="53"/>
      <c r="WFG61" s="53"/>
      <c r="WFH61" s="53"/>
      <c r="WFI61" s="53"/>
      <c r="WFJ61" s="53"/>
      <c r="WFK61" s="53"/>
      <c r="WFL61" s="53"/>
      <c r="WFM61" s="53"/>
      <c r="WFN61" s="53"/>
      <c r="WFO61" s="53"/>
      <c r="WFP61" s="53"/>
      <c r="WFQ61" s="53"/>
      <c r="WFR61" s="53"/>
      <c r="WFS61" s="53"/>
      <c r="WFT61" s="53"/>
      <c r="WFU61" s="53"/>
      <c r="WFV61" s="53"/>
      <c r="WFW61" s="53"/>
      <c r="WFX61" s="53"/>
      <c r="WFY61" s="53"/>
      <c r="WFZ61" s="53"/>
      <c r="WGA61" s="53"/>
      <c r="WGB61" s="53"/>
      <c r="WGC61" s="53"/>
      <c r="WGD61" s="53"/>
      <c r="WGE61" s="53"/>
      <c r="WGF61" s="53"/>
      <c r="WGG61" s="53"/>
      <c r="WGH61" s="53"/>
      <c r="WGI61" s="53"/>
      <c r="WGJ61" s="53"/>
      <c r="WGK61" s="53"/>
      <c r="WGL61" s="53"/>
      <c r="WGM61" s="53"/>
      <c r="WGN61" s="53"/>
      <c r="WGO61" s="53"/>
      <c r="WGP61" s="53"/>
      <c r="WGQ61" s="53"/>
      <c r="WGR61" s="53"/>
      <c r="WGS61" s="53"/>
      <c r="WGT61" s="53"/>
      <c r="WGU61" s="53"/>
      <c r="WGV61" s="53"/>
      <c r="WGW61" s="53"/>
      <c r="WGX61" s="53"/>
      <c r="WGY61" s="53"/>
      <c r="WGZ61" s="53"/>
      <c r="WHA61" s="53"/>
      <c r="WHB61" s="53"/>
      <c r="WHC61" s="53"/>
      <c r="WHD61" s="53"/>
      <c r="WHE61" s="53"/>
      <c r="WHF61" s="53"/>
      <c r="WHG61" s="53"/>
      <c r="WHH61" s="53"/>
      <c r="WHI61" s="53"/>
      <c r="WHJ61" s="53"/>
      <c r="WHK61" s="53"/>
      <c r="WHL61" s="53"/>
      <c r="WHM61" s="53"/>
      <c r="WHN61" s="53"/>
      <c r="WHO61" s="53"/>
      <c r="WHP61" s="53"/>
      <c r="WHQ61" s="53"/>
      <c r="WHR61" s="53"/>
      <c r="WHS61" s="53"/>
      <c r="WHT61" s="53"/>
      <c r="WHU61" s="53"/>
      <c r="WHV61" s="53"/>
      <c r="WHW61" s="53"/>
      <c r="WHX61" s="53"/>
      <c r="WHY61" s="53"/>
      <c r="WHZ61" s="53"/>
      <c r="WIA61" s="53"/>
      <c r="WIB61" s="53"/>
      <c r="WIC61" s="53"/>
      <c r="WID61" s="53"/>
      <c r="WIE61" s="53"/>
      <c r="WIF61" s="53"/>
      <c r="WIG61" s="53"/>
      <c r="WIH61" s="53"/>
      <c r="WII61" s="53"/>
      <c r="WIJ61" s="53"/>
      <c r="WIK61" s="53"/>
      <c r="WIL61" s="53"/>
      <c r="WIM61" s="53"/>
      <c r="WIN61" s="53"/>
      <c r="WIO61" s="53"/>
      <c r="WIP61" s="53"/>
      <c r="WIQ61" s="53"/>
      <c r="WIR61" s="53"/>
      <c r="WIS61" s="53"/>
      <c r="WIT61" s="53"/>
      <c r="WIU61" s="53"/>
      <c r="WIV61" s="53"/>
      <c r="WIW61" s="53"/>
      <c r="WIX61" s="53"/>
      <c r="WIY61" s="53"/>
      <c r="WIZ61" s="53"/>
      <c r="WJA61" s="53"/>
      <c r="WJB61" s="53"/>
      <c r="WJC61" s="53"/>
      <c r="WJD61" s="53"/>
      <c r="WJE61" s="53"/>
      <c r="WJF61" s="53"/>
      <c r="WJG61" s="53"/>
      <c r="WJH61" s="53"/>
      <c r="WJI61" s="53"/>
      <c r="WJJ61" s="53"/>
      <c r="WJK61" s="53"/>
      <c r="WJL61" s="53"/>
      <c r="WJM61" s="53"/>
      <c r="WJN61" s="53"/>
      <c r="WJO61" s="53"/>
      <c r="WJP61" s="53"/>
      <c r="WJQ61" s="53"/>
      <c r="WJR61" s="53"/>
      <c r="WJS61" s="53"/>
      <c r="WJT61" s="53"/>
      <c r="WJU61" s="53"/>
      <c r="WJV61" s="53"/>
      <c r="WJW61" s="53"/>
      <c r="WJX61" s="53"/>
      <c r="WJY61" s="53"/>
      <c r="WJZ61" s="53"/>
      <c r="WKA61" s="53"/>
      <c r="WKB61" s="53"/>
      <c r="WKC61" s="53"/>
      <c r="WKD61" s="53"/>
      <c r="WKE61" s="53"/>
      <c r="WKF61" s="53"/>
      <c r="WKG61" s="53"/>
      <c r="WKH61" s="53"/>
      <c r="WKI61" s="53"/>
      <c r="WKJ61" s="53"/>
      <c r="WKK61" s="53"/>
      <c r="WKL61" s="53"/>
      <c r="WKM61" s="53"/>
      <c r="WKN61" s="53"/>
      <c r="WKO61" s="53"/>
      <c r="WKP61" s="53"/>
      <c r="WKQ61" s="53"/>
      <c r="WKR61" s="53"/>
      <c r="WKS61" s="53"/>
      <c r="WKT61" s="53"/>
      <c r="WKU61" s="53"/>
      <c r="WKV61" s="53"/>
      <c r="WKW61" s="53"/>
      <c r="WKX61" s="53"/>
      <c r="WKY61" s="53"/>
      <c r="WKZ61" s="53"/>
      <c r="WLA61" s="53"/>
      <c r="WLB61" s="53"/>
      <c r="WLC61" s="53"/>
      <c r="WLD61" s="53"/>
      <c r="WLE61" s="53"/>
      <c r="WLF61" s="53"/>
      <c r="WLG61" s="53"/>
      <c r="WLH61" s="53"/>
      <c r="WLI61" s="53"/>
      <c r="WLJ61" s="53"/>
      <c r="WLK61" s="53"/>
      <c r="WLL61" s="53"/>
      <c r="WLM61" s="53"/>
      <c r="WLN61" s="53"/>
      <c r="WLO61" s="53"/>
      <c r="WLP61" s="53"/>
      <c r="WLQ61" s="53"/>
      <c r="WLR61" s="53"/>
      <c r="WLS61" s="53"/>
      <c r="WLT61" s="53"/>
      <c r="WLU61" s="53"/>
      <c r="WLV61" s="53"/>
      <c r="WLW61" s="53"/>
      <c r="WLX61" s="53"/>
      <c r="WLY61" s="53"/>
      <c r="WLZ61" s="53"/>
      <c r="WMA61" s="53"/>
      <c r="WMB61" s="53"/>
      <c r="WMC61" s="53"/>
      <c r="WMD61" s="53"/>
      <c r="WME61" s="53"/>
      <c r="WMF61" s="53"/>
      <c r="WMG61" s="53"/>
      <c r="WMH61" s="53"/>
      <c r="WMI61" s="53"/>
      <c r="WMJ61" s="53"/>
      <c r="WMK61" s="53"/>
      <c r="WML61" s="53"/>
      <c r="WMM61" s="53"/>
      <c r="WMN61" s="53"/>
      <c r="WMO61" s="53"/>
      <c r="WMP61" s="53"/>
      <c r="WMQ61" s="53"/>
      <c r="WMR61" s="53"/>
      <c r="WMS61" s="53"/>
      <c r="WMT61" s="53"/>
      <c r="WMU61" s="53"/>
      <c r="WMV61" s="53"/>
      <c r="WMW61" s="53"/>
      <c r="WMX61" s="53"/>
      <c r="WMY61" s="53"/>
      <c r="WMZ61" s="53"/>
      <c r="WNA61" s="53"/>
      <c r="WNB61" s="53"/>
      <c r="WNC61" s="53"/>
      <c r="WND61" s="53"/>
      <c r="WNE61" s="53"/>
      <c r="WNF61" s="53"/>
      <c r="WNG61" s="53"/>
      <c r="WNH61" s="53"/>
      <c r="WNI61" s="53"/>
      <c r="WNJ61" s="53"/>
      <c r="WNK61" s="53"/>
      <c r="WNL61" s="53"/>
      <c r="WNM61" s="53"/>
      <c r="WNN61" s="53"/>
      <c r="WNO61" s="53"/>
      <c r="WNP61" s="53"/>
      <c r="WNQ61" s="53"/>
      <c r="WNR61" s="53"/>
      <c r="WNS61" s="53"/>
      <c r="WNT61" s="53"/>
      <c r="WNU61" s="53"/>
      <c r="WNV61" s="53"/>
      <c r="WNW61" s="53"/>
      <c r="WNX61" s="53"/>
      <c r="WNY61" s="53"/>
      <c r="WNZ61" s="53"/>
      <c r="WOA61" s="53"/>
      <c r="WOB61" s="53"/>
      <c r="WOC61" s="53"/>
      <c r="WOD61" s="53"/>
      <c r="WOE61" s="53"/>
      <c r="WOF61" s="53"/>
      <c r="WOG61" s="53"/>
      <c r="WOH61" s="53"/>
      <c r="WOI61" s="53"/>
      <c r="WOJ61" s="53"/>
      <c r="WOK61" s="53"/>
      <c r="WOL61" s="53"/>
      <c r="WOM61" s="53"/>
      <c r="WON61" s="53"/>
      <c r="WOO61" s="53"/>
      <c r="WOP61" s="53"/>
      <c r="WOQ61" s="53"/>
      <c r="WOR61" s="53"/>
      <c r="WOS61" s="53"/>
      <c r="WOT61" s="53"/>
      <c r="WOU61" s="53"/>
      <c r="WOV61" s="53"/>
      <c r="WOW61" s="53"/>
      <c r="WOX61" s="53"/>
      <c r="WOY61" s="53"/>
      <c r="WOZ61" s="53"/>
      <c r="WPA61" s="53"/>
      <c r="WPB61" s="53"/>
      <c r="WPC61" s="53"/>
      <c r="WPD61" s="53"/>
      <c r="WPE61" s="53"/>
      <c r="WPF61" s="53"/>
      <c r="WPG61" s="53"/>
      <c r="WPH61" s="53"/>
      <c r="WPI61" s="53"/>
      <c r="WPJ61" s="53"/>
      <c r="WPK61" s="53"/>
      <c r="WPL61" s="53"/>
      <c r="WPM61" s="53"/>
      <c r="WPN61" s="53"/>
      <c r="WPO61" s="53"/>
      <c r="WPP61" s="53"/>
      <c r="WPQ61" s="53"/>
      <c r="WPR61" s="53"/>
      <c r="WPS61" s="53"/>
      <c r="WPT61" s="53"/>
      <c r="WPU61" s="53"/>
      <c r="WPV61" s="53"/>
      <c r="WPW61" s="53"/>
      <c r="WPX61" s="53"/>
      <c r="WPY61" s="53"/>
      <c r="WPZ61" s="53"/>
      <c r="WQA61" s="53"/>
      <c r="WQB61" s="53"/>
      <c r="WQC61" s="53"/>
      <c r="WQD61" s="53"/>
      <c r="WQE61" s="53"/>
      <c r="WQF61" s="53"/>
      <c r="WQG61" s="53"/>
      <c r="WQH61" s="53"/>
      <c r="WQI61" s="53"/>
      <c r="WQJ61" s="53"/>
      <c r="WQK61" s="53"/>
      <c r="WQL61" s="53"/>
      <c r="WQM61" s="53"/>
      <c r="WQN61" s="53"/>
      <c r="WQO61" s="53"/>
      <c r="WQP61" s="53"/>
      <c r="WQQ61" s="53"/>
      <c r="WQR61" s="53"/>
      <c r="WQS61" s="53"/>
      <c r="WQT61" s="53"/>
      <c r="WQU61" s="53"/>
      <c r="WQV61" s="53"/>
      <c r="WQW61" s="53"/>
      <c r="WQX61" s="53"/>
      <c r="WQY61" s="53"/>
      <c r="WQZ61" s="53"/>
      <c r="WRA61" s="53"/>
      <c r="WRB61" s="53"/>
      <c r="WRC61" s="53"/>
      <c r="WRD61" s="53"/>
      <c r="WRE61" s="53"/>
      <c r="WRF61" s="53"/>
      <c r="WRG61" s="53"/>
      <c r="WRH61" s="53"/>
      <c r="WRI61" s="53"/>
      <c r="WRJ61" s="53"/>
      <c r="WRK61" s="53"/>
      <c r="WRL61" s="53"/>
      <c r="WRM61" s="53"/>
      <c r="WRN61" s="53"/>
      <c r="WRO61" s="53"/>
      <c r="WRP61" s="53"/>
      <c r="WRQ61" s="53"/>
      <c r="WRR61" s="53"/>
      <c r="WRS61" s="53"/>
      <c r="WRT61" s="53"/>
      <c r="WRU61" s="53"/>
      <c r="WRV61" s="53"/>
      <c r="WRW61" s="53"/>
      <c r="WRX61" s="53"/>
      <c r="WRY61" s="53"/>
      <c r="WRZ61" s="53"/>
      <c r="WSA61" s="53"/>
      <c r="WSB61" s="53"/>
      <c r="WSC61" s="53"/>
      <c r="WSD61" s="53"/>
      <c r="WSE61" s="53"/>
      <c r="WSF61" s="53"/>
      <c r="WSG61" s="53"/>
      <c r="WSH61" s="53"/>
      <c r="WSI61" s="53"/>
      <c r="WSJ61" s="53"/>
      <c r="WSK61" s="53"/>
      <c r="WSL61" s="53"/>
      <c r="WSM61" s="53"/>
      <c r="WSN61" s="53"/>
      <c r="WSO61" s="53"/>
      <c r="WSP61" s="53"/>
      <c r="WSQ61" s="53"/>
      <c r="WSR61" s="53"/>
      <c r="WSS61" s="53"/>
      <c r="WST61" s="53"/>
      <c r="WSU61" s="53"/>
      <c r="WSV61" s="53"/>
      <c r="WSW61" s="53"/>
      <c r="WSX61" s="53"/>
      <c r="WSY61" s="53"/>
      <c r="WSZ61" s="53"/>
      <c r="WTA61" s="53"/>
      <c r="WTB61" s="53"/>
      <c r="WTC61" s="53"/>
      <c r="WTD61" s="53"/>
      <c r="WTE61" s="53"/>
      <c r="WTF61" s="53"/>
      <c r="WTG61" s="53"/>
      <c r="WTH61" s="53"/>
      <c r="WTI61" s="53"/>
      <c r="WTJ61" s="53"/>
      <c r="WTK61" s="53"/>
      <c r="WTL61" s="53"/>
      <c r="WTM61" s="53"/>
      <c r="WTN61" s="53"/>
      <c r="WTO61" s="53"/>
      <c r="WTP61" s="53"/>
      <c r="WTQ61" s="53"/>
      <c r="WTR61" s="53"/>
      <c r="WTS61" s="53"/>
      <c r="WTT61" s="53"/>
      <c r="WTU61" s="53"/>
      <c r="WTV61" s="53"/>
      <c r="WTW61" s="53"/>
      <c r="WTX61" s="53"/>
      <c r="WTY61" s="53"/>
      <c r="WTZ61" s="53"/>
      <c r="WUA61" s="53"/>
      <c r="WUB61" s="53"/>
      <c r="WUC61" s="53"/>
      <c r="WUD61" s="53"/>
      <c r="WUE61" s="53"/>
      <c r="WUF61" s="53"/>
      <c r="WUG61" s="53"/>
      <c r="WUH61" s="53"/>
      <c r="WUI61" s="53"/>
      <c r="WUJ61" s="53"/>
      <c r="WUK61" s="53"/>
      <c r="WUL61" s="53"/>
      <c r="WUM61" s="53"/>
      <c r="WUN61" s="53"/>
      <c r="WUO61" s="53"/>
      <c r="WUP61" s="53"/>
      <c r="WUQ61" s="53"/>
      <c r="WUR61" s="53"/>
      <c r="WUS61" s="53"/>
      <c r="WUT61" s="53"/>
      <c r="WUU61" s="53"/>
      <c r="WUV61" s="53"/>
      <c r="WUW61" s="53"/>
      <c r="WUX61" s="53"/>
      <c r="WUY61" s="53"/>
      <c r="WUZ61" s="53"/>
      <c r="WVA61" s="53"/>
      <c r="WVB61" s="53"/>
      <c r="WVC61" s="53"/>
      <c r="WVD61" s="53"/>
      <c r="WVE61" s="53"/>
      <c r="WVF61" s="53"/>
      <c r="WVG61" s="53"/>
      <c r="WVH61" s="53"/>
      <c r="WVI61" s="53"/>
      <c r="WVJ61" s="53"/>
      <c r="WVK61" s="53"/>
      <c r="WVL61" s="53"/>
      <c r="WVM61" s="53"/>
      <c r="WVN61" s="53"/>
      <c r="WVO61" s="53"/>
      <c r="WVP61" s="53"/>
      <c r="WVQ61" s="53"/>
      <c r="WVR61" s="53"/>
      <c r="WVS61" s="53"/>
      <c r="WVT61" s="53"/>
      <c r="WVU61" s="53"/>
      <c r="WVV61" s="53"/>
      <c r="WVW61" s="53"/>
      <c r="WVX61" s="53"/>
      <c r="WVY61" s="53"/>
      <c r="WVZ61" s="53"/>
      <c r="WWA61" s="53"/>
      <c r="WWB61" s="53"/>
      <c r="WWC61" s="53"/>
      <c r="WWD61" s="53"/>
      <c r="WWE61" s="53"/>
      <c r="WWF61" s="53"/>
      <c r="WWG61" s="53"/>
      <c r="WWH61" s="53"/>
      <c r="WWI61" s="53"/>
      <c r="WWJ61" s="53"/>
      <c r="WWK61" s="53"/>
      <c r="WWL61" s="53"/>
      <c r="WWM61" s="53"/>
      <c r="WWN61" s="53"/>
      <c r="WWO61" s="53"/>
      <c r="WWP61" s="53"/>
      <c r="WWQ61" s="53"/>
      <c r="WWR61" s="53"/>
      <c r="WWS61" s="53"/>
      <c r="WWT61" s="53"/>
      <c r="WWU61" s="53"/>
      <c r="WWV61" s="53"/>
      <c r="WWW61" s="53"/>
      <c r="WWX61" s="53"/>
      <c r="WWY61" s="53"/>
      <c r="WWZ61" s="53"/>
      <c r="WXA61" s="53"/>
      <c r="WXB61" s="53"/>
      <c r="WXC61" s="53"/>
      <c r="WXD61" s="53"/>
      <c r="WXE61" s="53"/>
      <c r="WXF61" s="53"/>
      <c r="WXG61" s="53"/>
      <c r="WXH61" s="53"/>
      <c r="WXI61" s="53"/>
      <c r="WXJ61" s="53"/>
      <c r="WXK61" s="53"/>
      <c r="WXL61" s="53"/>
      <c r="WXM61" s="53"/>
      <c r="WXN61" s="53"/>
      <c r="WXO61" s="53"/>
      <c r="WXP61" s="53"/>
      <c r="WXQ61" s="53"/>
      <c r="WXR61" s="53"/>
      <c r="WXS61" s="53"/>
      <c r="WXT61" s="53"/>
      <c r="WXU61" s="53"/>
      <c r="WXV61" s="53"/>
      <c r="WXW61" s="53"/>
      <c r="WXX61" s="53"/>
      <c r="WXY61" s="53"/>
      <c r="WXZ61" s="53"/>
      <c r="WYA61" s="53"/>
      <c r="WYB61" s="53"/>
      <c r="WYC61" s="53"/>
      <c r="WYD61" s="53"/>
      <c r="WYE61" s="53"/>
      <c r="WYF61" s="53"/>
      <c r="WYG61" s="53"/>
      <c r="WYH61" s="53"/>
      <c r="WYI61" s="53"/>
      <c r="WYJ61" s="53"/>
      <c r="WYK61" s="53"/>
      <c r="WYL61" s="53"/>
      <c r="WYM61" s="53"/>
      <c r="WYN61" s="53"/>
      <c r="WYO61" s="53"/>
      <c r="WYP61" s="53"/>
      <c r="WYQ61" s="53"/>
      <c r="WYR61" s="53"/>
      <c r="WYS61" s="53"/>
      <c r="WYT61" s="53"/>
      <c r="WYU61" s="53"/>
      <c r="WYV61" s="53"/>
      <c r="WYW61" s="53"/>
      <c r="WYX61" s="53"/>
      <c r="WYY61" s="53"/>
      <c r="WYZ61" s="53"/>
      <c r="WZA61" s="53"/>
      <c r="WZB61" s="53"/>
      <c r="WZC61" s="53"/>
      <c r="WZD61" s="53"/>
      <c r="WZE61" s="53"/>
      <c r="WZF61" s="53"/>
      <c r="WZG61" s="53"/>
      <c r="WZH61" s="53"/>
      <c r="WZI61" s="53"/>
      <c r="WZJ61" s="53"/>
      <c r="WZK61" s="53"/>
      <c r="WZL61" s="53"/>
      <c r="WZM61" s="53"/>
      <c r="WZN61" s="53"/>
      <c r="WZO61" s="53"/>
      <c r="WZP61" s="53"/>
      <c r="WZQ61" s="53"/>
      <c r="WZR61" s="53"/>
      <c r="WZS61" s="53"/>
      <c r="WZT61" s="53"/>
      <c r="WZU61" s="53"/>
      <c r="WZV61" s="53"/>
      <c r="WZW61" s="53"/>
      <c r="WZX61" s="53"/>
      <c r="WZY61" s="53"/>
      <c r="WZZ61" s="53"/>
      <c r="XAA61" s="53"/>
      <c r="XAB61" s="53"/>
      <c r="XAC61" s="53"/>
      <c r="XAD61" s="53"/>
      <c r="XAE61" s="53"/>
      <c r="XAF61" s="53"/>
      <c r="XAG61" s="53"/>
      <c r="XAH61" s="53"/>
      <c r="XAI61" s="53"/>
      <c r="XAJ61" s="53"/>
      <c r="XAK61" s="53"/>
      <c r="XAL61" s="53"/>
      <c r="XAM61" s="53"/>
      <c r="XAN61" s="53"/>
      <c r="XAO61" s="53"/>
      <c r="XAP61" s="53"/>
      <c r="XAQ61" s="53"/>
      <c r="XAR61" s="53"/>
      <c r="XAS61" s="53"/>
      <c r="XAT61" s="53"/>
      <c r="XAU61" s="53"/>
      <c r="XAV61" s="53"/>
      <c r="XAW61" s="53"/>
      <c r="XAX61" s="53"/>
      <c r="XAY61" s="53"/>
      <c r="XAZ61" s="53"/>
      <c r="XBA61" s="53"/>
      <c r="XBB61" s="53"/>
      <c r="XBC61" s="53"/>
      <c r="XBD61" s="53"/>
      <c r="XBE61" s="53"/>
      <c r="XBF61" s="53"/>
      <c r="XBG61" s="53"/>
      <c r="XBH61" s="53"/>
      <c r="XBI61" s="53"/>
      <c r="XBJ61" s="53"/>
      <c r="XBK61" s="53"/>
      <c r="XBL61" s="53"/>
      <c r="XBM61" s="53"/>
      <c r="XBN61" s="53"/>
      <c r="XBO61" s="53"/>
      <c r="XBP61" s="53"/>
      <c r="XBQ61" s="53"/>
      <c r="XBR61" s="53"/>
      <c r="XBS61" s="53"/>
      <c r="XBT61" s="53"/>
      <c r="XBU61" s="53"/>
      <c r="XBV61" s="53"/>
      <c r="XBW61" s="53"/>
      <c r="XBX61" s="53"/>
      <c r="XBY61" s="53"/>
      <c r="XBZ61" s="53"/>
      <c r="XCA61" s="53"/>
      <c r="XCB61" s="53"/>
      <c r="XCC61" s="53"/>
      <c r="XCD61" s="53"/>
      <c r="XCE61" s="53"/>
      <c r="XCF61" s="53"/>
      <c r="XCG61" s="53"/>
      <c r="XCH61" s="53"/>
      <c r="XCI61" s="53"/>
      <c r="XCJ61" s="53"/>
      <c r="XCK61" s="53"/>
      <c r="XCL61" s="53"/>
      <c r="XCM61" s="53"/>
      <c r="XCN61" s="53"/>
      <c r="XCO61" s="53"/>
      <c r="XCP61" s="53"/>
      <c r="XCQ61" s="53"/>
      <c r="XCR61" s="53"/>
      <c r="XCS61" s="53"/>
      <c r="XCT61" s="53"/>
      <c r="XCU61" s="53"/>
      <c r="XCV61" s="53"/>
      <c r="XCW61" s="53"/>
      <c r="XCX61" s="53"/>
      <c r="XCY61" s="53"/>
      <c r="XCZ61" s="53"/>
      <c r="XDA61" s="53"/>
      <c r="XDB61" s="53"/>
      <c r="XDC61" s="53"/>
      <c r="XDD61" s="53"/>
      <c r="XDE61" s="53"/>
      <c r="XDF61" s="53"/>
      <c r="XDG61" s="53"/>
      <c r="XDH61" s="53"/>
      <c r="XDI61" s="53"/>
      <c r="XDJ61" s="53"/>
      <c r="XDK61" s="53"/>
      <c r="XDL61" s="53"/>
      <c r="XDM61" s="53"/>
      <c r="XDN61" s="53"/>
      <c r="XDO61" s="53"/>
      <c r="XDP61" s="53"/>
      <c r="XDQ61" s="53"/>
      <c r="XDR61" s="53"/>
      <c r="XDS61" s="53"/>
      <c r="XDT61" s="53"/>
      <c r="XDU61" s="53"/>
      <c r="XDV61" s="53"/>
      <c r="XDW61" s="53"/>
      <c r="XDX61" s="53"/>
      <c r="XDY61" s="53"/>
      <c r="XDZ61" s="53"/>
      <c r="XEA61" s="53"/>
      <c r="XEB61" s="53"/>
      <c r="XEC61" s="72"/>
      <c r="XED61" s="72"/>
      <c r="XEE61" s="72"/>
      <c r="XEF61" s="72"/>
      <c r="XEG61" s="72"/>
      <c r="XEH61" s="72"/>
      <c r="XEI61" s="72"/>
      <c r="XEJ61" s="72"/>
      <c r="XEK61" s="72"/>
      <c r="XEL61" s="72"/>
      <c r="XEM61" s="72"/>
      <c r="XEN61" s="72"/>
      <c r="XEO61" s="72"/>
      <c r="XEP61" s="72"/>
      <c r="XEQ61" s="72"/>
      <c r="XER61" s="72"/>
      <c r="XES61" s="72"/>
      <c r="XET61" s="72"/>
      <c r="XEU61" s="72"/>
      <c r="XEV61" s="72"/>
      <c r="XEW61" s="72"/>
      <c r="XEX61" s="72"/>
      <c r="XEY61" s="72"/>
      <c r="XEZ61" s="72"/>
      <c r="XFA61" s="72"/>
      <c r="XFB61" s="72"/>
      <c r="XFC61" s="72"/>
      <c r="XFD61" s="72"/>
    </row>
    <row r="62" s="35" customFormat="1" ht="39.95" customHeight="1" spans="1:16384">
      <c r="A62" s="62">
        <v>55</v>
      </c>
      <c r="B62" s="63" t="s">
        <v>389</v>
      </c>
      <c r="C62" s="66" t="s">
        <v>390</v>
      </c>
      <c r="D62" s="66" t="s">
        <v>391</v>
      </c>
      <c r="E62" s="69">
        <v>11000</v>
      </c>
      <c r="F62" s="66" t="s">
        <v>328</v>
      </c>
      <c r="XEC62" s="72"/>
      <c r="XED62" s="72"/>
      <c r="XEE62" s="72"/>
      <c r="XEF62" s="72"/>
      <c r="XEG62" s="72"/>
      <c r="XEH62" s="72"/>
      <c r="XEI62" s="72"/>
      <c r="XEJ62" s="72"/>
      <c r="XEK62" s="72"/>
      <c r="XEL62" s="72"/>
      <c r="XEM62" s="72"/>
      <c r="XEN62" s="72"/>
      <c r="XEO62" s="72"/>
      <c r="XEP62" s="72"/>
      <c r="XEQ62" s="72"/>
      <c r="XER62" s="72"/>
      <c r="XES62" s="72"/>
      <c r="XET62" s="72"/>
      <c r="XEU62" s="72"/>
      <c r="XEV62" s="72"/>
      <c r="XEW62" s="72"/>
      <c r="XEX62" s="72"/>
      <c r="XEY62" s="72"/>
      <c r="XEZ62" s="72"/>
      <c r="XFA62" s="72"/>
      <c r="XFB62" s="72"/>
      <c r="XFC62" s="72"/>
      <c r="XFD62" s="72"/>
    </row>
    <row r="63" s="35" customFormat="1" ht="39.95" customHeight="1" spans="1:16384">
      <c r="A63" s="62">
        <v>56</v>
      </c>
      <c r="B63" s="63" t="s">
        <v>389</v>
      </c>
      <c r="C63" s="66" t="s">
        <v>390</v>
      </c>
      <c r="D63" s="66" t="s">
        <v>392</v>
      </c>
      <c r="E63" s="69">
        <v>4500</v>
      </c>
      <c r="F63" s="66" t="s">
        <v>328</v>
      </c>
      <c r="XEC63" s="72"/>
      <c r="XED63" s="72"/>
      <c r="XEE63" s="72"/>
      <c r="XEF63" s="72"/>
      <c r="XEG63" s="72"/>
      <c r="XEH63" s="72"/>
      <c r="XEI63" s="72"/>
      <c r="XEJ63" s="72"/>
      <c r="XEK63" s="72"/>
      <c r="XEL63" s="72"/>
      <c r="XEM63" s="72"/>
      <c r="XEN63" s="72"/>
      <c r="XEO63" s="72"/>
      <c r="XEP63" s="72"/>
      <c r="XEQ63" s="72"/>
      <c r="XER63" s="72"/>
      <c r="XES63" s="72"/>
      <c r="XET63" s="72"/>
      <c r="XEU63" s="72"/>
      <c r="XEV63" s="72"/>
      <c r="XEW63" s="72"/>
      <c r="XEX63" s="72"/>
      <c r="XEY63" s="72"/>
      <c r="XEZ63" s="72"/>
      <c r="XFA63" s="72"/>
      <c r="XFB63" s="72"/>
      <c r="XFC63" s="72"/>
      <c r="XFD63" s="72"/>
    </row>
    <row r="64" s="35" customFormat="1" ht="39.95" customHeight="1" spans="1:16384">
      <c r="A64" s="62">
        <v>57</v>
      </c>
      <c r="B64" s="63" t="s">
        <v>389</v>
      </c>
      <c r="C64" s="66" t="s">
        <v>390</v>
      </c>
      <c r="D64" s="66" t="s">
        <v>393</v>
      </c>
      <c r="E64" s="69">
        <v>1500</v>
      </c>
      <c r="F64" s="66" t="s">
        <v>328</v>
      </c>
      <c r="XEC64" s="72"/>
      <c r="XED64" s="72"/>
      <c r="XEE64" s="72"/>
      <c r="XEF64" s="72"/>
      <c r="XEG64" s="72"/>
      <c r="XEH64" s="72"/>
      <c r="XEI64" s="72"/>
      <c r="XEJ64" s="72"/>
      <c r="XEK64" s="72"/>
      <c r="XEL64" s="72"/>
      <c r="XEM64" s="72"/>
      <c r="XEN64" s="72"/>
      <c r="XEO64" s="72"/>
      <c r="XEP64" s="72"/>
      <c r="XEQ64" s="72"/>
      <c r="XER64" s="72"/>
      <c r="XES64" s="72"/>
      <c r="XET64" s="72"/>
      <c r="XEU64" s="72"/>
      <c r="XEV64" s="72"/>
      <c r="XEW64" s="72"/>
      <c r="XEX64" s="72"/>
      <c r="XEY64" s="72"/>
      <c r="XEZ64" s="72"/>
      <c r="XFA64" s="72"/>
      <c r="XFB64" s="72"/>
      <c r="XFC64" s="72"/>
      <c r="XFD64" s="72"/>
    </row>
    <row r="65" s="35" customFormat="1" ht="39.95" customHeight="1" spans="1:16384">
      <c r="A65" s="62">
        <v>58</v>
      </c>
      <c r="B65" s="63" t="s">
        <v>389</v>
      </c>
      <c r="C65" s="66" t="s">
        <v>390</v>
      </c>
      <c r="D65" s="66" t="s">
        <v>394</v>
      </c>
      <c r="E65" s="69">
        <v>500</v>
      </c>
      <c r="F65" s="66" t="s">
        <v>328</v>
      </c>
      <c r="XEC65" s="72"/>
      <c r="XED65" s="72"/>
      <c r="XEE65" s="72"/>
      <c r="XEF65" s="72"/>
      <c r="XEG65" s="72"/>
      <c r="XEH65" s="72"/>
      <c r="XEI65" s="72"/>
      <c r="XEJ65" s="72"/>
      <c r="XEK65" s="72"/>
      <c r="XEL65" s="72"/>
      <c r="XEM65" s="72"/>
      <c r="XEN65" s="72"/>
      <c r="XEO65" s="72"/>
      <c r="XEP65" s="72"/>
      <c r="XEQ65" s="72"/>
      <c r="XER65" s="72"/>
      <c r="XES65" s="72"/>
      <c r="XET65" s="72"/>
      <c r="XEU65" s="72"/>
      <c r="XEV65" s="72"/>
      <c r="XEW65" s="72"/>
      <c r="XEX65" s="72"/>
      <c r="XEY65" s="72"/>
      <c r="XEZ65" s="72"/>
      <c r="XFA65" s="72"/>
      <c r="XFB65" s="72"/>
      <c r="XFC65" s="72"/>
      <c r="XFD65" s="72"/>
    </row>
    <row r="66" s="35" customFormat="1" ht="39.95" customHeight="1" spans="1:16384">
      <c r="A66" s="62">
        <v>59</v>
      </c>
      <c r="B66" s="63" t="s">
        <v>389</v>
      </c>
      <c r="C66" s="66" t="s">
        <v>395</v>
      </c>
      <c r="D66" s="66" t="s">
        <v>396</v>
      </c>
      <c r="E66" s="69">
        <v>600</v>
      </c>
      <c r="F66" s="66" t="s">
        <v>328</v>
      </c>
      <c r="XEC66" s="72"/>
      <c r="XED66" s="72"/>
      <c r="XEE66" s="72"/>
      <c r="XEF66" s="72"/>
      <c r="XEG66" s="72"/>
      <c r="XEH66" s="72"/>
      <c r="XEI66" s="72"/>
      <c r="XEJ66" s="72"/>
      <c r="XEK66" s="72"/>
      <c r="XEL66" s="72"/>
      <c r="XEM66" s="72"/>
      <c r="XEN66" s="72"/>
      <c r="XEO66" s="72"/>
      <c r="XEP66" s="72"/>
      <c r="XEQ66" s="72"/>
      <c r="XER66" s="72"/>
      <c r="XES66" s="72"/>
      <c r="XET66" s="72"/>
      <c r="XEU66" s="72"/>
      <c r="XEV66" s="72"/>
      <c r="XEW66" s="72"/>
      <c r="XEX66" s="72"/>
      <c r="XEY66" s="72"/>
      <c r="XEZ66" s="72"/>
      <c r="XFA66" s="72"/>
      <c r="XFB66" s="72"/>
      <c r="XFC66" s="72"/>
      <c r="XFD66" s="72"/>
    </row>
    <row r="67" s="35" customFormat="1" ht="39.95" customHeight="1" spans="1:16384">
      <c r="A67" s="62">
        <v>60</v>
      </c>
      <c r="B67" s="63" t="s">
        <v>389</v>
      </c>
      <c r="C67" s="70" t="s">
        <v>397</v>
      </c>
      <c r="D67" s="64" t="s">
        <v>398</v>
      </c>
      <c r="E67" s="69">
        <v>3000</v>
      </c>
      <c r="F67" s="66" t="s">
        <v>328</v>
      </c>
      <c r="XEC67" s="72"/>
      <c r="XED67" s="72"/>
      <c r="XEE67" s="72"/>
      <c r="XEF67" s="72"/>
      <c r="XEG67" s="72"/>
      <c r="XEH67" s="72"/>
      <c r="XEI67" s="72"/>
      <c r="XEJ67" s="72"/>
      <c r="XEK67" s="72"/>
      <c r="XEL67" s="72"/>
      <c r="XEM67" s="72"/>
      <c r="XEN67" s="72"/>
      <c r="XEO67" s="72"/>
      <c r="XEP67" s="72"/>
      <c r="XEQ67" s="72"/>
      <c r="XER67" s="72"/>
      <c r="XES67" s="72"/>
      <c r="XET67" s="72"/>
      <c r="XEU67" s="72"/>
      <c r="XEV67" s="72"/>
      <c r="XEW67" s="72"/>
      <c r="XEX67" s="72"/>
      <c r="XEY67" s="72"/>
      <c r="XEZ67" s="72"/>
      <c r="XFA67" s="72"/>
      <c r="XFB67" s="72"/>
      <c r="XFC67" s="72"/>
      <c r="XFD67" s="72"/>
    </row>
    <row r="68" s="35" customFormat="1" ht="39.95" customHeight="1" spans="1:16384">
      <c r="A68" s="62">
        <v>61</v>
      </c>
      <c r="B68" s="63" t="s">
        <v>389</v>
      </c>
      <c r="C68" s="70" t="s">
        <v>397</v>
      </c>
      <c r="D68" s="64" t="s">
        <v>399</v>
      </c>
      <c r="E68" s="69">
        <v>2000</v>
      </c>
      <c r="F68" s="66" t="s">
        <v>328</v>
      </c>
      <c r="XEC68" s="72"/>
      <c r="XED68" s="72"/>
      <c r="XEE68" s="72"/>
      <c r="XEF68" s="72"/>
      <c r="XEG68" s="72"/>
      <c r="XEH68" s="72"/>
      <c r="XEI68" s="72"/>
      <c r="XEJ68" s="72"/>
      <c r="XEK68" s="72"/>
      <c r="XEL68" s="72"/>
      <c r="XEM68" s="72"/>
      <c r="XEN68" s="72"/>
      <c r="XEO68" s="72"/>
      <c r="XEP68" s="72"/>
      <c r="XEQ68" s="72"/>
      <c r="XER68" s="72"/>
      <c r="XES68" s="72"/>
      <c r="XET68" s="72"/>
      <c r="XEU68" s="72"/>
      <c r="XEV68" s="72"/>
      <c r="XEW68" s="72"/>
      <c r="XEX68" s="72"/>
      <c r="XEY68" s="72"/>
      <c r="XEZ68" s="72"/>
      <c r="XFA68" s="72"/>
      <c r="XFB68" s="72"/>
      <c r="XFC68" s="72"/>
      <c r="XFD68" s="72"/>
    </row>
    <row r="69" s="35" customFormat="1" ht="39.95" customHeight="1" spans="1:16384">
      <c r="A69" s="62">
        <v>62</v>
      </c>
      <c r="B69" s="63" t="s">
        <v>389</v>
      </c>
      <c r="C69" s="70" t="s">
        <v>397</v>
      </c>
      <c r="D69" s="64" t="s">
        <v>400</v>
      </c>
      <c r="E69" s="69">
        <v>500</v>
      </c>
      <c r="F69" s="66" t="s">
        <v>328</v>
      </c>
      <c r="XEC69" s="72"/>
      <c r="XED69" s="72"/>
      <c r="XEE69" s="72"/>
      <c r="XEF69" s="72"/>
      <c r="XEG69" s="72"/>
      <c r="XEH69" s="72"/>
      <c r="XEI69" s="72"/>
      <c r="XEJ69" s="72"/>
      <c r="XEK69" s="72"/>
      <c r="XEL69" s="72"/>
      <c r="XEM69" s="72"/>
      <c r="XEN69" s="72"/>
      <c r="XEO69" s="72"/>
      <c r="XEP69" s="72"/>
      <c r="XEQ69" s="72"/>
      <c r="XER69" s="72"/>
      <c r="XES69" s="72"/>
      <c r="XET69" s="72"/>
      <c r="XEU69" s="72"/>
      <c r="XEV69" s="72"/>
      <c r="XEW69" s="72"/>
      <c r="XEX69" s="72"/>
      <c r="XEY69" s="72"/>
      <c r="XEZ69" s="72"/>
      <c r="XFA69" s="72"/>
      <c r="XFB69" s="72"/>
      <c r="XFC69" s="72"/>
      <c r="XFD69" s="72"/>
    </row>
    <row r="70" s="35" customFormat="1" ht="39.95" customHeight="1" spans="1:16384">
      <c r="A70" s="62">
        <v>63</v>
      </c>
      <c r="B70" s="63" t="s">
        <v>264</v>
      </c>
      <c r="C70" s="66" t="s">
        <v>401</v>
      </c>
      <c r="D70" s="66" t="s">
        <v>402</v>
      </c>
      <c r="E70" s="69">
        <v>500</v>
      </c>
      <c r="F70" s="66" t="s">
        <v>328</v>
      </c>
      <c r="XEC70" s="72"/>
      <c r="XED70" s="72"/>
      <c r="XEE70" s="72"/>
      <c r="XEF70" s="72"/>
      <c r="XEG70" s="72"/>
      <c r="XEH70" s="72"/>
      <c r="XEI70" s="72"/>
      <c r="XEJ70" s="72"/>
      <c r="XEK70" s="72"/>
      <c r="XEL70" s="72"/>
      <c r="XEM70" s="72"/>
      <c r="XEN70" s="72"/>
      <c r="XEO70" s="72"/>
      <c r="XEP70" s="72"/>
      <c r="XEQ70" s="72"/>
      <c r="XER70" s="72"/>
      <c r="XES70" s="72"/>
      <c r="XET70" s="72"/>
      <c r="XEU70" s="72"/>
      <c r="XEV70" s="72"/>
      <c r="XEW70" s="72"/>
      <c r="XEX70" s="72"/>
      <c r="XEY70" s="72"/>
      <c r="XEZ70" s="72"/>
      <c r="XFA70" s="72"/>
      <c r="XFB70" s="72"/>
      <c r="XFC70" s="72"/>
      <c r="XFD70" s="72"/>
    </row>
    <row r="71" s="35" customFormat="1" ht="39.95" customHeight="1" spans="1:16384">
      <c r="A71" s="62">
        <v>64</v>
      </c>
      <c r="B71" s="63" t="s">
        <v>264</v>
      </c>
      <c r="C71" s="70" t="s">
        <v>301</v>
      </c>
      <c r="D71" s="64" t="s">
        <v>403</v>
      </c>
      <c r="E71" s="69">
        <v>11000</v>
      </c>
      <c r="F71" s="66" t="s">
        <v>328</v>
      </c>
      <c r="XEC71" s="72"/>
      <c r="XED71" s="72"/>
      <c r="XEE71" s="72"/>
      <c r="XEF71" s="72"/>
      <c r="XEG71" s="72"/>
      <c r="XEH71" s="72"/>
      <c r="XEI71" s="72"/>
      <c r="XEJ71" s="72"/>
      <c r="XEK71" s="72"/>
      <c r="XEL71" s="72"/>
      <c r="XEM71" s="72"/>
      <c r="XEN71" s="72"/>
      <c r="XEO71" s="72"/>
      <c r="XEP71" s="72"/>
      <c r="XEQ71" s="72"/>
      <c r="XER71" s="72"/>
      <c r="XES71" s="72"/>
      <c r="XET71" s="72"/>
      <c r="XEU71" s="72"/>
      <c r="XEV71" s="72"/>
      <c r="XEW71" s="72"/>
      <c r="XEX71" s="72"/>
      <c r="XEY71" s="72"/>
      <c r="XEZ71" s="72"/>
      <c r="XFA71" s="72"/>
      <c r="XFB71" s="72"/>
      <c r="XFC71" s="72"/>
      <c r="XFD71" s="72"/>
    </row>
    <row r="72" s="35" customFormat="1" ht="39.95" customHeight="1" spans="1:16384">
      <c r="A72" s="62">
        <v>65</v>
      </c>
      <c r="B72" s="63" t="s">
        <v>264</v>
      </c>
      <c r="C72" s="70" t="s">
        <v>297</v>
      </c>
      <c r="D72" s="64" t="s">
        <v>404</v>
      </c>
      <c r="E72" s="69">
        <v>11000</v>
      </c>
      <c r="F72" s="66" t="s">
        <v>328</v>
      </c>
      <c r="XEC72" s="72"/>
      <c r="XED72" s="72"/>
      <c r="XEE72" s="72"/>
      <c r="XEF72" s="72"/>
      <c r="XEG72" s="72"/>
      <c r="XEH72" s="72"/>
      <c r="XEI72" s="72"/>
      <c r="XEJ72" s="72"/>
      <c r="XEK72" s="72"/>
      <c r="XEL72" s="72"/>
      <c r="XEM72" s="72"/>
      <c r="XEN72" s="72"/>
      <c r="XEO72" s="72"/>
      <c r="XEP72" s="72"/>
      <c r="XEQ72" s="72"/>
      <c r="XER72" s="72"/>
      <c r="XES72" s="72"/>
      <c r="XET72" s="72"/>
      <c r="XEU72" s="72"/>
      <c r="XEV72" s="72"/>
      <c r="XEW72" s="72"/>
      <c r="XEX72" s="72"/>
      <c r="XEY72" s="72"/>
      <c r="XEZ72" s="72"/>
      <c r="XFA72" s="72"/>
      <c r="XFB72" s="72"/>
      <c r="XFC72" s="72"/>
      <c r="XFD72" s="72"/>
    </row>
    <row r="73" s="35" customFormat="1" ht="39.95" customHeight="1" spans="1:16384">
      <c r="A73" s="62">
        <v>66</v>
      </c>
      <c r="B73" s="63" t="s">
        <v>264</v>
      </c>
      <c r="C73" s="70" t="s">
        <v>297</v>
      </c>
      <c r="D73" s="64" t="s">
        <v>405</v>
      </c>
      <c r="E73" s="69">
        <v>4000</v>
      </c>
      <c r="F73" s="66" t="s">
        <v>328</v>
      </c>
      <c r="XEC73" s="72"/>
      <c r="XED73" s="72"/>
      <c r="XEE73" s="72"/>
      <c r="XEF73" s="72"/>
      <c r="XEG73" s="72"/>
      <c r="XEH73" s="72"/>
      <c r="XEI73" s="72"/>
      <c r="XEJ73" s="72"/>
      <c r="XEK73" s="72"/>
      <c r="XEL73" s="72"/>
      <c r="XEM73" s="72"/>
      <c r="XEN73" s="72"/>
      <c r="XEO73" s="72"/>
      <c r="XEP73" s="72"/>
      <c r="XEQ73" s="72"/>
      <c r="XER73" s="72"/>
      <c r="XES73" s="72"/>
      <c r="XET73" s="72"/>
      <c r="XEU73" s="72"/>
      <c r="XEV73" s="72"/>
      <c r="XEW73" s="72"/>
      <c r="XEX73" s="72"/>
      <c r="XEY73" s="72"/>
      <c r="XEZ73" s="72"/>
      <c r="XFA73" s="72"/>
      <c r="XFB73" s="72"/>
      <c r="XFC73" s="72"/>
      <c r="XFD73" s="72"/>
    </row>
    <row r="74" s="35" customFormat="1" ht="39.95" customHeight="1" spans="1:16384">
      <c r="A74" s="62">
        <v>67</v>
      </c>
      <c r="B74" s="63" t="s">
        <v>264</v>
      </c>
      <c r="C74" s="70" t="s">
        <v>406</v>
      </c>
      <c r="D74" s="64" t="s">
        <v>407</v>
      </c>
      <c r="E74" s="69">
        <v>9000</v>
      </c>
      <c r="F74" s="66" t="s">
        <v>328</v>
      </c>
      <c r="XEC74" s="72"/>
      <c r="XED74" s="72"/>
      <c r="XEE74" s="72"/>
      <c r="XEF74" s="72"/>
      <c r="XEG74" s="72"/>
      <c r="XEH74" s="72"/>
      <c r="XEI74" s="72"/>
      <c r="XEJ74" s="72"/>
      <c r="XEK74" s="72"/>
      <c r="XEL74" s="72"/>
      <c r="XEM74" s="72"/>
      <c r="XEN74" s="72"/>
      <c r="XEO74" s="72"/>
      <c r="XEP74" s="72"/>
      <c r="XEQ74" s="72"/>
      <c r="XER74" s="72"/>
      <c r="XES74" s="72"/>
      <c r="XET74" s="72"/>
      <c r="XEU74" s="72"/>
      <c r="XEV74" s="72"/>
      <c r="XEW74" s="72"/>
      <c r="XEX74" s="72"/>
      <c r="XEY74" s="72"/>
      <c r="XEZ74" s="72"/>
      <c r="XFA74" s="72"/>
      <c r="XFB74" s="72"/>
      <c r="XFC74" s="72"/>
      <c r="XFD74" s="72"/>
    </row>
    <row r="75" s="35" customFormat="1" ht="39.95" customHeight="1" spans="1:16384">
      <c r="A75" s="62">
        <v>68</v>
      </c>
      <c r="B75" s="63" t="s">
        <v>268</v>
      </c>
      <c r="C75" s="66" t="s">
        <v>408</v>
      </c>
      <c r="D75" s="66" t="s">
        <v>409</v>
      </c>
      <c r="E75" s="69">
        <v>500</v>
      </c>
      <c r="F75" s="66" t="s">
        <v>328</v>
      </c>
      <c r="XEC75" s="72"/>
      <c r="XED75" s="72"/>
      <c r="XEE75" s="72"/>
      <c r="XEF75" s="72"/>
      <c r="XEG75" s="72"/>
      <c r="XEH75" s="72"/>
      <c r="XEI75" s="72"/>
      <c r="XEJ75" s="72"/>
      <c r="XEK75" s="72"/>
      <c r="XEL75" s="72"/>
      <c r="XEM75" s="72"/>
      <c r="XEN75" s="72"/>
      <c r="XEO75" s="72"/>
      <c r="XEP75" s="72"/>
      <c r="XEQ75" s="72"/>
      <c r="XER75" s="72"/>
      <c r="XES75" s="72"/>
      <c r="XET75" s="72"/>
      <c r="XEU75" s="72"/>
      <c r="XEV75" s="72"/>
      <c r="XEW75" s="72"/>
      <c r="XEX75" s="72"/>
      <c r="XEY75" s="72"/>
      <c r="XEZ75" s="72"/>
      <c r="XFA75" s="72"/>
      <c r="XFB75" s="72"/>
      <c r="XFC75" s="72"/>
      <c r="XFD75" s="72"/>
    </row>
    <row r="76" s="35" customFormat="1" ht="39.95" customHeight="1" spans="1:16384">
      <c r="A76" s="62">
        <v>69</v>
      </c>
      <c r="B76" s="63" t="s">
        <v>268</v>
      </c>
      <c r="C76" s="66" t="s">
        <v>410</v>
      </c>
      <c r="D76" s="66" t="s">
        <v>411</v>
      </c>
      <c r="E76" s="69">
        <v>2000</v>
      </c>
      <c r="F76" s="66" t="s">
        <v>328</v>
      </c>
      <c r="XEC76" s="72"/>
      <c r="XED76" s="72"/>
      <c r="XEE76" s="72"/>
      <c r="XEF76" s="72"/>
      <c r="XEG76" s="72"/>
      <c r="XEH76" s="72"/>
      <c r="XEI76" s="72"/>
      <c r="XEJ76" s="72"/>
      <c r="XEK76" s="72"/>
      <c r="XEL76" s="72"/>
      <c r="XEM76" s="72"/>
      <c r="XEN76" s="72"/>
      <c r="XEO76" s="72"/>
      <c r="XEP76" s="72"/>
      <c r="XEQ76" s="72"/>
      <c r="XER76" s="72"/>
      <c r="XES76" s="72"/>
      <c r="XET76" s="72"/>
      <c r="XEU76" s="72"/>
      <c r="XEV76" s="72"/>
      <c r="XEW76" s="72"/>
      <c r="XEX76" s="72"/>
      <c r="XEY76" s="72"/>
      <c r="XEZ76" s="72"/>
      <c r="XFA76" s="72"/>
      <c r="XFB76" s="72"/>
      <c r="XFC76" s="72"/>
      <c r="XFD76" s="72"/>
    </row>
    <row r="77" s="35" customFormat="1" ht="39.95" customHeight="1" spans="1:16384">
      <c r="A77" s="62">
        <v>70</v>
      </c>
      <c r="B77" s="63" t="s">
        <v>268</v>
      </c>
      <c r="C77" s="66" t="s">
        <v>412</v>
      </c>
      <c r="D77" s="66" t="s">
        <v>413</v>
      </c>
      <c r="E77" s="69">
        <v>10000</v>
      </c>
      <c r="F77" s="66" t="s">
        <v>328</v>
      </c>
      <c r="XEC77" s="72"/>
      <c r="XED77" s="72"/>
      <c r="XEE77" s="72"/>
      <c r="XEF77" s="72"/>
      <c r="XEG77" s="72"/>
      <c r="XEH77" s="72"/>
      <c r="XEI77" s="72"/>
      <c r="XEJ77" s="72"/>
      <c r="XEK77" s="72"/>
      <c r="XEL77" s="72"/>
      <c r="XEM77" s="72"/>
      <c r="XEN77" s="72"/>
      <c r="XEO77" s="72"/>
      <c r="XEP77" s="72"/>
      <c r="XEQ77" s="72"/>
      <c r="XER77" s="72"/>
      <c r="XES77" s="72"/>
      <c r="XET77" s="72"/>
      <c r="XEU77" s="72"/>
      <c r="XEV77" s="72"/>
      <c r="XEW77" s="72"/>
      <c r="XEX77" s="72"/>
      <c r="XEY77" s="72"/>
      <c r="XEZ77" s="72"/>
      <c r="XFA77" s="72"/>
      <c r="XFB77" s="72"/>
      <c r="XFC77" s="72"/>
      <c r="XFD77" s="72"/>
    </row>
    <row r="78" s="35" customFormat="1" ht="39.95" customHeight="1" spans="1:16384">
      <c r="A78" s="62">
        <v>71</v>
      </c>
      <c r="B78" s="63" t="s">
        <v>268</v>
      </c>
      <c r="C78" s="66" t="s">
        <v>412</v>
      </c>
      <c r="D78" s="66" t="s">
        <v>414</v>
      </c>
      <c r="E78" s="69">
        <v>1000</v>
      </c>
      <c r="F78" s="66" t="s">
        <v>328</v>
      </c>
      <c r="XEC78" s="72"/>
      <c r="XED78" s="72"/>
      <c r="XEE78" s="72"/>
      <c r="XEF78" s="72"/>
      <c r="XEG78" s="72"/>
      <c r="XEH78" s="72"/>
      <c r="XEI78" s="72"/>
      <c r="XEJ78" s="72"/>
      <c r="XEK78" s="72"/>
      <c r="XEL78" s="72"/>
      <c r="XEM78" s="72"/>
      <c r="XEN78" s="72"/>
      <c r="XEO78" s="72"/>
      <c r="XEP78" s="72"/>
      <c r="XEQ78" s="72"/>
      <c r="XER78" s="72"/>
      <c r="XES78" s="72"/>
      <c r="XET78" s="72"/>
      <c r="XEU78" s="72"/>
      <c r="XEV78" s="72"/>
      <c r="XEW78" s="72"/>
      <c r="XEX78" s="72"/>
      <c r="XEY78" s="72"/>
      <c r="XEZ78" s="72"/>
      <c r="XFA78" s="72"/>
      <c r="XFB78" s="72"/>
      <c r="XFC78" s="72"/>
      <c r="XFD78" s="72"/>
    </row>
    <row r="79" s="35" customFormat="1" ht="39.95" customHeight="1" spans="1:16384">
      <c r="A79" s="62">
        <v>72</v>
      </c>
      <c r="B79" s="63" t="s">
        <v>268</v>
      </c>
      <c r="C79" s="70" t="s">
        <v>412</v>
      </c>
      <c r="D79" s="64" t="s">
        <v>415</v>
      </c>
      <c r="E79" s="69">
        <v>1000</v>
      </c>
      <c r="F79" s="66" t="s">
        <v>328</v>
      </c>
      <c r="XEC79" s="72"/>
      <c r="XED79" s="72"/>
      <c r="XEE79" s="72"/>
      <c r="XEF79" s="72"/>
      <c r="XEG79" s="72"/>
      <c r="XEH79" s="72"/>
      <c r="XEI79" s="72"/>
      <c r="XEJ79" s="72"/>
      <c r="XEK79" s="72"/>
      <c r="XEL79" s="72"/>
      <c r="XEM79" s="72"/>
      <c r="XEN79" s="72"/>
      <c r="XEO79" s="72"/>
      <c r="XEP79" s="72"/>
      <c r="XEQ79" s="72"/>
      <c r="XER79" s="72"/>
      <c r="XES79" s="72"/>
      <c r="XET79" s="72"/>
      <c r="XEU79" s="72"/>
      <c r="XEV79" s="72"/>
      <c r="XEW79" s="72"/>
      <c r="XEX79" s="72"/>
      <c r="XEY79" s="72"/>
      <c r="XEZ79" s="72"/>
      <c r="XFA79" s="72"/>
      <c r="XFB79" s="72"/>
      <c r="XFC79" s="72"/>
      <c r="XFD79" s="72"/>
    </row>
    <row r="80" s="35" customFormat="1" ht="39.95" customHeight="1" spans="1:16384">
      <c r="A80" s="62">
        <v>73</v>
      </c>
      <c r="B80" s="63" t="s">
        <v>268</v>
      </c>
      <c r="C80" s="66" t="s">
        <v>395</v>
      </c>
      <c r="D80" s="66" t="s">
        <v>416</v>
      </c>
      <c r="E80" s="69">
        <v>2000</v>
      </c>
      <c r="F80" s="66" t="s">
        <v>328</v>
      </c>
      <c r="XEC80" s="72"/>
      <c r="XED80" s="72"/>
      <c r="XEE80" s="72"/>
      <c r="XEF80" s="72"/>
      <c r="XEG80" s="72"/>
      <c r="XEH80" s="72"/>
      <c r="XEI80" s="72"/>
      <c r="XEJ80" s="72"/>
      <c r="XEK80" s="72"/>
      <c r="XEL80" s="72"/>
      <c r="XEM80" s="72"/>
      <c r="XEN80" s="72"/>
      <c r="XEO80" s="72"/>
      <c r="XEP80" s="72"/>
      <c r="XEQ80" s="72"/>
      <c r="XER80" s="72"/>
      <c r="XES80" s="72"/>
      <c r="XET80" s="72"/>
      <c r="XEU80" s="72"/>
      <c r="XEV80" s="72"/>
      <c r="XEW80" s="72"/>
      <c r="XEX80" s="72"/>
      <c r="XEY80" s="72"/>
      <c r="XEZ80" s="72"/>
      <c r="XFA80" s="72"/>
      <c r="XFB80" s="72"/>
      <c r="XFC80" s="72"/>
      <c r="XFD80" s="72"/>
    </row>
    <row r="81" s="35" customFormat="1" ht="39.95" customHeight="1" spans="1:16384">
      <c r="A81" s="62">
        <v>74</v>
      </c>
      <c r="B81" s="63" t="s">
        <v>268</v>
      </c>
      <c r="C81" s="66" t="s">
        <v>417</v>
      </c>
      <c r="D81" s="66" t="s">
        <v>418</v>
      </c>
      <c r="E81" s="69">
        <v>4000</v>
      </c>
      <c r="F81" s="66" t="s">
        <v>328</v>
      </c>
      <c r="XEC81" s="72"/>
      <c r="XED81" s="72"/>
      <c r="XEE81" s="72"/>
      <c r="XEF81" s="72"/>
      <c r="XEG81" s="72"/>
      <c r="XEH81" s="72"/>
      <c r="XEI81" s="72"/>
      <c r="XEJ81" s="72"/>
      <c r="XEK81" s="72"/>
      <c r="XEL81" s="72"/>
      <c r="XEM81" s="72"/>
      <c r="XEN81" s="72"/>
      <c r="XEO81" s="72"/>
      <c r="XEP81" s="72"/>
      <c r="XEQ81" s="72"/>
      <c r="XER81" s="72"/>
      <c r="XES81" s="72"/>
      <c r="XET81" s="72"/>
      <c r="XEU81" s="72"/>
      <c r="XEV81" s="72"/>
      <c r="XEW81" s="72"/>
      <c r="XEX81" s="72"/>
      <c r="XEY81" s="72"/>
      <c r="XEZ81" s="72"/>
      <c r="XFA81" s="72"/>
      <c r="XFB81" s="72"/>
      <c r="XFC81" s="72"/>
      <c r="XFD81" s="72"/>
    </row>
    <row r="82" s="35" customFormat="1" ht="39.95" customHeight="1" spans="1:16384">
      <c r="A82" s="62">
        <v>75</v>
      </c>
      <c r="B82" s="63" t="s">
        <v>268</v>
      </c>
      <c r="C82" s="70" t="s">
        <v>297</v>
      </c>
      <c r="D82" s="64" t="s">
        <v>419</v>
      </c>
      <c r="E82" s="69">
        <v>1000</v>
      </c>
      <c r="F82" s="66" t="s">
        <v>328</v>
      </c>
      <c r="XEC82" s="72"/>
      <c r="XED82" s="72"/>
      <c r="XEE82" s="72"/>
      <c r="XEF82" s="72"/>
      <c r="XEG82" s="72"/>
      <c r="XEH82" s="72"/>
      <c r="XEI82" s="72"/>
      <c r="XEJ82" s="72"/>
      <c r="XEK82" s="72"/>
      <c r="XEL82" s="72"/>
      <c r="XEM82" s="72"/>
      <c r="XEN82" s="72"/>
      <c r="XEO82" s="72"/>
      <c r="XEP82" s="72"/>
      <c r="XEQ82" s="72"/>
      <c r="XER82" s="72"/>
      <c r="XES82" s="72"/>
      <c r="XET82" s="72"/>
      <c r="XEU82" s="72"/>
      <c r="XEV82" s="72"/>
      <c r="XEW82" s="72"/>
      <c r="XEX82" s="72"/>
      <c r="XEY82" s="72"/>
      <c r="XEZ82" s="72"/>
      <c r="XFA82" s="72"/>
      <c r="XFB82" s="72"/>
      <c r="XFC82" s="72"/>
      <c r="XFD82" s="72"/>
    </row>
    <row r="83" s="35" customFormat="1" ht="39.95" customHeight="1" spans="1:16384">
      <c r="A83" s="62">
        <v>76</v>
      </c>
      <c r="B83" s="63" t="s">
        <v>274</v>
      </c>
      <c r="C83" s="66" t="s">
        <v>321</v>
      </c>
      <c r="D83" s="66" t="s">
        <v>420</v>
      </c>
      <c r="E83" s="69">
        <v>31500</v>
      </c>
      <c r="F83" s="66" t="s">
        <v>328</v>
      </c>
      <c r="XEC83" s="72"/>
      <c r="XED83" s="72"/>
      <c r="XEE83" s="72"/>
      <c r="XEF83" s="72"/>
      <c r="XEG83" s="72"/>
      <c r="XEH83" s="72"/>
      <c r="XEI83" s="72"/>
      <c r="XEJ83" s="72"/>
      <c r="XEK83" s="72"/>
      <c r="XEL83" s="72"/>
      <c r="XEM83" s="72"/>
      <c r="XEN83" s="72"/>
      <c r="XEO83" s="72"/>
      <c r="XEP83" s="72"/>
      <c r="XEQ83" s="72"/>
      <c r="XER83" s="72"/>
      <c r="XES83" s="72"/>
      <c r="XET83" s="72"/>
      <c r="XEU83" s="72"/>
      <c r="XEV83" s="72"/>
      <c r="XEW83" s="72"/>
      <c r="XEX83" s="72"/>
      <c r="XEY83" s="72"/>
      <c r="XEZ83" s="72"/>
      <c r="XFA83" s="72"/>
      <c r="XFB83" s="72"/>
      <c r="XFC83" s="72"/>
      <c r="XFD83" s="72"/>
    </row>
    <row r="84" s="35" customFormat="1" ht="39.95" customHeight="1" spans="1:16384">
      <c r="A84" s="62">
        <v>77</v>
      </c>
      <c r="B84" s="63" t="s">
        <v>274</v>
      </c>
      <c r="C84" s="66" t="s">
        <v>321</v>
      </c>
      <c r="D84" s="66" t="s">
        <v>421</v>
      </c>
      <c r="E84" s="69">
        <v>14000</v>
      </c>
      <c r="F84" s="66" t="s">
        <v>328</v>
      </c>
      <c r="XEC84" s="72"/>
      <c r="XED84" s="72"/>
      <c r="XEE84" s="72"/>
      <c r="XEF84" s="72"/>
      <c r="XEG84" s="72"/>
      <c r="XEH84" s="72"/>
      <c r="XEI84" s="72"/>
      <c r="XEJ84" s="72"/>
      <c r="XEK84" s="72"/>
      <c r="XEL84" s="72"/>
      <c r="XEM84" s="72"/>
      <c r="XEN84" s="72"/>
      <c r="XEO84" s="72"/>
      <c r="XEP84" s="72"/>
      <c r="XEQ84" s="72"/>
      <c r="XER84" s="72"/>
      <c r="XES84" s="72"/>
      <c r="XET84" s="72"/>
      <c r="XEU84" s="72"/>
      <c r="XEV84" s="72"/>
      <c r="XEW84" s="72"/>
      <c r="XEX84" s="72"/>
      <c r="XEY84" s="72"/>
      <c r="XEZ84" s="72"/>
      <c r="XFA84" s="72"/>
      <c r="XFB84" s="72"/>
      <c r="XFC84" s="72"/>
      <c r="XFD84" s="72"/>
    </row>
    <row r="85" s="35" customFormat="1" ht="39.95" customHeight="1" spans="1:16384">
      <c r="A85" s="62">
        <v>78</v>
      </c>
      <c r="B85" s="63" t="s">
        <v>274</v>
      </c>
      <c r="C85" s="66" t="s">
        <v>321</v>
      </c>
      <c r="D85" s="66" t="s">
        <v>422</v>
      </c>
      <c r="E85" s="69">
        <v>17000</v>
      </c>
      <c r="F85" s="66" t="s">
        <v>328</v>
      </c>
      <c r="XEC85" s="72"/>
      <c r="XED85" s="72"/>
      <c r="XEE85" s="72"/>
      <c r="XEF85" s="72"/>
      <c r="XEG85" s="72"/>
      <c r="XEH85" s="72"/>
      <c r="XEI85" s="72"/>
      <c r="XEJ85" s="72"/>
      <c r="XEK85" s="72"/>
      <c r="XEL85" s="72"/>
      <c r="XEM85" s="72"/>
      <c r="XEN85" s="72"/>
      <c r="XEO85" s="72"/>
      <c r="XEP85" s="72"/>
      <c r="XEQ85" s="72"/>
      <c r="XER85" s="72"/>
      <c r="XES85" s="72"/>
      <c r="XET85" s="72"/>
      <c r="XEU85" s="72"/>
      <c r="XEV85" s="72"/>
      <c r="XEW85" s="72"/>
      <c r="XEX85" s="72"/>
      <c r="XEY85" s="72"/>
      <c r="XEZ85" s="72"/>
      <c r="XFA85" s="72"/>
      <c r="XFB85" s="72"/>
      <c r="XFC85" s="72"/>
      <c r="XFD85" s="72"/>
    </row>
    <row r="86" s="35" customFormat="1" ht="39.95" customHeight="1" spans="1:16384">
      <c r="A86" s="62">
        <v>79</v>
      </c>
      <c r="B86" s="63" t="s">
        <v>274</v>
      </c>
      <c r="C86" s="66" t="s">
        <v>321</v>
      </c>
      <c r="D86" s="66" t="s">
        <v>423</v>
      </c>
      <c r="E86" s="69">
        <v>15000</v>
      </c>
      <c r="F86" s="66" t="s">
        <v>328</v>
      </c>
      <c r="XEC86" s="72"/>
      <c r="XED86" s="72"/>
      <c r="XEE86" s="72"/>
      <c r="XEF86" s="72"/>
      <c r="XEG86" s="72"/>
      <c r="XEH86" s="72"/>
      <c r="XEI86" s="72"/>
      <c r="XEJ86" s="72"/>
      <c r="XEK86" s="72"/>
      <c r="XEL86" s="72"/>
      <c r="XEM86" s="72"/>
      <c r="XEN86" s="72"/>
      <c r="XEO86" s="72"/>
      <c r="XEP86" s="72"/>
      <c r="XEQ86" s="72"/>
      <c r="XER86" s="72"/>
      <c r="XES86" s="72"/>
      <c r="XET86" s="72"/>
      <c r="XEU86" s="72"/>
      <c r="XEV86" s="72"/>
      <c r="XEW86" s="72"/>
      <c r="XEX86" s="72"/>
      <c r="XEY86" s="72"/>
      <c r="XEZ86" s="72"/>
      <c r="XFA86" s="72"/>
      <c r="XFB86" s="72"/>
      <c r="XFC86" s="72"/>
      <c r="XFD86" s="72"/>
    </row>
    <row r="87" s="35" customFormat="1" ht="39.95" customHeight="1" spans="1:16384">
      <c r="A87" s="62">
        <v>80</v>
      </c>
      <c r="B87" s="63" t="s">
        <v>274</v>
      </c>
      <c r="C87" s="66" t="s">
        <v>321</v>
      </c>
      <c r="D87" s="66" t="s">
        <v>424</v>
      </c>
      <c r="E87" s="69">
        <v>14000</v>
      </c>
      <c r="F87" s="66" t="s">
        <v>328</v>
      </c>
      <c r="XEC87" s="72"/>
      <c r="XED87" s="72"/>
      <c r="XEE87" s="72"/>
      <c r="XEF87" s="72"/>
      <c r="XEG87" s="72"/>
      <c r="XEH87" s="72"/>
      <c r="XEI87" s="72"/>
      <c r="XEJ87" s="72"/>
      <c r="XEK87" s="72"/>
      <c r="XEL87" s="72"/>
      <c r="XEM87" s="72"/>
      <c r="XEN87" s="72"/>
      <c r="XEO87" s="72"/>
      <c r="XEP87" s="72"/>
      <c r="XEQ87" s="72"/>
      <c r="XER87" s="72"/>
      <c r="XES87" s="72"/>
      <c r="XET87" s="72"/>
      <c r="XEU87" s="72"/>
      <c r="XEV87" s="72"/>
      <c r="XEW87" s="72"/>
      <c r="XEX87" s="72"/>
      <c r="XEY87" s="72"/>
      <c r="XEZ87" s="72"/>
      <c r="XFA87" s="72"/>
      <c r="XFB87" s="72"/>
      <c r="XFC87" s="72"/>
      <c r="XFD87" s="72"/>
    </row>
    <row r="88" s="35" customFormat="1" ht="39.95" customHeight="1" spans="1:16384">
      <c r="A88" s="62">
        <v>81</v>
      </c>
      <c r="B88" s="63" t="s">
        <v>274</v>
      </c>
      <c r="C88" s="66" t="s">
        <v>321</v>
      </c>
      <c r="D88" s="66" t="s">
        <v>425</v>
      </c>
      <c r="E88" s="69">
        <v>11000</v>
      </c>
      <c r="F88" s="66" t="s">
        <v>328</v>
      </c>
      <c r="XEC88" s="72"/>
      <c r="XED88" s="72"/>
      <c r="XEE88" s="72"/>
      <c r="XEF88" s="72"/>
      <c r="XEG88" s="72"/>
      <c r="XEH88" s="72"/>
      <c r="XEI88" s="72"/>
      <c r="XEJ88" s="72"/>
      <c r="XEK88" s="72"/>
      <c r="XEL88" s="72"/>
      <c r="XEM88" s="72"/>
      <c r="XEN88" s="72"/>
      <c r="XEO88" s="72"/>
      <c r="XEP88" s="72"/>
      <c r="XEQ88" s="72"/>
      <c r="XER88" s="72"/>
      <c r="XES88" s="72"/>
      <c r="XET88" s="72"/>
      <c r="XEU88" s="72"/>
      <c r="XEV88" s="72"/>
      <c r="XEW88" s="72"/>
      <c r="XEX88" s="72"/>
      <c r="XEY88" s="72"/>
      <c r="XEZ88" s="72"/>
      <c r="XFA88" s="72"/>
      <c r="XFB88" s="72"/>
      <c r="XFC88" s="72"/>
      <c r="XFD88" s="72"/>
    </row>
    <row r="89" s="35" customFormat="1" ht="39.95" customHeight="1" spans="1:16384">
      <c r="A89" s="62">
        <v>82</v>
      </c>
      <c r="B89" s="63" t="s">
        <v>274</v>
      </c>
      <c r="C89" s="66" t="s">
        <v>321</v>
      </c>
      <c r="D89" s="66" t="s">
        <v>426</v>
      </c>
      <c r="E89" s="69">
        <v>9000</v>
      </c>
      <c r="F89" s="66" t="s">
        <v>328</v>
      </c>
      <c r="XEC89" s="72"/>
      <c r="XED89" s="72"/>
      <c r="XEE89" s="72"/>
      <c r="XEF89" s="72"/>
      <c r="XEG89" s="72"/>
      <c r="XEH89" s="72"/>
      <c r="XEI89" s="72"/>
      <c r="XEJ89" s="72"/>
      <c r="XEK89" s="72"/>
      <c r="XEL89" s="72"/>
      <c r="XEM89" s="72"/>
      <c r="XEN89" s="72"/>
      <c r="XEO89" s="72"/>
      <c r="XEP89" s="72"/>
      <c r="XEQ89" s="72"/>
      <c r="XER89" s="72"/>
      <c r="XES89" s="72"/>
      <c r="XET89" s="72"/>
      <c r="XEU89" s="72"/>
      <c r="XEV89" s="72"/>
      <c r="XEW89" s="72"/>
      <c r="XEX89" s="72"/>
      <c r="XEY89" s="72"/>
      <c r="XEZ89" s="72"/>
      <c r="XFA89" s="72"/>
      <c r="XFB89" s="72"/>
      <c r="XFC89" s="72"/>
      <c r="XFD89" s="72"/>
    </row>
    <row r="90" s="35" customFormat="1" ht="39.95" customHeight="1" spans="1:16384">
      <c r="A90" s="62">
        <v>83</v>
      </c>
      <c r="B90" s="63" t="s">
        <v>274</v>
      </c>
      <c r="C90" s="66" t="s">
        <v>321</v>
      </c>
      <c r="D90" s="66" t="s">
        <v>427</v>
      </c>
      <c r="E90" s="69">
        <v>7500</v>
      </c>
      <c r="F90" s="66" t="s">
        <v>328</v>
      </c>
      <c r="XEC90" s="72"/>
      <c r="XED90" s="72"/>
      <c r="XEE90" s="72"/>
      <c r="XEF90" s="72"/>
      <c r="XEG90" s="72"/>
      <c r="XEH90" s="72"/>
      <c r="XEI90" s="72"/>
      <c r="XEJ90" s="72"/>
      <c r="XEK90" s="72"/>
      <c r="XEL90" s="72"/>
      <c r="XEM90" s="72"/>
      <c r="XEN90" s="72"/>
      <c r="XEO90" s="72"/>
      <c r="XEP90" s="72"/>
      <c r="XEQ90" s="72"/>
      <c r="XER90" s="72"/>
      <c r="XES90" s="72"/>
      <c r="XET90" s="72"/>
      <c r="XEU90" s="72"/>
      <c r="XEV90" s="72"/>
      <c r="XEW90" s="72"/>
      <c r="XEX90" s="72"/>
      <c r="XEY90" s="72"/>
      <c r="XEZ90" s="72"/>
      <c r="XFA90" s="72"/>
      <c r="XFB90" s="72"/>
      <c r="XFC90" s="72"/>
      <c r="XFD90" s="72"/>
    </row>
    <row r="91" s="35" customFormat="1" ht="39.95" customHeight="1" spans="1:16384">
      <c r="A91" s="62">
        <v>84</v>
      </c>
      <c r="B91" s="63" t="s">
        <v>274</v>
      </c>
      <c r="C91" s="66" t="s">
        <v>321</v>
      </c>
      <c r="D91" s="66" t="s">
        <v>428</v>
      </c>
      <c r="E91" s="69">
        <v>2000</v>
      </c>
      <c r="F91" s="66" t="s">
        <v>328</v>
      </c>
      <c r="XEC91" s="72"/>
      <c r="XED91" s="72"/>
      <c r="XEE91" s="72"/>
      <c r="XEF91" s="72"/>
      <c r="XEG91" s="72"/>
      <c r="XEH91" s="72"/>
      <c r="XEI91" s="72"/>
      <c r="XEJ91" s="72"/>
      <c r="XEK91" s="72"/>
      <c r="XEL91" s="72"/>
      <c r="XEM91" s="72"/>
      <c r="XEN91" s="72"/>
      <c r="XEO91" s="72"/>
      <c r="XEP91" s="72"/>
      <c r="XEQ91" s="72"/>
      <c r="XER91" s="72"/>
      <c r="XES91" s="72"/>
      <c r="XET91" s="72"/>
      <c r="XEU91" s="72"/>
      <c r="XEV91" s="72"/>
      <c r="XEW91" s="72"/>
      <c r="XEX91" s="72"/>
      <c r="XEY91" s="72"/>
      <c r="XEZ91" s="72"/>
      <c r="XFA91" s="72"/>
      <c r="XFB91" s="72"/>
      <c r="XFC91" s="72"/>
      <c r="XFD91" s="72"/>
    </row>
    <row r="92" s="35" customFormat="1" ht="39.95" customHeight="1" spans="1:16384">
      <c r="A92" s="62">
        <v>85</v>
      </c>
      <c r="B92" s="63" t="s">
        <v>274</v>
      </c>
      <c r="C92" s="70" t="s">
        <v>321</v>
      </c>
      <c r="D92" s="64" t="s">
        <v>429</v>
      </c>
      <c r="E92" s="69">
        <v>2000</v>
      </c>
      <c r="F92" s="66" t="s">
        <v>328</v>
      </c>
      <c r="XEC92" s="72"/>
      <c r="XED92" s="72"/>
      <c r="XEE92" s="72"/>
      <c r="XEF92" s="72"/>
      <c r="XEG92" s="72"/>
      <c r="XEH92" s="72"/>
      <c r="XEI92" s="72"/>
      <c r="XEJ92" s="72"/>
      <c r="XEK92" s="72"/>
      <c r="XEL92" s="72"/>
      <c r="XEM92" s="72"/>
      <c r="XEN92" s="72"/>
      <c r="XEO92" s="72"/>
      <c r="XEP92" s="72"/>
      <c r="XEQ92" s="72"/>
      <c r="XER92" s="72"/>
      <c r="XES92" s="72"/>
      <c r="XET92" s="72"/>
      <c r="XEU92" s="72"/>
      <c r="XEV92" s="72"/>
      <c r="XEW92" s="72"/>
      <c r="XEX92" s="72"/>
      <c r="XEY92" s="72"/>
      <c r="XEZ92" s="72"/>
      <c r="XFA92" s="72"/>
      <c r="XFB92" s="72"/>
      <c r="XFC92" s="72"/>
      <c r="XFD92" s="72"/>
    </row>
    <row r="93" s="35" customFormat="1" ht="39.95" customHeight="1" spans="1:16384">
      <c r="A93" s="62">
        <v>86</v>
      </c>
      <c r="B93" s="63" t="s">
        <v>274</v>
      </c>
      <c r="C93" s="66" t="s">
        <v>321</v>
      </c>
      <c r="D93" s="66" t="s">
        <v>430</v>
      </c>
      <c r="E93" s="69">
        <v>1500</v>
      </c>
      <c r="F93" s="66" t="s">
        <v>328</v>
      </c>
      <c r="XEC93" s="72"/>
      <c r="XED93" s="72"/>
      <c r="XEE93" s="72"/>
      <c r="XEF93" s="72"/>
      <c r="XEG93" s="72"/>
      <c r="XEH93" s="72"/>
      <c r="XEI93" s="72"/>
      <c r="XEJ93" s="72"/>
      <c r="XEK93" s="72"/>
      <c r="XEL93" s="72"/>
      <c r="XEM93" s="72"/>
      <c r="XEN93" s="72"/>
      <c r="XEO93" s="72"/>
      <c r="XEP93" s="72"/>
      <c r="XEQ93" s="72"/>
      <c r="XER93" s="72"/>
      <c r="XES93" s="72"/>
      <c r="XET93" s="72"/>
      <c r="XEU93" s="72"/>
      <c r="XEV93" s="72"/>
      <c r="XEW93" s="72"/>
      <c r="XEX93" s="72"/>
      <c r="XEY93" s="72"/>
      <c r="XEZ93" s="72"/>
      <c r="XFA93" s="72"/>
      <c r="XFB93" s="72"/>
      <c r="XFC93" s="72"/>
      <c r="XFD93" s="72"/>
    </row>
    <row r="94" s="35" customFormat="1" ht="39.95" customHeight="1" spans="1:16384">
      <c r="A94" s="62">
        <v>87</v>
      </c>
      <c r="B94" s="63" t="s">
        <v>274</v>
      </c>
      <c r="C94" s="66" t="s">
        <v>321</v>
      </c>
      <c r="D94" s="66" t="s">
        <v>431</v>
      </c>
      <c r="E94" s="69">
        <v>1000</v>
      </c>
      <c r="F94" s="66" t="s">
        <v>328</v>
      </c>
      <c r="XEC94" s="72"/>
      <c r="XED94" s="72"/>
      <c r="XEE94" s="72"/>
      <c r="XEF94" s="72"/>
      <c r="XEG94" s="72"/>
      <c r="XEH94" s="72"/>
      <c r="XEI94" s="72"/>
      <c r="XEJ94" s="72"/>
      <c r="XEK94" s="72"/>
      <c r="XEL94" s="72"/>
      <c r="XEM94" s="72"/>
      <c r="XEN94" s="72"/>
      <c r="XEO94" s="72"/>
      <c r="XEP94" s="72"/>
      <c r="XEQ94" s="72"/>
      <c r="XER94" s="72"/>
      <c r="XES94" s="72"/>
      <c r="XET94" s="72"/>
      <c r="XEU94" s="72"/>
      <c r="XEV94" s="72"/>
      <c r="XEW94" s="72"/>
      <c r="XEX94" s="72"/>
      <c r="XEY94" s="72"/>
      <c r="XEZ94" s="72"/>
      <c r="XFA94" s="72"/>
      <c r="XFB94" s="72"/>
      <c r="XFC94" s="72"/>
      <c r="XFD94" s="72"/>
    </row>
    <row r="95" s="35" customFormat="1" ht="39.95" customHeight="1" spans="1:16384">
      <c r="A95" s="62">
        <v>88</v>
      </c>
      <c r="B95" s="63" t="s">
        <v>274</v>
      </c>
      <c r="C95" s="66" t="s">
        <v>321</v>
      </c>
      <c r="D95" s="66" t="s">
        <v>432</v>
      </c>
      <c r="E95" s="69">
        <v>1000</v>
      </c>
      <c r="F95" s="66" t="s">
        <v>328</v>
      </c>
      <c r="XEC95" s="72"/>
      <c r="XED95" s="72"/>
      <c r="XEE95" s="72"/>
      <c r="XEF95" s="72"/>
      <c r="XEG95" s="72"/>
      <c r="XEH95" s="72"/>
      <c r="XEI95" s="72"/>
      <c r="XEJ95" s="72"/>
      <c r="XEK95" s="72"/>
      <c r="XEL95" s="72"/>
      <c r="XEM95" s="72"/>
      <c r="XEN95" s="72"/>
      <c r="XEO95" s="72"/>
      <c r="XEP95" s="72"/>
      <c r="XEQ95" s="72"/>
      <c r="XER95" s="72"/>
      <c r="XES95" s="72"/>
      <c r="XET95" s="72"/>
      <c r="XEU95" s="72"/>
      <c r="XEV95" s="72"/>
      <c r="XEW95" s="72"/>
      <c r="XEX95" s="72"/>
      <c r="XEY95" s="72"/>
      <c r="XEZ95" s="72"/>
      <c r="XFA95" s="72"/>
      <c r="XFB95" s="72"/>
      <c r="XFC95" s="72"/>
      <c r="XFD95" s="72"/>
    </row>
    <row r="96" s="35" customFormat="1" ht="39.95" customHeight="1" spans="1:16384">
      <c r="A96" s="62">
        <v>89</v>
      </c>
      <c r="B96" s="63" t="s">
        <v>274</v>
      </c>
      <c r="C96" s="66" t="s">
        <v>321</v>
      </c>
      <c r="D96" s="66" t="s">
        <v>433</v>
      </c>
      <c r="E96" s="69">
        <v>1000</v>
      </c>
      <c r="F96" s="66" t="s">
        <v>328</v>
      </c>
      <c r="XEC96" s="72"/>
      <c r="XED96" s="72"/>
      <c r="XEE96" s="72"/>
      <c r="XEF96" s="72"/>
      <c r="XEG96" s="72"/>
      <c r="XEH96" s="72"/>
      <c r="XEI96" s="72"/>
      <c r="XEJ96" s="72"/>
      <c r="XEK96" s="72"/>
      <c r="XEL96" s="72"/>
      <c r="XEM96" s="72"/>
      <c r="XEN96" s="72"/>
      <c r="XEO96" s="72"/>
      <c r="XEP96" s="72"/>
      <c r="XEQ96" s="72"/>
      <c r="XER96" s="72"/>
      <c r="XES96" s="72"/>
      <c r="XET96" s="72"/>
      <c r="XEU96" s="72"/>
      <c r="XEV96" s="72"/>
      <c r="XEW96" s="72"/>
      <c r="XEX96" s="72"/>
      <c r="XEY96" s="72"/>
      <c r="XEZ96" s="72"/>
      <c r="XFA96" s="72"/>
      <c r="XFB96" s="72"/>
      <c r="XFC96" s="72"/>
      <c r="XFD96" s="72"/>
    </row>
    <row r="97" s="35" customFormat="1" ht="39.95" customHeight="1" spans="1:16384">
      <c r="A97" s="62">
        <v>90</v>
      </c>
      <c r="B97" s="63" t="s">
        <v>274</v>
      </c>
      <c r="C97" s="66" t="s">
        <v>434</v>
      </c>
      <c r="D97" s="66" t="s">
        <v>435</v>
      </c>
      <c r="E97" s="69">
        <v>2000</v>
      </c>
      <c r="F97" s="66" t="s">
        <v>328</v>
      </c>
      <c r="XEC97" s="72"/>
      <c r="XED97" s="72"/>
      <c r="XEE97" s="72"/>
      <c r="XEF97" s="72"/>
      <c r="XEG97" s="72"/>
      <c r="XEH97" s="72"/>
      <c r="XEI97" s="72"/>
      <c r="XEJ97" s="72"/>
      <c r="XEK97" s="72"/>
      <c r="XEL97" s="72"/>
      <c r="XEM97" s="72"/>
      <c r="XEN97" s="72"/>
      <c r="XEO97" s="72"/>
      <c r="XEP97" s="72"/>
      <c r="XEQ97" s="72"/>
      <c r="XER97" s="72"/>
      <c r="XES97" s="72"/>
      <c r="XET97" s="72"/>
      <c r="XEU97" s="72"/>
      <c r="XEV97" s="72"/>
      <c r="XEW97" s="72"/>
      <c r="XEX97" s="72"/>
      <c r="XEY97" s="72"/>
      <c r="XEZ97" s="72"/>
      <c r="XFA97" s="72"/>
      <c r="XFB97" s="72"/>
      <c r="XFC97" s="72"/>
      <c r="XFD97" s="72"/>
    </row>
  </sheetData>
  <mergeCells count="6">
    <mergeCell ref="A2:F2"/>
    <mergeCell ref="A3:D3"/>
    <mergeCell ref="E3:F3"/>
    <mergeCell ref="B5:D5"/>
    <mergeCell ref="B6:D6"/>
    <mergeCell ref="B61:D61"/>
  </mergeCells>
  <conditionalFormatting sqref="D7:D60 D62:D97">
    <cfRule type="duplicateValues" dxfId="1" priority="1"/>
    <cfRule type="duplicateValues" dxfId="1" priority="2"/>
    <cfRule type="duplicateValues" dxfId="1" priority="3"/>
  </conditionalFormatting>
  <pageMargins left="0.751388888888889" right="0.751388888888889" top="1" bottom="1" header="0.5" footer="0.5"/>
  <pageSetup paperSize="9" scale="71" firstPageNumber="20"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4"/>
  <sheetViews>
    <sheetView tabSelected="1" zoomScale="55" zoomScaleNormal="55" workbookViewId="0">
      <selection activeCell="A1" sqref="A1"/>
    </sheetView>
  </sheetViews>
  <sheetFormatPr defaultColWidth="9" defaultRowHeight="19.2"/>
  <cols>
    <col min="1" max="1" width="9" style="39"/>
    <col min="2" max="2" width="17.8796296296296" style="40" customWidth="1"/>
    <col min="3" max="3" width="50.6296296296296" style="41" customWidth="1"/>
    <col min="4" max="4" width="50.6296296296296" style="42" customWidth="1"/>
    <col min="5" max="5" width="20.25" style="43" customWidth="1"/>
    <col min="6" max="6" width="37.75" style="44" customWidth="1"/>
    <col min="7" max="7" width="9" style="35"/>
    <col min="8" max="8" width="20" style="35"/>
    <col min="9" max="16356" width="9" style="35"/>
    <col min="16357" max="16384" width="9" style="45"/>
  </cols>
  <sheetData>
    <row r="1" s="35" customFormat="1" spans="1:16384">
      <c r="A1" s="46" t="s">
        <v>436</v>
      </c>
      <c r="B1" s="40"/>
      <c r="C1" s="41"/>
      <c r="D1" s="42"/>
      <c r="E1" s="43"/>
      <c r="F1" s="44"/>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c r="XFD1" s="45"/>
    </row>
    <row r="2" s="35" customFormat="1" ht="42.95" customHeight="1" spans="1:6">
      <c r="A2" s="47" t="s">
        <v>437</v>
      </c>
      <c r="B2" s="47"/>
      <c r="C2" s="47"/>
      <c r="D2" s="47"/>
      <c r="E2" s="47" t="s">
        <v>247</v>
      </c>
      <c r="F2" s="47"/>
    </row>
    <row r="3" s="35" customFormat="1" ht="35.1" customHeight="1" spans="1:6">
      <c r="A3" s="48"/>
      <c r="B3" s="48" t="s">
        <v>438</v>
      </c>
      <c r="C3" s="48" t="s">
        <v>279</v>
      </c>
      <c r="D3" s="48" t="s">
        <v>251</v>
      </c>
      <c r="E3" s="49" t="s">
        <v>247</v>
      </c>
      <c r="F3" s="49"/>
    </row>
    <row r="4" s="36" customFormat="1" ht="45" customHeight="1" spans="1:16384">
      <c r="A4" s="50" t="s">
        <v>248</v>
      </c>
      <c r="B4" s="50" t="s">
        <v>249</v>
      </c>
      <c r="C4" s="51" t="s">
        <v>279</v>
      </c>
      <c r="D4" s="51" t="s">
        <v>251</v>
      </c>
      <c r="E4" s="52" t="s">
        <v>252</v>
      </c>
      <c r="F4" s="52" t="s">
        <v>253</v>
      </c>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c r="AEA4" s="53"/>
      <c r="AEB4" s="53"/>
      <c r="AEC4" s="53"/>
      <c r="AED4" s="53"/>
      <c r="AEE4" s="53"/>
      <c r="AEF4" s="53"/>
      <c r="AEG4" s="53"/>
      <c r="AEH4" s="53"/>
      <c r="AEI4" s="53"/>
      <c r="AEJ4" s="53"/>
      <c r="AEK4" s="53"/>
      <c r="AEL4" s="53"/>
      <c r="AEM4" s="53"/>
      <c r="AEN4" s="53"/>
      <c r="AEO4" s="53"/>
      <c r="AEP4" s="53"/>
      <c r="AEQ4" s="53"/>
      <c r="AER4" s="53"/>
      <c r="AES4" s="53"/>
      <c r="AET4" s="53"/>
      <c r="AEU4" s="53"/>
      <c r="AEV4" s="53"/>
      <c r="AEW4" s="53"/>
      <c r="AEX4" s="53"/>
      <c r="AEY4" s="53"/>
      <c r="AEZ4" s="53"/>
      <c r="AFA4" s="53"/>
      <c r="AFB4" s="53"/>
      <c r="AFC4" s="53"/>
      <c r="AFD4" s="53"/>
      <c r="AFE4" s="53"/>
      <c r="AFF4" s="53"/>
      <c r="AFG4" s="53"/>
      <c r="AFH4" s="53"/>
      <c r="AFI4" s="53"/>
      <c r="AFJ4" s="53"/>
      <c r="AFK4" s="53"/>
      <c r="AFL4" s="53"/>
      <c r="AFM4" s="53"/>
      <c r="AFN4" s="53"/>
      <c r="AFO4" s="53"/>
      <c r="AFP4" s="53"/>
      <c r="AFQ4" s="53"/>
      <c r="AFR4" s="53"/>
      <c r="AFS4" s="53"/>
      <c r="AFT4" s="53"/>
      <c r="AFU4" s="53"/>
      <c r="AFV4" s="53"/>
      <c r="AFW4" s="53"/>
      <c r="AFX4" s="53"/>
      <c r="AFY4" s="53"/>
      <c r="AFZ4" s="53"/>
      <c r="AGA4" s="53"/>
      <c r="AGB4" s="53"/>
      <c r="AGC4" s="53"/>
      <c r="AGD4" s="53"/>
      <c r="AGE4" s="53"/>
      <c r="AGF4" s="53"/>
      <c r="AGG4" s="53"/>
      <c r="AGH4" s="53"/>
      <c r="AGI4" s="53"/>
      <c r="AGJ4" s="53"/>
      <c r="AGK4" s="53"/>
      <c r="AGL4" s="53"/>
      <c r="AGM4" s="53"/>
      <c r="AGN4" s="53"/>
      <c r="AGO4" s="53"/>
      <c r="AGP4" s="53"/>
      <c r="AGQ4" s="53"/>
      <c r="AGR4" s="53"/>
      <c r="AGS4" s="53"/>
      <c r="AGT4" s="53"/>
      <c r="AGU4" s="53"/>
      <c r="AGV4" s="53"/>
      <c r="AGW4" s="53"/>
      <c r="AGX4" s="53"/>
      <c r="AGY4" s="53"/>
      <c r="AGZ4" s="53"/>
      <c r="AHA4" s="53"/>
      <c r="AHB4" s="53"/>
      <c r="AHC4" s="53"/>
      <c r="AHD4" s="53"/>
      <c r="AHE4" s="53"/>
      <c r="AHF4" s="53"/>
      <c r="AHG4" s="53"/>
      <c r="AHH4" s="53"/>
      <c r="AHI4" s="53"/>
      <c r="AHJ4" s="53"/>
      <c r="AHK4" s="53"/>
      <c r="AHL4" s="53"/>
      <c r="AHM4" s="53"/>
      <c r="AHN4" s="53"/>
      <c r="AHO4" s="53"/>
      <c r="AHP4" s="53"/>
      <c r="AHQ4" s="53"/>
      <c r="AHR4" s="53"/>
      <c r="AHS4" s="53"/>
      <c r="AHT4" s="53"/>
      <c r="AHU4" s="53"/>
      <c r="AHV4" s="53"/>
      <c r="AHW4" s="53"/>
      <c r="AHX4" s="53"/>
      <c r="AHY4" s="53"/>
      <c r="AHZ4" s="53"/>
      <c r="AIA4" s="53"/>
      <c r="AIB4" s="53"/>
      <c r="AIC4" s="53"/>
      <c r="AID4" s="53"/>
      <c r="AIE4" s="53"/>
      <c r="AIF4" s="53"/>
      <c r="AIG4" s="53"/>
      <c r="AIH4" s="53"/>
      <c r="AII4" s="53"/>
      <c r="AIJ4" s="53"/>
      <c r="AIK4" s="53"/>
      <c r="AIL4" s="53"/>
      <c r="AIM4" s="53"/>
      <c r="AIN4" s="53"/>
      <c r="AIO4" s="53"/>
      <c r="AIP4" s="53"/>
      <c r="AIQ4" s="53"/>
      <c r="AIR4" s="53"/>
      <c r="AIS4" s="53"/>
      <c r="AIT4" s="53"/>
      <c r="AIU4" s="53"/>
      <c r="AIV4" s="53"/>
      <c r="AIW4" s="53"/>
      <c r="AIX4" s="53"/>
      <c r="AIY4" s="53"/>
      <c r="AIZ4" s="53"/>
      <c r="AJA4" s="53"/>
      <c r="AJB4" s="53"/>
      <c r="AJC4" s="53"/>
      <c r="AJD4" s="53"/>
      <c r="AJE4" s="53"/>
      <c r="AJF4" s="53"/>
      <c r="AJG4" s="53"/>
      <c r="AJH4" s="53"/>
      <c r="AJI4" s="53"/>
      <c r="AJJ4" s="53"/>
      <c r="AJK4" s="53"/>
      <c r="AJL4" s="53"/>
      <c r="AJM4" s="53"/>
      <c r="AJN4" s="53"/>
      <c r="AJO4" s="53"/>
      <c r="AJP4" s="53"/>
      <c r="AJQ4" s="53"/>
      <c r="AJR4" s="53"/>
      <c r="AJS4" s="53"/>
      <c r="AJT4" s="53"/>
      <c r="AJU4" s="53"/>
      <c r="AJV4" s="53"/>
      <c r="AJW4" s="53"/>
      <c r="AJX4" s="53"/>
      <c r="AJY4" s="53"/>
      <c r="AJZ4" s="53"/>
      <c r="AKA4" s="53"/>
      <c r="AKB4" s="53"/>
      <c r="AKC4" s="53"/>
      <c r="AKD4" s="53"/>
      <c r="AKE4" s="53"/>
      <c r="AKF4" s="53"/>
      <c r="AKG4" s="53"/>
      <c r="AKH4" s="53"/>
      <c r="AKI4" s="53"/>
      <c r="AKJ4" s="53"/>
      <c r="AKK4" s="53"/>
      <c r="AKL4" s="53"/>
      <c r="AKM4" s="53"/>
      <c r="AKN4" s="53"/>
      <c r="AKO4" s="53"/>
      <c r="AKP4" s="53"/>
      <c r="AKQ4" s="53"/>
      <c r="AKR4" s="53"/>
      <c r="AKS4" s="53"/>
      <c r="AKT4" s="53"/>
      <c r="AKU4" s="53"/>
      <c r="AKV4" s="53"/>
      <c r="AKW4" s="53"/>
      <c r="AKX4" s="53"/>
      <c r="AKY4" s="53"/>
      <c r="AKZ4" s="53"/>
      <c r="ALA4" s="53"/>
      <c r="ALB4" s="53"/>
      <c r="ALC4" s="53"/>
      <c r="ALD4" s="53"/>
      <c r="ALE4" s="53"/>
      <c r="ALF4" s="53"/>
      <c r="ALG4" s="53"/>
      <c r="ALH4" s="53"/>
      <c r="ALI4" s="53"/>
      <c r="ALJ4" s="53"/>
      <c r="ALK4" s="53"/>
      <c r="ALL4" s="53"/>
      <c r="ALM4" s="53"/>
      <c r="ALN4" s="53"/>
      <c r="ALO4" s="53"/>
      <c r="ALP4" s="53"/>
      <c r="ALQ4" s="53"/>
      <c r="ALR4" s="53"/>
      <c r="ALS4" s="53"/>
      <c r="ALT4" s="53"/>
      <c r="ALU4" s="53"/>
      <c r="ALV4" s="53"/>
      <c r="ALW4" s="53"/>
      <c r="ALX4" s="53"/>
      <c r="ALY4" s="53"/>
      <c r="ALZ4" s="53"/>
      <c r="AMA4" s="53"/>
      <c r="AMB4" s="53"/>
      <c r="AMC4" s="53"/>
      <c r="AMD4" s="53"/>
      <c r="AME4" s="53"/>
      <c r="AMF4" s="53"/>
      <c r="AMG4" s="53"/>
      <c r="AMH4" s="53"/>
      <c r="AMI4" s="53"/>
      <c r="AMJ4" s="53"/>
      <c r="AMK4" s="53"/>
      <c r="AML4" s="53"/>
      <c r="AMM4" s="53"/>
      <c r="AMN4" s="53"/>
      <c r="AMO4" s="53"/>
      <c r="AMP4" s="53"/>
      <c r="AMQ4" s="53"/>
      <c r="AMR4" s="53"/>
      <c r="AMS4" s="53"/>
      <c r="AMT4" s="53"/>
      <c r="AMU4" s="53"/>
      <c r="AMV4" s="53"/>
      <c r="AMW4" s="53"/>
      <c r="AMX4" s="53"/>
      <c r="AMY4" s="53"/>
      <c r="AMZ4" s="53"/>
      <c r="ANA4" s="53"/>
      <c r="ANB4" s="53"/>
      <c r="ANC4" s="53"/>
      <c r="AND4" s="53"/>
      <c r="ANE4" s="53"/>
      <c r="ANF4" s="53"/>
      <c r="ANG4" s="53"/>
      <c r="ANH4" s="53"/>
      <c r="ANI4" s="53"/>
      <c r="ANJ4" s="53"/>
      <c r="ANK4" s="53"/>
      <c r="ANL4" s="53"/>
      <c r="ANM4" s="53"/>
      <c r="ANN4" s="53"/>
      <c r="ANO4" s="53"/>
      <c r="ANP4" s="53"/>
      <c r="ANQ4" s="53"/>
      <c r="ANR4" s="53"/>
      <c r="ANS4" s="53"/>
      <c r="ANT4" s="53"/>
      <c r="ANU4" s="53"/>
      <c r="ANV4" s="53"/>
      <c r="ANW4" s="53"/>
      <c r="ANX4" s="53"/>
      <c r="ANY4" s="53"/>
      <c r="ANZ4" s="53"/>
      <c r="AOA4" s="53"/>
      <c r="AOB4" s="53"/>
      <c r="AOC4" s="53"/>
      <c r="AOD4" s="53"/>
      <c r="AOE4" s="53"/>
      <c r="AOF4" s="53"/>
      <c r="AOG4" s="53"/>
      <c r="AOH4" s="53"/>
      <c r="AOI4" s="53"/>
      <c r="AOJ4" s="53"/>
      <c r="AOK4" s="53"/>
      <c r="AOL4" s="53"/>
      <c r="AOM4" s="53"/>
      <c r="AON4" s="53"/>
      <c r="AOO4" s="53"/>
      <c r="AOP4" s="53"/>
      <c r="AOQ4" s="53"/>
      <c r="AOR4" s="53"/>
      <c r="AOS4" s="53"/>
      <c r="AOT4" s="53"/>
      <c r="AOU4" s="53"/>
      <c r="AOV4" s="53"/>
      <c r="AOW4" s="53"/>
      <c r="AOX4" s="53"/>
      <c r="AOY4" s="53"/>
      <c r="AOZ4" s="53"/>
      <c r="APA4" s="53"/>
      <c r="APB4" s="53"/>
      <c r="APC4" s="53"/>
      <c r="APD4" s="53"/>
      <c r="APE4" s="53"/>
      <c r="APF4" s="53"/>
      <c r="APG4" s="53"/>
      <c r="APH4" s="53"/>
      <c r="API4" s="53"/>
      <c r="APJ4" s="53"/>
      <c r="APK4" s="53"/>
      <c r="APL4" s="53"/>
      <c r="APM4" s="53"/>
      <c r="APN4" s="53"/>
      <c r="APO4" s="53"/>
      <c r="APP4" s="53"/>
      <c r="APQ4" s="53"/>
      <c r="APR4" s="53"/>
      <c r="APS4" s="53"/>
      <c r="APT4" s="53"/>
      <c r="APU4" s="53"/>
      <c r="APV4" s="53"/>
      <c r="APW4" s="53"/>
      <c r="APX4" s="53"/>
      <c r="APY4" s="53"/>
      <c r="APZ4" s="53"/>
      <c r="AQA4" s="53"/>
      <c r="AQB4" s="53"/>
      <c r="AQC4" s="53"/>
      <c r="AQD4" s="53"/>
      <c r="AQE4" s="53"/>
      <c r="AQF4" s="53"/>
      <c r="AQG4" s="53"/>
      <c r="AQH4" s="53"/>
      <c r="AQI4" s="53"/>
      <c r="AQJ4" s="53"/>
      <c r="AQK4" s="53"/>
      <c r="AQL4" s="53"/>
      <c r="AQM4" s="53"/>
      <c r="AQN4" s="53"/>
      <c r="AQO4" s="53"/>
      <c r="AQP4" s="53"/>
      <c r="AQQ4" s="53"/>
      <c r="AQR4" s="53"/>
      <c r="AQS4" s="53"/>
      <c r="AQT4" s="53"/>
      <c r="AQU4" s="53"/>
      <c r="AQV4" s="53"/>
      <c r="AQW4" s="53"/>
      <c r="AQX4" s="53"/>
      <c r="AQY4" s="53"/>
      <c r="AQZ4" s="53"/>
      <c r="ARA4" s="53"/>
      <c r="ARB4" s="53"/>
      <c r="ARC4" s="53"/>
      <c r="ARD4" s="53"/>
      <c r="ARE4" s="53"/>
      <c r="ARF4" s="53"/>
      <c r="ARG4" s="53"/>
      <c r="ARH4" s="53"/>
      <c r="ARI4" s="53"/>
      <c r="ARJ4" s="53"/>
      <c r="ARK4" s="53"/>
      <c r="ARL4" s="53"/>
      <c r="ARM4" s="53"/>
      <c r="ARN4" s="53"/>
      <c r="ARO4" s="53"/>
      <c r="ARP4" s="53"/>
      <c r="ARQ4" s="53"/>
      <c r="ARR4" s="53"/>
      <c r="ARS4" s="53"/>
      <c r="ART4" s="53"/>
      <c r="ARU4" s="53"/>
      <c r="ARV4" s="53"/>
      <c r="ARW4" s="53"/>
      <c r="ARX4" s="53"/>
      <c r="ARY4" s="53"/>
      <c r="ARZ4" s="53"/>
      <c r="ASA4" s="53"/>
      <c r="ASB4" s="53"/>
      <c r="ASC4" s="53"/>
      <c r="ASD4" s="53"/>
      <c r="ASE4" s="53"/>
      <c r="ASF4" s="53"/>
      <c r="ASG4" s="53"/>
      <c r="ASH4" s="53"/>
      <c r="ASI4" s="53"/>
      <c r="ASJ4" s="53"/>
      <c r="ASK4" s="53"/>
      <c r="ASL4" s="53"/>
      <c r="ASM4" s="53"/>
      <c r="ASN4" s="53"/>
      <c r="ASO4" s="53"/>
      <c r="ASP4" s="53"/>
      <c r="ASQ4" s="53"/>
      <c r="ASR4" s="53"/>
      <c r="ASS4" s="53"/>
      <c r="AST4" s="53"/>
      <c r="ASU4" s="53"/>
      <c r="ASV4" s="53"/>
      <c r="ASW4" s="53"/>
      <c r="ASX4" s="53"/>
      <c r="ASY4" s="53"/>
      <c r="ASZ4" s="53"/>
      <c r="ATA4" s="53"/>
      <c r="ATB4" s="53"/>
      <c r="ATC4" s="53"/>
      <c r="ATD4" s="53"/>
      <c r="ATE4" s="53"/>
      <c r="ATF4" s="53"/>
      <c r="ATG4" s="53"/>
      <c r="ATH4" s="53"/>
      <c r="ATI4" s="53"/>
      <c r="ATJ4" s="53"/>
      <c r="ATK4" s="53"/>
      <c r="ATL4" s="53"/>
      <c r="ATM4" s="53"/>
      <c r="ATN4" s="53"/>
      <c r="ATO4" s="53"/>
      <c r="ATP4" s="53"/>
      <c r="ATQ4" s="53"/>
      <c r="ATR4" s="53"/>
      <c r="ATS4" s="53"/>
      <c r="ATT4" s="53"/>
      <c r="ATU4" s="53"/>
      <c r="ATV4" s="53"/>
      <c r="ATW4" s="53"/>
      <c r="ATX4" s="53"/>
      <c r="ATY4" s="53"/>
      <c r="ATZ4" s="53"/>
      <c r="AUA4" s="53"/>
      <c r="AUB4" s="53"/>
      <c r="AUC4" s="53"/>
      <c r="AUD4" s="53"/>
      <c r="AUE4" s="53"/>
      <c r="AUF4" s="53"/>
      <c r="AUG4" s="53"/>
      <c r="AUH4" s="53"/>
      <c r="AUI4" s="53"/>
      <c r="AUJ4" s="53"/>
      <c r="AUK4" s="53"/>
      <c r="AUL4" s="53"/>
      <c r="AUM4" s="53"/>
      <c r="AUN4" s="53"/>
      <c r="AUO4" s="53"/>
      <c r="AUP4" s="53"/>
      <c r="AUQ4" s="53"/>
      <c r="AUR4" s="53"/>
      <c r="AUS4" s="53"/>
      <c r="AUT4" s="53"/>
      <c r="AUU4" s="53"/>
      <c r="AUV4" s="53"/>
      <c r="AUW4" s="53"/>
      <c r="AUX4" s="53"/>
      <c r="AUY4" s="53"/>
      <c r="AUZ4" s="53"/>
      <c r="AVA4" s="53"/>
      <c r="AVB4" s="53"/>
      <c r="AVC4" s="53"/>
      <c r="AVD4" s="53"/>
      <c r="AVE4" s="53"/>
      <c r="AVF4" s="53"/>
      <c r="AVG4" s="53"/>
      <c r="AVH4" s="53"/>
      <c r="AVI4" s="53"/>
      <c r="AVJ4" s="53"/>
      <c r="AVK4" s="53"/>
      <c r="AVL4" s="53"/>
      <c r="AVM4" s="53"/>
      <c r="AVN4" s="53"/>
      <c r="AVO4" s="53"/>
      <c r="AVP4" s="53"/>
      <c r="AVQ4" s="53"/>
      <c r="AVR4" s="53"/>
      <c r="AVS4" s="53"/>
      <c r="AVT4" s="53"/>
      <c r="AVU4" s="53"/>
      <c r="AVV4" s="53"/>
      <c r="AVW4" s="53"/>
      <c r="AVX4" s="53"/>
      <c r="AVY4" s="53"/>
      <c r="AVZ4" s="53"/>
      <c r="AWA4" s="53"/>
      <c r="AWB4" s="53"/>
      <c r="AWC4" s="53"/>
      <c r="AWD4" s="53"/>
      <c r="AWE4" s="53"/>
      <c r="AWF4" s="53"/>
      <c r="AWG4" s="53"/>
      <c r="AWH4" s="53"/>
      <c r="AWI4" s="53"/>
      <c r="AWJ4" s="53"/>
      <c r="AWK4" s="53"/>
      <c r="AWL4" s="53"/>
      <c r="AWM4" s="53"/>
      <c r="AWN4" s="53"/>
      <c r="AWO4" s="53"/>
      <c r="AWP4" s="53"/>
      <c r="AWQ4" s="53"/>
      <c r="AWR4" s="53"/>
      <c r="AWS4" s="53"/>
      <c r="AWT4" s="53"/>
      <c r="AWU4" s="53"/>
      <c r="AWV4" s="53"/>
      <c r="AWW4" s="53"/>
      <c r="AWX4" s="53"/>
      <c r="AWY4" s="53"/>
      <c r="AWZ4" s="53"/>
      <c r="AXA4" s="53"/>
      <c r="AXB4" s="53"/>
      <c r="AXC4" s="53"/>
      <c r="AXD4" s="53"/>
      <c r="AXE4" s="53"/>
      <c r="AXF4" s="53"/>
      <c r="AXG4" s="53"/>
      <c r="AXH4" s="53"/>
      <c r="AXI4" s="53"/>
      <c r="AXJ4" s="53"/>
      <c r="AXK4" s="53"/>
      <c r="AXL4" s="53"/>
      <c r="AXM4" s="53"/>
      <c r="AXN4" s="53"/>
      <c r="AXO4" s="53"/>
      <c r="AXP4" s="53"/>
      <c r="AXQ4" s="53"/>
      <c r="AXR4" s="53"/>
      <c r="AXS4" s="53"/>
      <c r="AXT4" s="53"/>
      <c r="AXU4" s="53"/>
      <c r="AXV4" s="53"/>
      <c r="AXW4" s="53"/>
      <c r="AXX4" s="53"/>
      <c r="AXY4" s="53"/>
      <c r="AXZ4" s="53"/>
      <c r="AYA4" s="53"/>
      <c r="AYB4" s="53"/>
      <c r="AYC4" s="53"/>
      <c r="AYD4" s="53"/>
      <c r="AYE4" s="53"/>
      <c r="AYF4" s="53"/>
      <c r="AYG4" s="53"/>
      <c r="AYH4" s="53"/>
      <c r="AYI4" s="53"/>
      <c r="AYJ4" s="53"/>
      <c r="AYK4" s="53"/>
      <c r="AYL4" s="53"/>
      <c r="AYM4" s="53"/>
      <c r="AYN4" s="53"/>
      <c r="AYO4" s="53"/>
      <c r="AYP4" s="53"/>
      <c r="AYQ4" s="53"/>
      <c r="AYR4" s="53"/>
      <c r="AYS4" s="53"/>
      <c r="AYT4" s="53"/>
      <c r="AYU4" s="53"/>
      <c r="AYV4" s="53"/>
      <c r="AYW4" s="53"/>
      <c r="AYX4" s="53"/>
      <c r="AYY4" s="53"/>
      <c r="AYZ4" s="53"/>
      <c r="AZA4" s="53"/>
      <c r="AZB4" s="53"/>
      <c r="AZC4" s="53"/>
      <c r="AZD4" s="53"/>
      <c r="AZE4" s="53"/>
      <c r="AZF4" s="53"/>
      <c r="AZG4" s="53"/>
      <c r="AZH4" s="53"/>
      <c r="AZI4" s="53"/>
      <c r="AZJ4" s="53"/>
      <c r="AZK4" s="53"/>
      <c r="AZL4" s="53"/>
      <c r="AZM4" s="53"/>
      <c r="AZN4" s="53"/>
      <c r="AZO4" s="53"/>
      <c r="AZP4" s="53"/>
      <c r="AZQ4" s="53"/>
      <c r="AZR4" s="53"/>
      <c r="AZS4" s="53"/>
      <c r="AZT4" s="53"/>
      <c r="AZU4" s="53"/>
      <c r="AZV4" s="53"/>
      <c r="AZW4" s="53"/>
      <c r="AZX4" s="53"/>
      <c r="AZY4" s="53"/>
      <c r="AZZ4" s="53"/>
      <c r="BAA4" s="53"/>
      <c r="BAB4" s="53"/>
      <c r="BAC4" s="53"/>
      <c r="BAD4" s="53"/>
      <c r="BAE4" s="53"/>
      <c r="BAF4" s="53"/>
      <c r="BAG4" s="53"/>
      <c r="BAH4" s="53"/>
      <c r="BAI4" s="53"/>
      <c r="BAJ4" s="53"/>
      <c r="BAK4" s="53"/>
      <c r="BAL4" s="53"/>
      <c r="BAM4" s="53"/>
      <c r="BAN4" s="53"/>
      <c r="BAO4" s="53"/>
      <c r="BAP4" s="53"/>
      <c r="BAQ4" s="53"/>
      <c r="BAR4" s="53"/>
      <c r="BAS4" s="53"/>
      <c r="BAT4" s="53"/>
      <c r="BAU4" s="53"/>
      <c r="BAV4" s="53"/>
      <c r="BAW4" s="53"/>
      <c r="BAX4" s="53"/>
      <c r="BAY4" s="53"/>
      <c r="BAZ4" s="53"/>
      <c r="BBA4" s="53"/>
      <c r="BBB4" s="53"/>
      <c r="BBC4" s="53"/>
      <c r="BBD4" s="53"/>
      <c r="BBE4" s="53"/>
      <c r="BBF4" s="53"/>
      <c r="BBG4" s="53"/>
      <c r="BBH4" s="53"/>
      <c r="BBI4" s="53"/>
      <c r="BBJ4" s="53"/>
      <c r="BBK4" s="53"/>
      <c r="BBL4" s="53"/>
      <c r="BBM4" s="53"/>
      <c r="BBN4" s="53"/>
      <c r="BBO4" s="53"/>
      <c r="BBP4" s="53"/>
      <c r="BBQ4" s="53"/>
      <c r="BBR4" s="53"/>
      <c r="BBS4" s="53"/>
      <c r="BBT4" s="53"/>
      <c r="BBU4" s="53"/>
      <c r="BBV4" s="53"/>
      <c r="BBW4" s="53"/>
      <c r="BBX4" s="53"/>
      <c r="BBY4" s="53"/>
      <c r="BBZ4" s="53"/>
      <c r="BCA4" s="53"/>
      <c r="BCB4" s="53"/>
      <c r="BCC4" s="53"/>
      <c r="BCD4" s="53"/>
      <c r="BCE4" s="53"/>
      <c r="BCF4" s="53"/>
      <c r="BCG4" s="53"/>
      <c r="BCH4" s="53"/>
      <c r="BCI4" s="53"/>
      <c r="BCJ4" s="53"/>
      <c r="BCK4" s="53"/>
      <c r="BCL4" s="53"/>
      <c r="BCM4" s="53"/>
      <c r="BCN4" s="53"/>
      <c r="BCO4" s="53"/>
      <c r="BCP4" s="53"/>
      <c r="BCQ4" s="53"/>
      <c r="BCR4" s="53"/>
      <c r="BCS4" s="53"/>
      <c r="BCT4" s="53"/>
      <c r="BCU4" s="53"/>
      <c r="BCV4" s="53"/>
      <c r="BCW4" s="53"/>
      <c r="BCX4" s="53"/>
      <c r="BCY4" s="53"/>
      <c r="BCZ4" s="53"/>
      <c r="BDA4" s="53"/>
      <c r="BDB4" s="53"/>
      <c r="BDC4" s="53"/>
      <c r="BDD4" s="53"/>
      <c r="BDE4" s="53"/>
      <c r="BDF4" s="53"/>
      <c r="BDG4" s="53"/>
      <c r="BDH4" s="53"/>
      <c r="BDI4" s="53"/>
      <c r="BDJ4" s="53"/>
      <c r="BDK4" s="53"/>
      <c r="BDL4" s="53"/>
      <c r="BDM4" s="53"/>
      <c r="BDN4" s="53"/>
      <c r="BDO4" s="53"/>
      <c r="BDP4" s="53"/>
      <c r="BDQ4" s="53"/>
      <c r="BDR4" s="53"/>
      <c r="BDS4" s="53"/>
      <c r="BDT4" s="53"/>
      <c r="BDU4" s="53"/>
      <c r="BDV4" s="53"/>
      <c r="BDW4" s="53"/>
      <c r="BDX4" s="53"/>
      <c r="BDY4" s="53"/>
      <c r="BDZ4" s="53"/>
      <c r="BEA4" s="53"/>
      <c r="BEB4" s="53"/>
      <c r="BEC4" s="53"/>
      <c r="BED4" s="53"/>
      <c r="BEE4" s="53"/>
      <c r="BEF4" s="53"/>
      <c r="BEG4" s="53"/>
      <c r="BEH4" s="53"/>
      <c r="BEI4" s="53"/>
      <c r="BEJ4" s="53"/>
      <c r="BEK4" s="53"/>
      <c r="BEL4" s="53"/>
      <c r="BEM4" s="53"/>
      <c r="BEN4" s="53"/>
      <c r="BEO4" s="53"/>
      <c r="BEP4" s="53"/>
      <c r="BEQ4" s="53"/>
      <c r="BER4" s="53"/>
      <c r="BES4" s="53"/>
      <c r="BET4" s="53"/>
      <c r="BEU4" s="53"/>
      <c r="BEV4" s="53"/>
      <c r="BEW4" s="53"/>
      <c r="BEX4" s="53"/>
      <c r="BEY4" s="53"/>
      <c r="BEZ4" s="53"/>
      <c r="BFA4" s="53"/>
      <c r="BFB4" s="53"/>
      <c r="BFC4" s="53"/>
      <c r="BFD4" s="53"/>
      <c r="BFE4" s="53"/>
      <c r="BFF4" s="53"/>
      <c r="BFG4" s="53"/>
      <c r="BFH4" s="53"/>
      <c r="BFI4" s="53"/>
      <c r="BFJ4" s="53"/>
      <c r="BFK4" s="53"/>
      <c r="BFL4" s="53"/>
      <c r="BFM4" s="53"/>
      <c r="BFN4" s="53"/>
      <c r="BFO4" s="53"/>
      <c r="BFP4" s="53"/>
      <c r="BFQ4" s="53"/>
      <c r="BFR4" s="53"/>
      <c r="BFS4" s="53"/>
      <c r="BFT4" s="53"/>
      <c r="BFU4" s="53"/>
      <c r="BFV4" s="53"/>
      <c r="BFW4" s="53"/>
      <c r="BFX4" s="53"/>
      <c r="BFY4" s="53"/>
      <c r="BFZ4" s="53"/>
      <c r="BGA4" s="53"/>
      <c r="BGB4" s="53"/>
      <c r="BGC4" s="53"/>
      <c r="BGD4" s="53"/>
      <c r="BGE4" s="53"/>
      <c r="BGF4" s="53"/>
      <c r="BGG4" s="53"/>
      <c r="BGH4" s="53"/>
      <c r="BGI4" s="53"/>
      <c r="BGJ4" s="53"/>
      <c r="BGK4" s="53"/>
      <c r="BGL4" s="53"/>
      <c r="BGM4" s="53"/>
      <c r="BGN4" s="53"/>
      <c r="BGO4" s="53"/>
      <c r="BGP4" s="53"/>
      <c r="BGQ4" s="53"/>
      <c r="BGR4" s="53"/>
      <c r="BGS4" s="53"/>
      <c r="BGT4" s="53"/>
      <c r="BGU4" s="53"/>
      <c r="BGV4" s="53"/>
      <c r="BGW4" s="53"/>
      <c r="BGX4" s="53"/>
      <c r="BGY4" s="53"/>
      <c r="BGZ4" s="53"/>
      <c r="BHA4" s="53"/>
      <c r="BHB4" s="53"/>
      <c r="BHC4" s="53"/>
      <c r="BHD4" s="53"/>
      <c r="BHE4" s="53"/>
      <c r="BHF4" s="53"/>
      <c r="BHG4" s="53"/>
      <c r="BHH4" s="53"/>
      <c r="BHI4" s="53"/>
      <c r="BHJ4" s="53"/>
      <c r="BHK4" s="53"/>
      <c r="BHL4" s="53"/>
      <c r="BHM4" s="53"/>
      <c r="BHN4" s="53"/>
      <c r="BHO4" s="53"/>
      <c r="BHP4" s="53"/>
      <c r="BHQ4" s="53"/>
      <c r="BHR4" s="53"/>
      <c r="BHS4" s="53"/>
      <c r="BHT4" s="53"/>
      <c r="BHU4" s="53"/>
      <c r="BHV4" s="53"/>
      <c r="BHW4" s="53"/>
      <c r="BHX4" s="53"/>
      <c r="BHY4" s="53"/>
      <c r="BHZ4" s="53"/>
      <c r="BIA4" s="53"/>
      <c r="BIB4" s="53"/>
      <c r="BIC4" s="53"/>
      <c r="BID4" s="53"/>
      <c r="BIE4" s="53"/>
      <c r="BIF4" s="53"/>
      <c r="BIG4" s="53"/>
      <c r="BIH4" s="53"/>
      <c r="BII4" s="53"/>
      <c r="BIJ4" s="53"/>
      <c r="BIK4" s="53"/>
      <c r="BIL4" s="53"/>
      <c r="BIM4" s="53"/>
      <c r="BIN4" s="53"/>
      <c r="BIO4" s="53"/>
      <c r="BIP4" s="53"/>
      <c r="BIQ4" s="53"/>
      <c r="BIR4" s="53"/>
      <c r="BIS4" s="53"/>
      <c r="BIT4" s="53"/>
      <c r="BIU4" s="53"/>
      <c r="BIV4" s="53"/>
      <c r="BIW4" s="53"/>
      <c r="BIX4" s="53"/>
      <c r="BIY4" s="53"/>
      <c r="BIZ4" s="53"/>
      <c r="BJA4" s="53"/>
      <c r="BJB4" s="53"/>
      <c r="BJC4" s="53"/>
      <c r="BJD4" s="53"/>
      <c r="BJE4" s="53"/>
      <c r="BJF4" s="53"/>
      <c r="BJG4" s="53"/>
      <c r="BJH4" s="53"/>
      <c r="BJI4" s="53"/>
      <c r="BJJ4" s="53"/>
      <c r="BJK4" s="53"/>
      <c r="BJL4" s="53"/>
      <c r="BJM4" s="53"/>
      <c r="BJN4" s="53"/>
      <c r="BJO4" s="53"/>
      <c r="BJP4" s="53"/>
      <c r="BJQ4" s="53"/>
      <c r="BJR4" s="53"/>
      <c r="BJS4" s="53"/>
      <c r="BJT4" s="53"/>
      <c r="BJU4" s="53"/>
      <c r="BJV4" s="53"/>
      <c r="BJW4" s="53"/>
      <c r="BJX4" s="53"/>
      <c r="BJY4" s="53"/>
      <c r="BJZ4" s="53"/>
      <c r="BKA4" s="53"/>
      <c r="BKB4" s="53"/>
      <c r="BKC4" s="53"/>
      <c r="BKD4" s="53"/>
      <c r="BKE4" s="53"/>
      <c r="BKF4" s="53"/>
      <c r="BKG4" s="53"/>
      <c r="BKH4" s="53"/>
      <c r="BKI4" s="53"/>
      <c r="BKJ4" s="53"/>
      <c r="BKK4" s="53"/>
      <c r="BKL4" s="53"/>
      <c r="BKM4" s="53"/>
      <c r="BKN4" s="53"/>
      <c r="BKO4" s="53"/>
      <c r="BKP4" s="53"/>
      <c r="BKQ4" s="53"/>
      <c r="BKR4" s="53"/>
      <c r="BKS4" s="53"/>
      <c r="BKT4" s="53"/>
      <c r="BKU4" s="53"/>
      <c r="BKV4" s="53"/>
      <c r="BKW4" s="53"/>
      <c r="BKX4" s="53"/>
      <c r="BKY4" s="53"/>
      <c r="BKZ4" s="53"/>
      <c r="BLA4" s="53"/>
      <c r="BLB4" s="53"/>
      <c r="BLC4" s="53"/>
      <c r="BLD4" s="53"/>
      <c r="BLE4" s="53"/>
      <c r="BLF4" s="53"/>
      <c r="BLG4" s="53"/>
      <c r="BLH4" s="53"/>
      <c r="BLI4" s="53"/>
      <c r="BLJ4" s="53"/>
      <c r="BLK4" s="53"/>
      <c r="BLL4" s="53"/>
      <c r="BLM4" s="53"/>
      <c r="BLN4" s="53"/>
      <c r="BLO4" s="53"/>
      <c r="BLP4" s="53"/>
      <c r="BLQ4" s="53"/>
      <c r="BLR4" s="53"/>
      <c r="BLS4" s="53"/>
      <c r="BLT4" s="53"/>
      <c r="BLU4" s="53"/>
      <c r="BLV4" s="53"/>
      <c r="BLW4" s="53"/>
      <c r="BLX4" s="53"/>
      <c r="BLY4" s="53"/>
      <c r="BLZ4" s="53"/>
      <c r="BMA4" s="53"/>
      <c r="BMB4" s="53"/>
      <c r="BMC4" s="53"/>
      <c r="BMD4" s="53"/>
      <c r="BME4" s="53"/>
      <c r="BMF4" s="53"/>
      <c r="BMG4" s="53"/>
      <c r="BMH4" s="53"/>
      <c r="BMI4" s="53"/>
      <c r="BMJ4" s="53"/>
      <c r="BMK4" s="53"/>
      <c r="BML4" s="53"/>
      <c r="BMM4" s="53"/>
      <c r="BMN4" s="53"/>
      <c r="BMO4" s="53"/>
      <c r="BMP4" s="53"/>
      <c r="BMQ4" s="53"/>
      <c r="BMR4" s="53"/>
      <c r="BMS4" s="53"/>
      <c r="BMT4" s="53"/>
      <c r="BMU4" s="53"/>
      <c r="BMV4" s="53"/>
      <c r="BMW4" s="53"/>
      <c r="BMX4" s="53"/>
      <c r="BMY4" s="53"/>
      <c r="BMZ4" s="53"/>
      <c r="BNA4" s="53"/>
      <c r="BNB4" s="53"/>
      <c r="BNC4" s="53"/>
      <c r="BND4" s="53"/>
      <c r="BNE4" s="53"/>
      <c r="BNF4" s="53"/>
      <c r="BNG4" s="53"/>
      <c r="BNH4" s="53"/>
      <c r="BNI4" s="53"/>
      <c r="BNJ4" s="53"/>
      <c r="BNK4" s="53"/>
      <c r="BNL4" s="53"/>
      <c r="BNM4" s="53"/>
      <c r="BNN4" s="53"/>
      <c r="BNO4" s="53"/>
      <c r="BNP4" s="53"/>
      <c r="BNQ4" s="53"/>
      <c r="BNR4" s="53"/>
      <c r="BNS4" s="53"/>
      <c r="BNT4" s="53"/>
      <c r="BNU4" s="53"/>
      <c r="BNV4" s="53"/>
      <c r="BNW4" s="53"/>
      <c r="BNX4" s="53"/>
      <c r="BNY4" s="53"/>
      <c r="BNZ4" s="53"/>
      <c r="BOA4" s="53"/>
      <c r="BOB4" s="53"/>
      <c r="BOC4" s="53"/>
      <c r="BOD4" s="53"/>
      <c r="BOE4" s="53"/>
      <c r="BOF4" s="53"/>
      <c r="BOG4" s="53"/>
      <c r="BOH4" s="53"/>
      <c r="BOI4" s="53"/>
      <c r="BOJ4" s="53"/>
      <c r="BOK4" s="53"/>
      <c r="BOL4" s="53"/>
      <c r="BOM4" s="53"/>
      <c r="BON4" s="53"/>
      <c r="BOO4" s="53"/>
      <c r="BOP4" s="53"/>
      <c r="BOQ4" s="53"/>
      <c r="BOR4" s="53"/>
      <c r="BOS4" s="53"/>
      <c r="BOT4" s="53"/>
      <c r="BOU4" s="53"/>
      <c r="BOV4" s="53"/>
      <c r="BOW4" s="53"/>
      <c r="BOX4" s="53"/>
      <c r="BOY4" s="53"/>
      <c r="BOZ4" s="53"/>
      <c r="BPA4" s="53"/>
      <c r="BPB4" s="53"/>
      <c r="BPC4" s="53"/>
      <c r="BPD4" s="53"/>
      <c r="BPE4" s="53"/>
      <c r="BPF4" s="53"/>
      <c r="BPG4" s="53"/>
      <c r="BPH4" s="53"/>
      <c r="BPI4" s="53"/>
      <c r="BPJ4" s="53"/>
      <c r="BPK4" s="53"/>
      <c r="BPL4" s="53"/>
      <c r="BPM4" s="53"/>
      <c r="BPN4" s="53"/>
      <c r="BPO4" s="53"/>
      <c r="BPP4" s="53"/>
      <c r="BPQ4" s="53"/>
      <c r="BPR4" s="53"/>
      <c r="BPS4" s="53"/>
      <c r="BPT4" s="53"/>
      <c r="BPU4" s="53"/>
      <c r="BPV4" s="53"/>
      <c r="BPW4" s="53"/>
      <c r="BPX4" s="53"/>
      <c r="BPY4" s="53"/>
      <c r="BPZ4" s="53"/>
      <c r="BQA4" s="53"/>
      <c r="BQB4" s="53"/>
      <c r="BQC4" s="53"/>
      <c r="BQD4" s="53"/>
      <c r="BQE4" s="53"/>
      <c r="BQF4" s="53"/>
      <c r="BQG4" s="53"/>
      <c r="BQH4" s="53"/>
      <c r="BQI4" s="53"/>
      <c r="BQJ4" s="53"/>
      <c r="BQK4" s="53"/>
      <c r="BQL4" s="53"/>
      <c r="BQM4" s="53"/>
      <c r="BQN4" s="53"/>
      <c r="BQO4" s="53"/>
      <c r="BQP4" s="53"/>
      <c r="BQQ4" s="53"/>
      <c r="BQR4" s="53"/>
      <c r="BQS4" s="53"/>
      <c r="BQT4" s="53"/>
      <c r="BQU4" s="53"/>
      <c r="BQV4" s="53"/>
      <c r="BQW4" s="53"/>
      <c r="BQX4" s="53"/>
      <c r="BQY4" s="53"/>
      <c r="BQZ4" s="53"/>
      <c r="BRA4" s="53"/>
      <c r="BRB4" s="53"/>
      <c r="BRC4" s="53"/>
      <c r="BRD4" s="53"/>
      <c r="BRE4" s="53"/>
      <c r="BRF4" s="53"/>
      <c r="BRG4" s="53"/>
      <c r="BRH4" s="53"/>
      <c r="BRI4" s="53"/>
      <c r="BRJ4" s="53"/>
      <c r="BRK4" s="53"/>
      <c r="BRL4" s="53"/>
      <c r="BRM4" s="53"/>
      <c r="BRN4" s="53"/>
      <c r="BRO4" s="53"/>
      <c r="BRP4" s="53"/>
      <c r="BRQ4" s="53"/>
      <c r="BRR4" s="53"/>
      <c r="BRS4" s="53"/>
      <c r="BRT4" s="53"/>
      <c r="BRU4" s="53"/>
      <c r="BRV4" s="53"/>
      <c r="BRW4" s="53"/>
      <c r="BRX4" s="53"/>
      <c r="BRY4" s="53"/>
      <c r="BRZ4" s="53"/>
      <c r="BSA4" s="53"/>
      <c r="BSB4" s="53"/>
      <c r="BSC4" s="53"/>
      <c r="BSD4" s="53"/>
      <c r="BSE4" s="53"/>
      <c r="BSF4" s="53"/>
      <c r="BSG4" s="53"/>
      <c r="BSH4" s="53"/>
      <c r="BSI4" s="53"/>
      <c r="BSJ4" s="53"/>
      <c r="BSK4" s="53"/>
      <c r="BSL4" s="53"/>
      <c r="BSM4" s="53"/>
      <c r="BSN4" s="53"/>
      <c r="BSO4" s="53"/>
      <c r="BSP4" s="53"/>
      <c r="BSQ4" s="53"/>
      <c r="BSR4" s="53"/>
      <c r="BSS4" s="53"/>
      <c r="BST4" s="53"/>
      <c r="BSU4" s="53"/>
      <c r="BSV4" s="53"/>
      <c r="BSW4" s="53"/>
      <c r="BSX4" s="53"/>
      <c r="BSY4" s="53"/>
      <c r="BSZ4" s="53"/>
      <c r="BTA4" s="53"/>
      <c r="BTB4" s="53"/>
      <c r="BTC4" s="53"/>
      <c r="BTD4" s="53"/>
      <c r="BTE4" s="53"/>
      <c r="BTF4" s="53"/>
      <c r="BTG4" s="53"/>
      <c r="BTH4" s="53"/>
      <c r="BTI4" s="53"/>
      <c r="BTJ4" s="53"/>
      <c r="BTK4" s="53"/>
      <c r="BTL4" s="53"/>
      <c r="BTM4" s="53"/>
      <c r="BTN4" s="53"/>
      <c r="BTO4" s="53"/>
      <c r="BTP4" s="53"/>
      <c r="BTQ4" s="53"/>
      <c r="BTR4" s="53"/>
      <c r="BTS4" s="53"/>
      <c r="BTT4" s="53"/>
      <c r="BTU4" s="53"/>
      <c r="BTV4" s="53"/>
      <c r="BTW4" s="53"/>
      <c r="BTX4" s="53"/>
      <c r="BTY4" s="53"/>
      <c r="BTZ4" s="53"/>
      <c r="BUA4" s="53"/>
      <c r="BUB4" s="53"/>
      <c r="BUC4" s="53"/>
      <c r="BUD4" s="53"/>
      <c r="BUE4" s="53"/>
      <c r="BUF4" s="53"/>
      <c r="BUG4" s="53"/>
      <c r="BUH4" s="53"/>
      <c r="BUI4" s="53"/>
      <c r="BUJ4" s="53"/>
      <c r="BUK4" s="53"/>
      <c r="BUL4" s="53"/>
      <c r="BUM4" s="53"/>
      <c r="BUN4" s="53"/>
      <c r="BUO4" s="53"/>
      <c r="BUP4" s="53"/>
      <c r="BUQ4" s="53"/>
      <c r="BUR4" s="53"/>
      <c r="BUS4" s="53"/>
      <c r="BUT4" s="53"/>
      <c r="BUU4" s="53"/>
      <c r="BUV4" s="53"/>
      <c r="BUW4" s="53"/>
      <c r="BUX4" s="53"/>
      <c r="BUY4" s="53"/>
      <c r="BUZ4" s="53"/>
      <c r="BVA4" s="53"/>
      <c r="BVB4" s="53"/>
      <c r="BVC4" s="53"/>
      <c r="BVD4" s="53"/>
      <c r="BVE4" s="53"/>
      <c r="BVF4" s="53"/>
      <c r="BVG4" s="53"/>
      <c r="BVH4" s="53"/>
      <c r="BVI4" s="53"/>
      <c r="BVJ4" s="53"/>
      <c r="BVK4" s="53"/>
      <c r="BVL4" s="53"/>
      <c r="BVM4" s="53"/>
      <c r="BVN4" s="53"/>
      <c r="BVO4" s="53"/>
      <c r="BVP4" s="53"/>
      <c r="BVQ4" s="53"/>
      <c r="BVR4" s="53"/>
      <c r="BVS4" s="53"/>
      <c r="BVT4" s="53"/>
      <c r="BVU4" s="53"/>
      <c r="BVV4" s="53"/>
      <c r="BVW4" s="53"/>
      <c r="BVX4" s="53"/>
      <c r="BVY4" s="53"/>
      <c r="BVZ4" s="53"/>
      <c r="BWA4" s="53"/>
      <c r="BWB4" s="53"/>
      <c r="BWC4" s="53"/>
      <c r="BWD4" s="53"/>
      <c r="BWE4" s="53"/>
      <c r="BWF4" s="53"/>
      <c r="BWG4" s="53"/>
      <c r="BWH4" s="53"/>
      <c r="BWI4" s="53"/>
      <c r="BWJ4" s="53"/>
      <c r="BWK4" s="53"/>
      <c r="BWL4" s="53"/>
      <c r="BWM4" s="53"/>
      <c r="BWN4" s="53"/>
      <c r="BWO4" s="53"/>
      <c r="BWP4" s="53"/>
      <c r="BWQ4" s="53"/>
      <c r="BWR4" s="53"/>
      <c r="BWS4" s="53"/>
      <c r="BWT4" s="53"/>
      <c r="BWU4" s="53"/>
      <c r="BWV4" s="53"/>
      <c r="BWW4" s="53"/>
      <c r="BWX4" s="53"/>
      <c r="BWY4" s="53"/>
      <c r="BWZ4" s="53"/>
      <c r="BXA4" s="53"/>
      <c r="BXB4" s="53"/>
      <c r="BXC4" s="53"/>
      <c r="BXD4" s="53"/>
      <c r="BXE4" s="53"/>
      <c r="BXF4" s="53"/>
      <c r="BXG4" s="53"/>
      <c r="BXH4" s="53"/>
      <c r="BXI4" s="53"/>
      <c r="BXJ4" s="53"/>
      <c r="BXK4" s="53"/>
      <c r="BXL4" s="53"/>
      <c r="BXM4" s="53"/>
      <c r="BXN4" s="53"/>
      <c r="BXO4" s="53"/>
      <c r="BXP4" s="53"/>
      <c r="BXQ4" s="53"/>
      <c r="BXR4" s="53"/>
      <c r="BXS4" s="53"/>
      <c r="BXT4" s="53"/>
      <c r="BXU4" s="53"/>
      <c r="BXV4" s="53"/>
      <c r="BXW4" s="53"/>
      <c r="BXX4" s="53"/>
      <c r="BXY4" s="53"/>
      <c r="BXZ4" s="53"/>
      <c r="BYA4" s="53"/>
      <c r="BYB4" s="53"/>
      <c r="BYC4" s="53"/>
      <c r="BYD4" s="53"/>
      <c r="BYE4" s="53"/>
      <c r="BYF4" s="53"/>
      <c r="BYG4" s="53"/>
      <c r="BYH4" s="53"/>
      <c r="BYI4" s="53"/>
      <c r="BYJ4" s="53"/>
      <c r="BYK4" s="53"/>
      <c r="BYL4" s="53"/>
      <c r="BYM4" s="53"/>
      <c r="BYN4" s="53"/>
      <c r="BYO4" s="53"/>
      <c r="BYP4" s="53"/>
      <c r="BYQ4" s="53"/>
      <c r="BYR4" s="53"/>
      <c r="BYS4" s="53"/>
      <c r="BYT4" s="53"/>
      <c r="BYU4" s="53"/>
      <c r="BYV4" s="53"/>
      <c r="BYW4" s="53"/>
      <c r="BYX4" s="53"/>
      <c r="BYY4" s="53"/>
      <c r="BYZ4" s="53"/>
      <c r="BZA4" s="53"/>
      <c r="BZB4" s="53"/>
      <c r="BZC4" s="53"/>
      <c r="BZD4" s="53"/>
      <c r="BZE4" s="53"/>
      <c r="BZF4" s="53"/>
      <c r="BZG4" s="53"/>
      <c r="BZH4" s="53"/>
      <c r="BZI4" s="53"/>
      <c r="BZJ4" s="53"/>
      <c r="BZK4" s="53"/>
      <c r="BZL4" s="53"/>
      <c r="BZM4" s="53"/>
      <c r="BZN4" s="53"/>
      <c r="BZO4" s="53"/>
      <c r="BZP4" s="53"/>
      <c r="BZQ4" s="53"/>
      <c r="BZR4" s="53"/>
      <c r="BZS4" s="53"/>
      <c r="BZT4" s="53"/>
      <c r="BZU4" s="53"/>
      <c r="BZV4" s="53"/>
      <c r="BZW4" s="53"/>
      <c r="BZX4" s="53"/>
      <c r="BZY4" s="53"/>
      <c r="BZZ4" s="53"/>
      <c r="CAA4" s="53"/>
      <c r="CAB4" s="53"/>
      <c r="CAC4" s="53"/>
      <c r="CAD4" s="53"/>
      <c r="CAE4" s="53"/>
      <c r="CAF4" s="53"/>
      <c r="CAG4" s="53"/>
      <c r="CAH4" s="53"/>
      <c r="CAI4" s="53"/>
      <c r="CAJ4" s="53"/>
      <c r="CAK4" s="53"/>
      <c r="CAL4" s="53"/>
      <c r="CAM4" s="53"/>
      <c r="CAN4" s="53"/>
      <c r="CAO4" s="53"/>
      <c r="CAP4" s="53"/>
      <c r="CAQ4" s="53"/>
      <c r="CAR4" s="53"/>
      <c r="CAS4" s="53"/>
      <c r="CAT4" s="53"/>
      <c r="CAU4" s="53"/>
      <c r="CAV4" s="53"/>
      <c r="CAW4" s="53"/>
      <c r="CAX4" s="53"/>
      <c r="CAY4" s="53"/>
      <c r="CAZ4" s="53"/>
      <c r="CBA4" s="53"/>
      <c r="CBB4" s="53"/>
      <c r="CBC4" s="53"/>
      <c r="CBD4" s="53"/>
      <c r="CBE4" s="53"/>
      <c r="CBF4" s="53"/>
      <c r="CBG4" s="53"/>
      <c r="CBH4" s="53"/>
      <c r="CBI4" s="53"/>
      <c r="CBJ4" s="53"/>
      <c r="CBK4" s="53"/>
      <c r="CBL4" s="53"/>
      <c r="CBM4" s="53"/>
      <c r="CBN4" s="53"/>
      <c r="CBO4" s="53"/>
      <c r="CBP4" s="53"/>
      <c r="CBQ4" s="53"/>
      <c r="CBR4" s="53"/>
      <c r="CBS4" s="53"/>
      <c r="CBT4" s="53"/>
      <c r="CBU4" s="53"/>
      <c r="CBV4" s="53"/>
      <c r="CBW4" s="53"/>
      <c r="CBX4" s="53"/>
      <c r="CBY4" s="53"/>
      <c r="CBZ4" s="53"/>
      <c r="CCA4" s="53"/>
      <c r="CCB4" s="53"/>
      <c r="CCC4" s="53"/>
      <c r="CCD4" s="53"/>
      <c r="CCE4" s="53"/>
      <c r="CCF4" s="53"/>
      <c r="CCG4" s="53"/>
      <c r="CCH4" s="53"/>
      <c r="CCI4" s="53"/>
      <c r="CCJ4" s="53"/>
      <c r="CCK4" s="53"/>
      <c r="CCL4" s="53"/>
      <c r="CCM4" s="53"/>
      <c r="CCN4" s="53"/>
      <c r="CCO4" s="53"/>
      <c r="CCP4" s="53"/>
      <c r="CCQ4" s="53"/>
      <c r="CCR4" s="53"/>
      <c r="CCS4" s="53"/>
      <c r="CCT4" s="53"/>
      <c r="CCU4" s="53"/>
      <c r="CCV4" s="53"/>
      <c r="CCW4" s="53"/>
      <c r="CCX4" s="53"/>
      <c r="CCY4" s="53"/>
      <c r="CCZ4" s="53"/>
      <c r="CDA4" s="53"/>
      <c r="CDB4" s="53"/>
      <c r="CDC4" s="53"/>
      <c r="CDD4" s="53"/>
      <c r="CDE4" s="53"/>
      <c r="CDF4" s="53"/>
      <c r="CDG4" s="53"/>
      <c r="CDH4" s="53"/>
      <c r="CDI4" s="53"/>
      <c r="CDJ4" s="53"/>
      <c r="CDK4" s="53"/>
      <c r="CDL4" s="53"/>
      <c r="CDM4" s="53"/>
      <c r="CDN4" s="53"/>
      <c r="CDO4" s="53"/>
      <c r="CDP4" s="53"/>
      <c r="CDQ4" s="53"/>
      <c r="CDR4" s="53"/>
      <c r="CDS4" s="53"/>
      <c r="CDT4" s="53"/>
      <c r="CDU4" s="53"/>
      <c r="CDV4" s="53"/>
      <c r="CDW4" s="53"/>
      <c r="CDX4" s="53"/>
      <c r="CDY4" s="53"/>
      <c r="CDZ4" s="53"/>
      <c r="CEA4" s="53"/>
      <c r="CEB4" s="53"/>
      <c r="CEC4" s="53"/>
      <c r="CED4" s="53"/>
      <c r="CEE4" s="53"/>
      <c r="CEF4" s="53"/>
      <c r="CEG4" s="53"/>
      <c r="CEH4" s="53"/>
      <c r="CEI4" s="53"/>
      <c r="CEJ4" s="53"/>
      <c r="CEK4" s="53"/>
      <c r="CEL4" s="53"/>
      <c r="CEM4" s="53"/>
      <c r="CEN4" s="53"/>
      <c r="CEO4" s="53"/>
      <c r="CEP4" s="53"/>
      <c r="CEQ4" s="53"/>
      <c r="CER4" s="53"/>
      <c r="CES4" s="53"/>
      <c r="CET4" s="53"/>
      <c r="CEU4" s="53"/>
      <c r="CEV4" s="53"/>
      <c r="CEW4" s="53"/>
      <c r="CEX4" s="53"/>
      <c r="CEY4" s="53"/>
      <c r="CEZ4" s="53"/>
      <c r="CFA4" s="53"/>
      <c r="CFB4" s="53"/>
      <c r="CFC4" s="53"/>
      <c r="CFD4" s="53"/>
      <c r="CFE4" s="53"/>
      <c r="CFF4" s="53"/>
      <c r="CFG4" s="53"/>
      <c r="CFH4" s="53"/>
      <c r="CFI4" s="53"/>
      <c r="CFJ4" s="53"/>
      <c r="CFK4" s="53"/>
      <c r="CFL4" s="53"/>
      <c r="CFM4" s="53"/>
      <c r="CFN4" s="53"/>
      <c r="CFO4" s="53"/>
      <c r="CFP4" s="53"/>
      <c r="CFQ4" s="53"/>
      <c r="CFR4" s="53"/>
      <c r="CFS4" s="53"/>
      <c r="CFT4" s="53"/>
      <c r="CFU4" s="53"/>
      <c r="CFV4" s="53"/>
      <c r="CFW4" s="53"/>
      <c r="CFX4" s="53"/>
      <c r="CFY4" s="53"/>
      <c r="CFZ4" s="53"/>
      <c r="CGA4" s="53"/>
      <c r="CGB4" s="53"/>
      <c r="CGC4" s="53"/>
      <c r="CGD4" s="53"/>
      <c r="CGE4" s="53"/>
      <c r="CGF4" s="53"/>
      <c r="CGG4" s="53"/>
      <c r="CGH4" s="53"/>
      <c r="CGI4" s="53"/>
      <c r="CGJ4" s="53"/>
      <c r="CGK4" s="53"/>
      <c r="CGL4" s="53"/>
      <c r="CGM4" s="53"/>
      <c r="CGN4" s="53"/>
      <c r="CGO4" s="53"/>
      <c r="CGP4" s="53"/>
      <c r="CGQ4" s="53"/>
      <c r="CGR4" s="53"/>
      <c r="CGS4" s="53"/>
      <c r="CGT4" s="53"/>
      <c r="CGU4" s="53"/>
      <c r="CGV4" s="53"/>
      <c r="CGW4" s="53"/>
      <c r="CGX4" s="53"/>
      <c r="CGY4" s="53"/>
      <c r="CGZ4" s="53"/>
      <c r="CHA4" s="53"/>
      <c r="CHB4" s="53"/>
      <c r="CHC4" s="53"/>
      <c r="CHD4" s="53"/>
      <c r="CHE4" s="53"/>
      <c r="CHF4" s="53"/>
      <c r="CHG4" s="53"/>
      <c r="CHH4" s="53"/>
      <c r="CHI4" s="53"/>
      <c r="CHJ4" s="53"/>
      <c r="CHK4" s="53"/>
      <c r="CHL4" s="53"/>
      <c r="CHM4" s="53"/>
      <c r="CHN4" s="53"/>
      <c r="CHO4" s="53"/>
      <c r="CHP4" s="53"/>
      <c r="CHQ4" s="53"/>
      <c r="CHR4" s="53"/>
      <c r="CHS4" s="53"/>
      <c r="CHT4" s="53"/>
      <c r="CHU4" s="53"/>
      <c r="CHV4" s="53"/>
      <c r="CHW4" s="53"/>
      <c r="CHX4" s="53"/>
      <c r="CHY4" s="53"/>
      <c r="CHZ4" s="53"/>
      <c r="CIA4" s="53"/>
      <c r="CIB4" s="53"/>
      <c r="CIC4" s="53"/>
      <c r="CID4" s="53"/>
      <c r="CIE4" s="53"/>
      <c r="CIF4" s="53"/>
      <c r="CIG4" s="53"/>
      <c r="CIH4" s="53"/>
      <c r="CII4" s="53"/>
      <c r="CIJ4" s="53"/>
      <c r="CIK4" s="53"/>
      <c r="CIL4" s="53"/>
      <c r="CIM4" s="53"/>
      <c r="CIN4" s="53"/>
      <c r="CIO4" s="53"/>
      <c r="CIP4" s="53"/>
      <c r="CIQ4" s="53"/>
      <c r="CIR4" s="53"/>
      <c r="CIS4" s="53"/>
      <c r="CIT4" s="53"/>
      <c r="CIU4" s="53"/>
      <c r="CIV4" s="53"/>
      <c r="CIW4" s="53"/>
      <c r="CIX4" s="53"/>
      <c r="CIY4" s="53"/>
      <c r="CIZ4" s="53"/>
      <c r="CJA4" s="53"/>
      <c r="CJB4" s="53"/>
      <c r="CJC4" s="53"/>
      <c r="CJD4" s="53"/>
      <c r="CJE4" s="53"/>
      <c r="CJF4" s="53"/>
      <c r="CJG4" s="53"/>
      <c r="CJH4" s="53"/>
      <c r="CJI4" s="53"/>
      <c r="CJJ4" s="53"/>
      <c r="CJK4" s="53"/>
      <c r="CJL4" s="53"/>
      <c r="CJM4" s="53"/>
      <c r="CJN4" s="53"/>
      <c r="CJO4" s="53"/>
      <c r="CJP4" s="53"/>
      <c r="CJQ4" s="53"/>
      <c r="CJR4" s="53"/>
      <c r="CJS4" s="53"/>
      <c r="CJT4" s="53"/>
      <c r="CJU4" s="53"/>
      <c r="CJV4" s="53"/>
      <c r="CJW4" s="53"/>
      <c r="CJX4" s="53"/>
      <c r="CJY4" s="53"/>
      <c r="CJZ4" s="53"/>
      <c r="CKA4" s="53"/>
      <c r="CKB4" s="53"/>
      <c r="CKC4" s="53"/>
      <c r="CKD4" s="53"/>
      <c r="CKE4" s="53"/>
      <c r="CKF4" s="53"/>
      <c r="CKG4" s="53"/>
      <c r="CKH4" s="53"/>
      <c r="CKI4" s="53"/>
      <c r="CKJ4" s="53"/>
      <c r="CKK4" s="53"/>
      <c r="CKL4" s="53"/>
      <c r="CKM4" s="53"/>
      <c r="CKN4" s="53"/>
      <c r="CKO4" s="53"/>
      <c r="CKP4" s="53"/>
      <c r="CKQ4" s="53"/>
      <c r="CKR4" s="53"/>
      <c r="CKS4" s="53"/>
      <c r="CKT4" s="53"/>
      <c r="CKU4" s="53"/>
      <c r="CKV4" s="53"/>
      <c r="CKW4" s="53"/>
      <c r="CKX4" s="53"/>
      <c r="CKY4" s="53"/>
      <c r="CKZ4" s="53"/>
      <c r="CLA4" s="53"/>
      <c r="CLB4" s="53"/>
      <c r="CLC4" s="53"/>
      <c r="CLD4" s="53"/>
      <c r="CLE4" s="53"/>
      <c r="CLF4" s="53"/>
      <c r="CLG4" s="53"/>
      <c r="CLH4" s="53"/>
      <c r="CLI4" s="53"/>
      <c r="CLJ4" s="53"/>
      <c r="CLK4" s="53"/>
      <c r="CLL4" s="53"/>
      <c r="CLM4" s="53"/>
      <c r="CLN4" s="53"/>
      <c r="CLO4" s="53"/>
      <c r="CLP4" s="53"/>
      <c r="CLQ4" s="53"/>
      <c r="CLR4" s="53"/>
      <c r="CLS4" s="53"/>
      <c r="CLT4" s="53"/>
      <c r="CLU4" s="53"/>
      <c r="CLV4" s="53"/>
      <c r="CLW4" s="53"/>
      <c r="CLX4" s="53"/>
      <c r="CLY4" s="53"/>
      <c r="CLZ4" s="53"/>
      <c r="CMA4" s="53"/>
      <c r="CMB4" s="53"/>
      <c r="CMC4" s="53"/>
      <c r="CMD4" s="53"/>
      <c r="CME4" s="53"/>
      <c r="CMF4" s="53"/>
      <c r="CMG4" s="53"/>
      <c r="CMH4" s="53"/>
      <c r="CMI4" s="53"/>
      <c r="CMJ4" s="53"/>
      <c r="CMK4" s="53"/>
      <c r="CML4" s="53"/>
      <c r="CMM4" s="53"/>
      <c r="CMN4" s="53"/>
      <c r="CMO4" s="53"/>
      <c r="CMP4" s="53"/>
      <c r="CMQ4" s="53"/>
      <c r="CMR4" s="53"/>
      <c r="CMS4" s="53"/>
      <c r="CMT4" s="53"/>
      <c r="CMU4" s="53"/>
      <c r="CMV4" s="53"/>
      <c r="CMW4" s="53"/>
      <c r="CMX4" s="53"/>
      <c r="CMY4" s="53"/>
      <c r="CMZ4" s="53"/>
      <c r="CNA4" s="53"/>
      <c r="CNB4" s="53"/>
      <c r="CNC4" s="53"/>
      <c r="CND4" s="53"/>
      <c r="CNE4" s="53"/>
      <c r="CNF4" s="53"/>
      <c r="CNG4" s="53"/>
      <c r="CNH4" s="53"/>
      <c r="CNI4" s="53"/>
      <c r="CNJ4" s="53"/>
      <c r="CNK4" s="53"/>
      <c r="CNL4" s="53"/>
      <c r="CNM4" s="53"/>
      <c r="CNN4" s="53"/>
      <c r="CNO4" s="53"/>
      <c r="CNP4" s="53"/>
      <c r="CNQ4" s="53"/>
      <c r="CNR4" s="53"/>
      <c r="CNS4" s="53"/>
      <c r="CNT4" s="53"/>
      <c r="CNU4" s="53"/>
      <c r="CNV4" s="53"/>
      <c r="CNW4" s="53"/>
      <c r="CNX4" s="53"/>
      <c r="CNY4" s="53"/>
      <c r="CNZ4" s="53"/>
      <c r="COA4" s="53"/>
      <c r="COB4" s="53"/>
      <c r="COC4" s="53"/>
      <c r="COD4" s="53"/>
      <c r="COE4" s="53"/>
      <c r="COF4" s="53"/>
      <c r="COG4" s="53"/>
      <c r="COH4" s="53"/>
      <c r="COI4" s="53"/>
      <c r="COJ4" s="53"/>
      <c r="COK4" s="53"/>
      <c r="COL4" s="53"/>
      <c r="COM4" s="53"/>
      <c r="CON4" s="53"/>
      <c r="COO4" s="53"/>
      <c r="COP4" s="53"/>
      <c r="COQ4" s="53"/>
      <c r="COR4" s="53"/>
      <c r="COS4" s="53"/>
      <c r="COT4" s="53"/>
      <c r="COU4" s="53"/>
      <c r="COV4" s="53"/>
      <c r="COW4" s="53"/>
      <c r="COX4" s="53"/>
      <c r="COY4" s="53"/>
      <c r="COZ4" s="53"/>
      <c r="CPA4" s="53"/>
      <c r="CPB4" s="53"/>
      <c r="CPC4" s="53"/>
      <c r="CPD4" s="53"/>
      <c r="CPE4" s="53"/>
      <c r="CPF4" s="53"/>
      <c r="CPG4" s="53"/>
      <c r="CPH4" s="53"/>
      <c r="CPI4" s="53"/>
      <c r="CPJ4" s="53"/>
      <c r="CPK4" s="53"/>
      <c r="CPL4" s="53"/>
      <c r="CPM4" s="53"/>
      <c r="CPN4" s="53"/>
      <c r="CPO4" s="53"/>
      <c r="CPP4" s="53"/>
      <c r="CPQ4" s="53"/>
      <c r="CPR4" s="53"/>
      <c r="CPS4" s="53"/>
      <c r="CPT4" s="53"/>
      <c r="CPU4" s="53"/>
      <c r="CPV4" s="53"/>
      <c r="CPW4" s="53"/>
      <c r="CPX4" s="53"/>
      <c r="CPY4" s="53"/>
      <c r="CPZ4" s="53"/>
      <c r="CQA4" s="53"/>
      <c r="CQB4" s="53"/>
      <c r="CQC4" s="53"/>
      <c r="CQD4" s="53"/>
      <c r="CQE4" s="53"/>
      <c r="CQF4" s="53"/>
      <c r="CQG4" s="53"/>
      <c r="CQH4" s="53"/>
      <c r="CQI4" s="53"/>
      <c r="CQJ4" s="53"/>
      <c r="CQK4" s="53"/>
      <c r="CQL4" s="53"/>
      <c r="CQM4" s="53"/>
      <c r="CQN4" s="53"/>
      <c r="CQO4" s="53"/>
      <c r="CQP4" s="53"/>
      <c r="CQQ4" s="53"/>
      <c r="CQR4" s="53"/>
      <c r="CQS4" s="53"/>
      <c r="CQT4" s="53"/>
      <c r="CQU4" s="53"/>
      <c r="CQV4" s="53"/>
      <c r="CQW4" s="53"/>
      <c r="CQX4" s="53"/>
      <c r="CQY4" s="53"/>
      <c r="CQZ4" s="53"/>
      <c r="CRA4" s="53"/>
      <c r="CRB4" s="53"/>
      <c r="CRC4" s="53"/>
      <c r="CRD4" s="53"/>
      <c r="CRE4" s="53"/>
      <c r="CRF4" s="53"/>
      <c r="CRG4" s="53"/>
      <c r="CRH4" s="53"/>
      <c r="CRI4" s="53"/>
      <c r="CRJ4" s="53"/>
      <c r="CRK4" s="53"/>
      <c r="CRL4" s="53"/>
      <c r="CRM4" s="53"/>
      <c r="CRN4" s="53"/>
      <c r="CRO4" s="53"/>
      <c r="CRP4" s="53"/>
      <c r="CRQ4" s="53"/>
      <c r="CRR4" s="53"/>
      <c r="CRS4" s="53"/>
      <c r="CRT4" s="53"/>
      <c r="CRU4" s="53"/>
      <c r="CRV4" s="53"/>
      <c r="CRW4" s="53"/>
      <c r="CRX4" s="53"/>
      <c r="CRY4" s="53"/>
      <c r="CRZ4" s="53"/>
      <c r="CSA4" s="53"/>
      <c r="CSB4" s="53"/>
      <c r="CSC4" s="53"/>
      <c r="CSD4" s="53"/>
      <c r="CSE4" s="53"/>
      <c r="CSF4" s="53"/>
      <c r="CSG4" s="53"/>
      <c r="CSH4" s="53"/>
      <c r="CSI4" s="53"/>
      <c r="CSJ4" s="53"/>
      <c r="CSK4" s="53"/>
      <c r="CSL4" s="53"/>
      <c r="CSM4" s="53"/>
      <c r="CSN4" s="53"/>
      <c r="CSO4" s="53"/>
      <c r="CSP4" s="53"/>
      <c r="CSQ4" s="53"/>
      <c r="CSR4" s="53"/>
      <c r="CSS4" s="53"/>
      <c r="CST4" s="53"/>
      <c r="CSU4" s="53"/>
      <c r="CSV4" s="53"/>
      <c r="CSW4" s="53"/>
      <c r="CSX4" s="53"/>
      <c r="CSY4" s="53"/>
      <c r="CSZ4" s="53"/>
      <c r="CTA4" s="53"/>
      <c r="CTB4" s="53"/>
      <c r="CTC4" s="53"/>
      <c r="CTD4" s="53"/>
      <c r="CTE4" s="53"/>
      <c r="CTF4" s="53"/>
      <c r="CTG4" s="53"/>
      <c r="CTH4" s="53"/>
      <c r="CTI4" s="53"/>
      <c r="CTJ4" s="53"/>
      <c r="CTK4" s="53"/>
      <c r="CTL4" s="53"/>
      <c r="CTM4" s="53"/>
      <c r="CTN4" s="53"/>
      <c r="CTO4" s="53"/>
      <c r="CTP4" s="53"/>
      <c r="CTQ4" s="53"/>
      <c r="CTR4" s="53"/>
      <c r="CTS4" s="53"/>
      <c r="CTT4" s="53"/>
      <c r="CTU4" s="53"/>
      <c r="CTV4" s="53"/>
      <c r="CTW4" s="53"/>
      <c r="CTX4" s="53"/>
      <c r="CTY4" s="53"/>
      <c r="CTZ4" s="53"/>
      <c r="CUA4" s="53"/>
      <c r="CUB4" s="53"/>
      <c r="CUC4" s="53"/>
      <c r="CUD4" s="53"/>
      <c r="CUE4" s="53"/>
      <c r="CUF4" s="53"/>
      <c r="CUG4" s="53"/>
      <c r="CUH4" s="53"/>
      <c r="CUI4" s="53"/>
      <c r="CUJ4" s="53"/>
      <c r="CUK4" s="53"/>
      <c r="CUL4" s="53"/>
      <c r="CUM4" s="53"/>
      <c r="CUN4" s="53"/>
      <c r="CUO4" s="53"/>
      <c r="CUP4" s="53"/>
      <c r="CUQ4" s="53"/>
      <c r="CUR4" s="53"/>
      <c r="CUS4" s="53"/>
      <c r="CUT4" s="53"/>
      <c r="CUU4" s="53"/>
      <c r="CUV4" s="53"/>
      <c r="CUW4" s="53"/>
      <c r="CUX4" s="53"/>
      <c r="CUY4" s="53"/>
      <c r="CUZ4" s="53"/>
      <c r="CVA4" s="53"/>
      <c r="CVB4" s="53"/>
      <c r="CVC4" s="53"/>
      <c r="CVD4" s="53"/>
      <c r="CVE4" s="53"/>
      <c r="CVF4" s="53"/>
      <c r="CVG4" s="53"/>
      <c r="CVH4" s="53"/>
      <c r="CVI4" s="53"/>
      <c r="CVJ4" s="53"/>
      <c r="CVK4" s="53"/>
      <c r="CVL4" s="53"/>
      <c r="CVM4" s="53"/>
      <c r="CVN4" s="53"/>
      <c r="CVO4" s="53"/>
      <c r="CVP4" s="53"/>
      <c r="CVQ4" s="53"/>
      <c r="CVR4" s="53"/>
      <c r="CVS4" s="53"/>
      <c r="CVT4" s="53"/>
      <c r="CVU4" s="53"/>
      <c r="CVV4" s="53"/>
      <c r="CVW4" s="53"/>
      <c r="CVX4" s="53"/>
      <c r="CVY4" s="53"/>
      <c r="CVZ4" s="53"/>
      <c r="CWA4" s="53"/>
      <c r="CWB4" s="53"/>
      <c r="CWC4" s="53"/>
      <c r="CWD4" s="53"/>
      <c r="CWE4" s="53"/>
      <c r="CWF4" s="53"/>
      <c r="CWG4" s="53"/>
      <c r="CWH4" s="53"/>
      <c r="CWI4" s="53"/>
      <c r="CWJ4" s="53"/>
      <c r="CWK4" s="53"/>
      <c r="CWL4" s="53"/>
      <c r="CWM4" s="53"/>
      <c r="CWN4" s="53"/>
      <c r="CWO4" s="53"/>
      <c r="CWP4" s="53"/>
      <c r="CWQ4" s="53"/>
      <c r="CWR4" s="53"/>
      <c r="CWS4" s="53"/>
      <c r="CWT4" s="53"/>
      <c r="CWU4" s="53"/>
      <c r="CWV4" s="53"/>
      <c r="CWW4" s="53"/>
      <c r="CWX4" s="53"/>
      <c r="CWY4" s="53"/>
      <c r="CWZ4" s="53"/>
      <c r="CXA4" s="53"/>
      <c r="CXB4" s="53"/>
      <c r="CXC4" s="53"/>
      <c r="CXD4" s="53"/>
      <c r="CXE4" s="53"/>
      <c r="CXF4" s="53"/>
      <c r="CXG4" s="53"/>
      <c r="CXH4" s="53"/>
      <c r="CXI4" s="53"/>
      <c r="CXJ4" s="53"/>
      <c r="CXK4" s="53"/>
      <c r="CXL4" s="53"/>
      <c r="CXM4" s="53"/>
      <c r="CXN4" s="53"/>
      <c r="CXO4" s="53"/>
      <c r="CXP4" s="53"/>
      <c r="CXQ4" s="53"/>
      <c r="CXR4" s="53"/>
      <c r="CXS4" s="53"/>
      <c r="CXT4" s="53"/>
      <c r="CXU4" s="53"/>
      <c r="CXV4" s="53"/>
      <c r="CXW4" s="53"/>
      <c r="CXX4" s="53"/>
      <c r="CXY4" s="53"/>
      <c r="CXZ4" s="53"/>
      <c r="CYA4" s="53"/>
      <c r="CYB4" s="53"/>
      <c r="CYC4" s="53"/>
      <c r="CYD4" s="53"/>
      <c r="CYE4" s="53"/>
      <c r="CYF4" s="53"/>
      <c r="CYG4" s="53"/>
      <c r="CYH4" s="53"/>
      <c r="CYI4" s="53"/>
      <c r="CYJ4" s="53"/>
      <c r="CYK4" s="53"/>
      <c r="CYL4" s="53"/>
      <c r="CYM4" s="53"/>
      <c r="CYN4" s="53"/>
      <c r="CYO4" s="53"/>
      <c r="CYP4" s="53"/>
      <c r="CYQ4" s="53"/>
      <c r="CYR4" s="53"/>
      <c r="CYS4" s="53"/>
      <c r="CYT4" s="53"/>
      <c r="CYU4" s="53"/>
      <c r="CYV4" s="53"/>
      <c r="CYW4" s="53"/>
      <c r="CYX4" s="53"/>
      <c r="CYY4" s="53"/>
      <c r="CYZ4" s="53"/>
      <c r="CZA4" s="53"/>
      <c r="CZB4" s="53"/>
      <c r="CZC4" s="53"/>
      <c r="CZD4" s="53"/>
      <c r="CZE4" s="53"/>
      <c r="CZF4" s="53"/>
      <c r="CZG4" s="53"/>
      <c r="CZH4" s="53"/>
      <c r="CZI4" s="53"/>
      <c r="CZJ4" s="53"/>
      <c r="CZK4" s="53"/>
      <c r="CZL4" s="53"/>
      <c r="CZM4" s="53"/>
      <c r="CZN4" s="53"/>
      <c r="CZO4" s="53"/>
      <c r="CZP4" s="53"/>
      <c r="CZQ4" s="53"/>
      <c r="CZR4" s="53"/>
      <c r="CZS4" s="53"/>
      <c r="CZT4" s="53"/>
      <c r="CZU4" s="53"/>
      <c r="CZV4" s="53"/>
      <c r="CZW4" s="53"/>
      <c r="CZX4" s="53"/>
      <c r="CZY4" s="53"/>
      <c r="CZZ4" s="53"/>
      <c r="DAA4" s="53"/>
      <c r="DAB4" s="53"/>
      <c r="DAC4" s="53"/>
      <c r="DAD4" s="53"/>
      <c r="DAE4" s="53"/>
      <c r="DAF4" s="53"/>
      <c r="DAG4" s="53"/>
      <c r="DAH4" s="53"/>
      <c r="DAI4" s="53"/>
      <c r="DAJ4" s="53"/>
      <c r="DAK4" s="53"/>
      <c r="DAL4" s="53"/>
      <c r="DAM4" s="53"/>
      <c r="DAN4" s="53"/>
      <c r="DAO4" s="53"/>
      <c r="DAP4" s="53"/>
      <c r="DAQ4" s="53"/>
      <c r="DAR4" s="53"/>
      <c r="DAS4" s="53"/>
      <c r="DAT4" s="53"/>
      <c r="DAU4" s="53"/>
      <c r="DAV4" s="53"/>
      <c r="DAW4" s="53"/>
      <c r="DAX4" s="53"/>
      <c r="DAY4" s="53"/>
      <c r="DAZ4" s="53"/>
      <c r="DBA4" s="53"/>
      <c r="DBB4" s="53"/>
      <c r="DBC4" s="53"/>
      <c r="DBD4" s="53"/>
      <c r="DBE4" s="53"/>
      <c r="DBF4" s="53"/>
      <c r="DBG4" s="53"/>
      <c r="DBH4" s="53"/>
      <c r="DBI4" s="53"/>
      <c r="DBJ4" s="53"/>
      <c r="DBK4" s="53"/>
      <c r="DBL4" s="53"/>
      <c r="DBM4" s="53"/>
      <c r="DBN4" s="53"/>
      <c r="DBO4" s="53"/>
      <c r="DBP4" s="53"/>
      <c r="DBQ4" s="53"/>
      <c r="DBR4" s="53"/>
      <c r="DBS4" s="53"/>
      <c r="DBT4" s="53"/>
      <c r="DBU4" s="53"/>
      <c r="DBV4" s="53"/>
      <c r="DBW4" s="53"/>
      <c r="DBX4" s="53"/>
      <c r="DBY4" s="53"/>
      <c r="DBZ4" s="53"/>
      <c r="DCA4" s="53"/>
      <c r="DCB4" s="53"/>
      <c r="DCC4" s="53"/>
      <c r="DCD4" s="53"/>
      <c r="DCE4" s="53"/>
      <c r="DCF4" s="53"/>
      <c r="DCG4" s="53"/>
      <c r="DCH4" s="53"/>
      <c r="DCI4" s="53"/>
      <c r="DCJ4" s="53"/>
      <c r="DCK4" s="53"/>
      <c r="DCL4" s="53"/>
      <c r="DCM4" s="53"/>
      <c r="DCN4" s="53"/>
      <c r="DCO4" s="53"/>
      <c r="DCP4" s="53"/>
      <c r="DCQ4" s="53"/>
      <c r="DCR4" s="53"/>
      <c r="DCS4" s="53"/>
      <c r="DCT4" s="53"/>
      <c r="DCU4" s="53"/>
      <c r="DCV4" s="53"/>
      <c r="DCW4" s="53"/>
      <c r="DCX4" s="53"/>
      <c r="DCY4" s="53"/>
      <c r="DCZ4" s="53"/>
      <c r="DDA4" s="53"/>
      <c r="DDB4" s="53"/>
      <c r="DDC4" s="53"/>
      <c r="DDD4" s="53"/>
      <c r="DDE4" s="53"/>
      <c r="DDF4" s="53"/>
      <c r="DDG4" s="53"/>
      <c r="DDH4" s="53"/>
      <c r="DDI4" s="53"/>
      <c r="DDJ4" s="53"/>
      <c r="DDK4" s="53"/>
      <c r="DDL4" s="53"/>
      <c r="DDM4" s="53"/>
      <c r="DDN4" s="53"/>
      <c r="DDO4" s="53"/>
      <c r="DDP4" s="53"/>
      <c r="DDQ4" s="53"/>
      <c r="DDR4" s="53"/>
      <c r="DDS4" s="53"/>
      <c r="DDT4" s="53"/>
      <c r="DDU4" s="53"/>
      <c r="DDV4" s="53"/>
      <c r="DDW4" s="53"/>
      <c r="DDX4" s="53"/>
      <c r="DDY4" s="53"/>
      <c r="DDZ4" s="53"/>
      <c r="DEA4" s="53"/>
      <c r="DEB4" s="53"/>
      <c r="DEC4" s="53"/>
      <c r="DED4" s="53"/>
      <c r="DEE4" s="53"/>
      <c r="DEF4" s="53"/>
      <c r="DEG4" s="53"/>
      <c r="DEH4" s="53"/>
      <c r="DEI4" s="53"/>
      <c r="DEJ4" s="53"/>
      <c r="DEK4" s="53"/>
      <c r="DEL4" s="53"/>
      <c r="DEM4" s="53"/>
      <c r="DEN4" s="53"/>
      <c r="DEO4" s="53"/>
      <c r="DEP4" s="53"/>
      <c r="DEQ4" s="53"/>
      <c r="DER4" s="53"/>
      <c r="DES4" s="53"/>
      <c r="DET4" s="53"/>
      <c r="DEU4" s="53"/>
      <c r="DEV4" s="53"/>
      <c r="DEW4" s="53"/>
      <c r="DEX4" s="53"/>
      <c r="DEY4" s="53"/>
      <c r="DEZ4" s="53"/>
      <c r="DFA4" s="53"/>
      <c r="DFB4" s="53"/>
      <c r="DFC4" s="53"/>
      <c r="DFD4" s="53"/>
      <c r="DFE4" s="53"/>
      <c r="DFF4" s="53"/>
      <c r="DFG4" s="53"/>
      <c r="DFH4" s="53"/>
      <c r="DFI4" s="53"/>
      <c r="DFJ4" s="53"/>
      <c r="DFK4" s="53"/>
      <c r="DFL4" s="53"/>
      <c r="DFM4" s="53"/>
      <c r="DFN4" s="53"/>
      <c r="DFO4" s="53"/>
      <c r="DFP4" s="53"/>
      <c r="DFQ4" s="53"/>
      <c r="DFR4" s="53"/>
      <c r="DFS4" s="53"/>
      <c r="DFT4" s="53"/>
      <c r="DFU4" s="53"/>
      <c r="DFV4" s="53"/>
      <c r="DFW4" s="53"/>
      <c r="DFX4" s="53"/>
      <c r="DFY4" s="53"/>
      <c r="DFZ4" s="53"/>
      <c r="DGA4" s="53"/>
      <c r="DGB4" s="53"/>
      <c r="DGC4" s="53"/>
      <c r="DGD4" s="53"/>
      <c r="DGE4" s="53"/>
      <c r="DGF4" s="53"/>
      <c r="DGG4" s="53"/>
      <c r="DGH4" s="53"/>
      <c r="DGI4" s="53"/>
      <c r="DGJ4" s="53"/>
      <c r="DGK4" s="53"/>
      <c r="DGL4" s="53"/>
      <c r="DGM4" s="53"/>
      <c r="DGN4" s="53"/>
      <c r="DGO4" s="53"/>
      <c r="DGP4" s="53"/>
      <c r="DGQ4" s="53"/>
      <c r="DGR4" s="53"/>
      <c r="DGS4" s="53"/>
      <c r="DGT4" s="53"/>
      <c r="DGU4" s="53"/>
      <c r="DGV4" s="53"/>
      <c r="DGW4" s="53"/>
      <c r="DGX4" s="53"/>
      <c r="DGY4" s="53"/>
      <c r="DGZ4" s="53"/>
      <c r="DHA4" s="53"/>
      <c r="DHB4" s="53"/>
      <c r="DHC4" s="53"/>
      <c r="DHD4" s="53"/>
      <c r="DHE4" s="53"/>
      <c r="DHF4" s="53"/>
      <c r="DHG4" s="53"/>
      <c r="DHH4" s="53"/>
      <c r="DHI4" s="53"/>
      <c r="DHJ4" s="53"/>
      <c r="DHK4" s="53"/>
      <c r="DHL4" s="53"/>
      <c r="DHM4" s="53"/>
      <c r="DHN4" s="53"/>
      <c r="DHO4" s="53"/>
      <c r="DHP4" s="53"/>
      <c r="DHQ4" s="53"/>
      <c r="DHR4" s="53"/>
      <c r="DHS4" s="53"/>
      <c r="DHT4" s="53"/>
      <c r="DHU4" s="53"/>
      <c r="DHV4" s="53"/>
      <c r="DHW4" s="53"/>
      <c r="DHX4" s="53"/>
      <c r="DHY4" s="53"/>
      <c r="DHZ4" s="53"/>
      <c r="DIA4" s="53"/>
      <c r="DIB4" s="53"/>
      <c r="DIC4" s="53"/>
      <c r="DID4" s="53"/>
      <c r="DIE4" s="53"/>
      <c r="DIF4" s="53"/>
      <c r="DIG4" s="53"/>
      <c r="DIH4" s="53"/>
      <c r="DII4" s="53"/>
      <c r="DIJ4" s="53"/>
      <c r="DIK4" s="53"/>
      <c r="DIL4" s="53"/>
      <c r="DIM4" s="53"/>
      <c r="DIN4" s="53"/>
      <c r="DIO4" s="53"/>
      <c r="DIP4" s="53"/>
      <c r="DIQ4" s="53"/>
      <c r="DIR4" s="53"/>
      <c r="DIS4" s="53"/>
      <c r="DIT4" s="53"/>
      <c r="DIU4" s="53"/>
      <c r="DIV4" s="53"/>
      <c r="DIW4" s="53"/>
      <c r="DIX4" s="53"/>
      <c r="DIY4" s="53"/>
      <c r="DIZ4" s="53"/>
      <c r="DJA4" s="53"/>
      <c r="DJB4" s="53"/>
      <c r="DJC4" s="53"/>
      <c r="DJD4" s="53"/>
      <c r="DJE4" s="53"/>
      <c r="DJF4" s="53"/>
      <c r="DJG4" s="53"/>
      <c r="DJH4" s="53"/>
      <c r="DJI4" s="53"/>
      <c r="DJJ4" s="53"/>
      <c r="DJK4" s="53"/>
      <c r="DJL4" s="53"/>
      <c r="DJM4" s="53"/>
      <c r="DJN4" s="53"/>
      <c r="DJO4" s="53"/>
      <c r="DJP4" s="53"/>
      <c r="DJQ4" s="53"/>
      <c r="DJR4" s="53"/>
      <c r="DJS4" s="53"/>
      <c r="DJT4" s="53"/>
      <c r="DJU4" s="53"/>
      <c r="DJV4" s="53"/>
      <c r="DJW4" s="53"/>
      <c r="DJX4" s="53"/>
      <c r="DJY4" s="53"/>
      <c r="DJZ4" s="53"/>
      <c r="DKA4" s="53"/>
      <c r="DKB4" s="53"/>
      <c r="DKC4" s="53"/>
      <c r="DKD4" s="53"/>
      <c r="DKE4" s="53"/>
      <c r="DKF4" s="53"/>
      <c r="DKG4" s="53"/>
      <c r="DKH4" s="53"/>
      <c r="DKI4" s="53"/>
      <c r="DKJ4" s="53"/>
      <c r="DKK4" s="53"/>
      <c r="DKL4" s="53"/>
      <c r="DKM4" s="53"/>
      <c r="DKN4" s="53"/>
      <c r="DKO4" s="53"/>
      <c r="DKP4" s="53"/>
      <c r="DKQ4" s="53"/>
      <c r="DKR4" s="53"/>
      <c r="DKS4" s="53"/>
      <c r="DKT4" s="53"/>
      <c r="DKU4" s="53"/>
      <c r="DKV4" s="53"/>
      <c r="DKW4" s="53"/>
      <c r="DKX4" s="53"/>
      <c r="DKY4" s="53"/>
      <c r="DKZ4" s="53"/>
      <c r="DLA4" s="53"/>
      <c r="DLB4" s="53"/>
      <c r="DLC4" s="53"/>
      <c r="DLD4" s="53"/>
      <c r="DLE4" s="53"/>
      <c r="DLF4" s="53"/>
      <c r="DLG4" s="53"/>
      <c r="DLH4" s="53"/>
      <c r="DLI4" s="53"/>
      <c r="DLJ4" s="53"/>
      <c r="DLK4" s="53"/>
      <c r="DLL4" s="53"/>
      <c r="DLM4" s="53"/>
      <c r="DLN4" s="53"/>
      <c r="DLO4" s="53"/>
      <c r="DLP4" s="53"/>
      <c r="DLQ4" s="53"/>
      <c r="DLR4" s="53"/>
      <c r="DLS4" s="53"/>
      <c r="DLT4" s="53"/>
      <c r="DLU4" s="53"/>
      <c r="DLV4" s="53"/>
      <c r="DLW4" s="53"/>
      <c r="DLX4" s="53"/>
      <c r="DLY4" s="53"/>
      <c r="DLZ4" s="53"/>
      <c r="DMA4" s="53"/>
      <c r="DMB4" s="53"/>
      <c r="DMC4" s="53"/>
      <c r="DMD4" s="53"/>
      <c r="DME4" s="53"/>
      <c r="DMF4" s="53"/>
      <c r="DMG4" s="53"/>
      <c r="DMH4" s="53"/>
      <c r="DMI4" s="53"/>
      <c r="DMJ4" s="53"/>
      <c r="DMK4" s="53"/>
      <c r="DML4" s="53"/>
      <c r="DMM4" s="53"/>
      <c r="DMN4" s="53"/>
      <c r="DMO4" s="53"/>
      <c r="DMP4" s="53"/>
      <c r="DMQ4" s="53"/>
      <c r="DMR4" s="53"/>
      <c r="DMS4" s="53"/>
      <c r="DMT4" s="53"/>
      <c r="DMU4" s="53"/>
      <c r="DMV4" s="53"/>
      <c r="DMW4" s="53"/>
      <c r="DMX4" s="53"/>
      <c r="DMY4" s="53"/>
      <c r="DMZ4" s="53"/>
      <c r="DNA4" s="53"/>
      <c r="DNB4" s="53"/>
      <c r="DNC4" s="53"/>
      <c r="DND4" s="53"/>
      <c r="DNE4" s="53"/>
      <c r="DNF4" s="53"/>
      <c r="DNG4" s="53"/>
      <c r="DNH4" s="53"/>
      <c r="DNI4" s="53"/>
      <c r="DNJ4" s="53"/>
      <c r="DNK4" s="53"/>
      <c r="DNL4" s="53"/>
      <c r="DNM4" s="53"/>
      <c r="DNN4" s="53"/>
      <c r="DNO4" s="53"/>
      <c r="DNP4" s="53"/>
      <c r="DNQ4" s="53"/>
      <c r="DNR4" s="53"/>
      <c r="DNS4" s="53"/>
      <c r="DNT4" s="53"/>
      <c r="DNU4" s="53"/>
      <c r="DNV4" s="53"/>
      <c r="DNW4" s="53"/>
      <c r="DNX4" s="53"/>
      <c r="DNY4" s="53"/>
      <c r="DNZ4" s="53"/>
      <c r="DOA4" s="53"/>
      <c r="DOB4" s="53"/>
      <c r="DOC4" s="53"/>
      <c r="DOD4" s="53"/>
      <c r="DOE4" s="53"/>
      <c r="DOF4" s="53"/>
      <c r="DOG4" s="53"/>
      <c r="DOH4" s="53"/>
      <c r="DOI4" s="53"/>
      <c r="DOJ4" s="53"/>
      <c r="DOK4" s="53"/>
      <c r="DOL4" s="53"/>
      <c r="DOM4" s="53"/>
      <c r="DON4" s="53"/>
      <c r="DOO4" s="53"/>
      <c r="DOP4" s="53"/>
      <c r="DOQ4" s="53"/>
      <c r="DOR4" s="53"/>
      <c r="DOS4" s="53"/>
      <c r="DOT4" s="53"/>
      <c r="DOU4" s="53"/>
      <c r="DOV4" s="53"/>
      <c r="DOW4" s="53"/>
      <c r="DOX4" s="53"/>
      <c r="DOY4" s="53"/>
      <c r="DOZ4" s="53"/>
      <c r="DPA4" s="53"/>
      <c r="DPB4" s="53"/>
      <c r="DPC4" s="53"/>
      <c r="DPD4" s="53"/>
      <c r="DPE4" s="53"/>
      <c r="DPF4" s="53"/>
      <c r="DPG4" s="53"/>
      <c r="DPH4" s="53"/>
      <c r="DPI4" s="53"/>
      <c r="DPJ4" s="53"/>
      <c r="DPK4" s="53"/>
      <c r="DPL4" s="53"/>
      <c r="DPM4" s="53"/>
      <c r="DPN4" s="53"/>
      <c r="DPO4" s="53"/>
      <c r="DPP4" s="53"/>
      <c r="DPQ4" s="53"/>
      <c r="DPR4" s="53"/>
      <c r="DPS4" s="53"/>
      <c r="DPT4" s="53"/>
      <c r="DPU4" s="53"/>
      <c r="DPV4" s="53"/>
      <c r="DPW4" s="53"/>
      <c r="DPX4" s="53"/>
      <c r="DPY4" s="53"/>
      <c r="DPZ4" s="53"/>
      <c r="DQA4" s="53"/>
      <c r="DQB4" s="53"/>
      <c r="DQC4" s="53"/>
      <c r="DQD4" s="53"/>
      <c r="DQE4" s="53"/>
      <c r="DQF4" s="53"/>
      <c r="DQG4" s="53"/>
      <c r="DQH4" s="53"/>
      <c r="DQI4" s="53"/>
      <c r="DQJ4" s="53"/>
      <c r="DQK4" s="53"/>
      <c r="DQL4" s="53"/>
      <c r="DQM4" s="53"/>
      <c r="DQN4" s="53"/>
      <c r="DQO4" s="53"/>
      <c r="DQP4" s="53"/>
      <c r="DQQ4" s="53"/>
      <c r="DQR4" s="53"/>
      <c r="DQS4" s="53"/>
      <c r="DQT4" s="53"/>
      <c r="DQU4" s="53"/>
      <c r="DQV4" s="53"/>
      <c r="DQW4" s="53"/>
      <c r="DQX4" s="53"/>
      <c r="DQY4" s="53"/>
      <c r="DQZ4" s="53"/>
      <c r="DRA4" s="53"/>
      <c r="DRB4" s="53"/>
      <c r="DRC4" s="53"/>
      <c r="DRD4" s="53"/>
      <c r="DRE4" s="53"/>
      <c r="DRF4" s="53"/>
      <c r="DRG4" s="53"/>
      <c r="DRH4" s="53"/>
      <c r="DRI4" s="53"/>
      <c r="DRJ4" s="53"/>
      <c r="DRK4" s="53"/>
      <c r="DRL4" s="53"/>
      <c r="DRM4" s="53"/>
      <c r="DRN4" s="53"/>
      <c r="DRO4" s="53"/>
      <c r="DRP4" s="53"/>
      <c r="DRQ4" s="53"/>
      <c r="DRR4" s="53"/>
      <c r="DRS4" s="53"/>
      <c r="DRT4" s="53"/>
      <c r="DRU4" s="53"/>
      <c r="DRV4" s="53"/>
      <c r="DRW4" s="53"/>
      <c r="DRX4" s="53"/>
      <c r="DRY4" s="53"/>
      <c r="DRZ4" s="53"/>
      <c r="DSA4" s="53"/>
      <c r="DSB4" s="53"/>
      <c r="DSC4" s="53"/>
      <c r="DSD4" s="53"/>
      <c r="DSE4" s="53"/>
      <c r="DSF4" s="53"/>
      <c r="DSG4" s="53"/>
      <c r="DSH4" s="53"/>
      <c r="DSI4" s="53"/>
      <c r="DSJ4" s="53"/>
      <c r="DSK4" s="53"/>
      <c r="DSL4" s="53"/>
      <c r="DSM4" s="53"/>
      <c r="DSN4" s="53"/>
      <c r="DSO4" s="53"/>
      <c r="DSP4" s="53"/>
      <c r="DSQ4" s="53"/>
      <c r="DSR4" s="53"/>
      <c r="DSS4" s="53"/>
      <c r="DST4" s="53"/>
      <c r="DSU4" s="53"/>
      <c r="DSV4" s="53"/>
      <c r="DSW4" s="53"/>
      <c r="DSX4" s="53"/>
      <c r="DSY4" s="53"/>
      <c r="DSZ4" s="53"/>
      <c r="DTA4" s="53"/>
      <c r="DTB4" s="53"/>
      <c r="DTC4" s="53"/>
      <c r="DTD4" s="53"/>
      <c r="DTE4" s="53"/>
      <c r="DTF4" s="53"/>
      <c r="DTG4" s="53"/>
      <c r="DTH4" s="53"/>
      <c r="DTI4" s="53"/>
      <c r="DTJ4" s="53"/>
      <c r="DTK4" s="53"/>
      <c r="DTL4" s="53"/>
      <c r="DTM4" s="53"/>
      <c r="DTN4" s="53"/>
      <c r="DTO4" s="53"/>
      <c r="DTP4" s="53"/>
      <c r="DTQ4" s="53"/>
      <c r="DTR4" s="53"/>
      <c r="DTS4" s="53"/>
      <c r="DTT4" s="53"/>
      <c r="DTU4" s="53"/>
      <c r="DTV4" s="53"/>
      <c r="DTW4" s="53"/>
      <c r="DTX4" s="53"/>
      <c r="DTY4" s="53"/>
      <c r="DTZ4" s="53"/>
      <c r="DUA4" s="53"/>
      <c r="DUB4" s="53"/>
      <c r="DUC4" s="53"/>
      <c r="DUD4" s="53"/>
      <c r="DUE4" s="53"/>
      <c r="DUF4" s="53"/>
      <c r="DUG4" s="53"/>
      <c r="DUH4" s="53"/>
      <c r="DUI4" s="53"/>
      <c r="DUJ4" s="53"/>
      <c r="DUK4" s="53"/>
      <c r="DUL4" s="53"/>
      <c r="DUM4" s="53"/>
      <c r="DUN4" s="53"/>
      <c r="DUO4" s="53"/>
      <c r="DUP4" s="53"/>
      <c r="DUQ4" s="53"/>
      <c r="DUR4" s="53"/>
      <c r="DUS4" s="53"/>
      <c r="DUT4" s="53"/>
      <c r="DUU4" s="53"/>
      <c r="DUV4" s="53"/>
      <c r="DUW4" s="53"/>
      <c r="DUX4" s="53"/>
      <c r="DUY4" s="53"/>
      <c r="DUZ4" s="53"/>
      <c r="DVA4" s="53"/>
      <c r="DVB4" s="53"/>
      <c r="DVC4" s="53"/>
      <c r="DVD4" s="53"/>
      <c r="DVE4" s="53"/>
      <c r="DVF4" s="53"/>
      <c r="DVG4" s="53"/>
      <c r="DVH4" s="53"/>
      <c r="DVI4" s="53"/>
      <c r="DVJ4" s="53"/>
      <c r="DVK4" s="53"/>
      <c r="DVL4" s="53"/>
      <c r="DVM4" s="53"/>
      <c r="DVN4" s="53"/>
      <c r="DVO4" s="53"/>
      <c r="DVP4" s="53"/>
      <c r="DVQ4" s="53"/>
      <c r="DVR4" s="53"/>
      <c r="DVS4" s="53"/>
      <c r="DVT4" s="53"/>
      <c r="DVU4" s="53"/>
      <c r="DVV4" s="53"/>
      <c r="DVW4" s="53"/>
      <c r="DVX4" s="53"/>
      <c r="DVY4" s="53"/>
      <c r="DVZ4" s="53"/>
      <c r="DWA4" s="53"/>
      <c r="DWB4" s="53"/>
      <c r="DWC4" s="53"/>
      <c r="DWD4" s="53"/>
      <c r="DWE4" s="53"/>
      <c r="DWF4" s="53"/>
      <c r="DWG4" s="53"/>
      <c r="DWH4" s="53"/>
      <c r="DWI4" s="53"/>
      <c r="DWJ4" s="53"/>
      <c r="DWK4" s="53"/>
      <c r="DWL4" s="53"/>
      <c r="DWM4" s="53"/>
      <c r="DWN4" s="53"/>
      <c r="DWO4" s="53"/>
      <c r="DWP4" s="53"/>
      <c r="DWQ4" s="53"/>
      <c r="DWR4" s="53"/>
      <c r="DWS4" s="53"/>
      <c r="DWT4" s="53"/>
      <c r="DWU4" s="53"/>
      <c r="DWV4" s="53"/>
      <c r="DWW4" s="53"/>
      <c r="DWX4" s="53"/>
      <c r="DWY4" s="53"/>
      <c r="DWZ4" s="53"/>
      <c r="DXA4" s="53"/>
      <c r="DXB4" s="53"/>
      <c r="DXC4" s="53"/>
      <c r="DXD4" s="53"/>
      <c r="DXE4" s="53"/>
      <c r="DXF4" s="53"/>
      <c r="DXG4" s="53"/>
      <c r="DXH4" s="53"/>
      <c r="DXI4" s="53"/>
      <c r="DXJ4" s="53"/>
      <c r="DXK4" s="53"/>
      <c r="DXL4" s="53"/>
      <c r="DXM4" s="53"/>
      <c r="DXN4" s="53"/>
      <c r="DXO4" s="53"/>
      <c r="DXP4" s="53"/>
      <c r="DXQ4" s="53"/>
      <c r="DXR4" s="53"/>
      <c r="DXS4" s="53"/>
      <c r="DXT4" s="53"/>
      <c r="DXU4" s="53"/>
      <c r="DXV4" s="53"/>
      <c r="DXW4" s="53"/>
      <c r="DXX4" s="53"/>
      <c r="DXY4" s="53"/>
      <c r="DXZ4" s="53"/>
      <c r="DYA4" s="53"/>
      <c r="DYB4" s="53"/>
      <c r="DYC4" s="53"/>
      <c r="DYD4" s="53"/>
      <c r="DYE4" s="53"/>
      <c r="DYF4" s="53"/>
      <c r="DYG4" s="53"/>
      <c r="DYH4" s="53"/>
      <c r="DYI4" s="53"/>
      <c r="DYJ4" s="53"/>
      <c r="DYK4" s="53"/>
      <c r="DYL4" s="53"/>
      <c r="DYM4" s="53"/>
      <c r="DYN4" s="53"/>
      <c r="DYO4" s="53"/>
      <c r="DYP4" s="53"/>
      <c r="DYQ4" s="53"/>
      <c r="DYR4" s="53"/>
      <c r="DYS4" s="53"/>
      <c r="DYT4" s="53"/>
      <c r="DYU4" s="53"/>
      <c r="DYV4" s="53"/>
      <c r="DYW4" s="53"/>
      <c r="DYX4" s="53"/>
      <c r="DYY4" s="53"/>
      <c r="DYZ4" s="53"/>
      <c r="DZA4" s="53"/>
      <c r="DZB4" s="53"/>
      <c r="DZC4" s="53"/>
      <c r="DZD4" s="53"/>
      <c r="DZE4" s="53"/>
      <c r="DZF4" s="53"/>
      <c r="DZG4" s="53"/>
      <c r="DZH4" s="53"/>
      <c r="DZI4" s="53"/>
      <c r="DZJ4" s="53"/>
      <c r="DZK4" s="53"/>
      <c r="DZL4" s="53"/>
      <c r="DZM4" s="53"/>
      <c r="DZN4" s="53"/>
      <c r="DZO4" s="53"/>
      <c r="DZP4" s="53"/>
      <c r="DZQ4" s="53"/>
      <c r="DZR4" s="53"/>
      <c r="DZS4" s="53"/>
      <c r="DZT4" s="53"/>
      <c r="DZU4" s="53"/>
      <c r="DZV4" s="53"/>
      <c r="DZW4" s="53"/>
      <c r="DZX4" s="53"/>
      <c r="DZY4" s="53"/>
      <c r="DZZ4" s="53"/>
      <c r="EAA4" s="53"/>
      <c r="EAB4" s="53"/>
      <c r="EAC4" s="53"/>
      <c r="EAD4" s="53"/>
      <c r="EAE4" s="53"/>
      <c r="EAF4" s="53"/>
      <c r="EAG4" s="53"/>
      <c r="EAH4" s="53"/>
      <c r="EAI4" s="53"/>
      <c r="EAJ4" s="53"/>
      <c r="EAK4" s="53"/>
      <c r="EAL4" s="53"/>
      <c r="EAM4" s="53"/>
      <c r="EAN4" s="53"/>
      <c r="EAO4" s="53"/>
      <c r="EAP4" s="53"/>
      <c r="EAQ4" s="53"/>
      <c r="EAR4" s="53"/>
      <c r="EAS4" s="53"/>
      <c r="EAT4" s="53"/>
      <c r="EAU4" s="53"/>
      <c r="EAV4" s="53"/>
      <c r="EAW4" s="53"/>
      <c r="EAX4" s="53"/>
      <c r="EAY4" s="53"/>
      <c r="EAZ4" s="53"/>
      <c r="EBA4" s="53"/>
      <c r="EBB4" s="53"/>
      <c r="EBC4" s="53"/>
      <c r="EBD4" s="53"/>
      <c r="EBE4" s="53"/>
      <c r="EBF4" s="53"/>
      <c r="EBG4" s="53"/>
      <c r="EBH4" s="53"/>
      <c r="EBI4" s="53"/>
      <c r="EBJ4" s="53"/>
      <c r="EBK4" s="53"/>
      <c r="EBL4" s="53"/>
      <c r="EBM4" s="53"/>
      <c r="EBN4" s="53"/>
      <c r="EBO4" s="53"/>
      <c r="EBP4" s="53"/>
      <c r="EBQ4" s="53"/>
      <c r="EBR4" s="53"/>
      <c r="EBS4" s="53"/>
      <c r="EBT4" s="53"/>
      <c r="EBU4" s="53"/>
      <c r="EBV4" s="53"/>
      <c r="EBW4" s="53"/>
      <c r="EBX4" s="53"/>
      <c r="EBY4" s="53"/>
      <c r="EBZ4" s="53"/>
      <c r="ECA4" s="53"/>
      <c r="ECB4" s="53"/>
      <c r="ECC4" s="53"/>
      <c r="ECD4" s="53"/>
      <c r="ECE4" s="53"/>
      <c r="ECF4" s="53"/>
      <c r="ECG4" s="53"/>
      <c r="ECH4" s="53"/>
      <c r="ECI4" s="53"/>
      <c r="ECJ4" s="53"/>
      <c r="ECK4" s="53"/>
      <c r="ECL4" s="53"/>
      <c r="ECM4" s="53"/>
      <c r="ECN4" s="53"/>
      <c r="ECO4" s="53"/>
      <c r="ECP4" s="53"/>
      <c r="ECQ4" s="53"/>
      <c r="ECR4" s="53"/>
      <c r="ECS4" s="53"/>
      <c r="ECT4" s="53"/>
      <c r="ECU4" s="53"/>
      <c r="ECV4" s="53"/>
      <c r="ECW4" s="53"/>
      <c r="ECX4" s="53"/>
      <c r="ECY4" s="53"/>
      <c r="ECZ4" s="53"/>
      <c r="EDA4" s="53"/>
      <c r="EDB4" s="53"/>
      <c r="EDC4" s="53"/>
      <c r="EDD4" s="53"/>
      <c r="EDE4" s="53"/>
      <c r="EDF4" s="53"/>
      <c r="EDG4" s="53"/>
      <c r="EDH4" s="53"/>
      <c r="EDI4" s="53"/>
      <c r="EDJ4" s="53"/>
      <c r="EDK4" s="53"/>
      <c r="EDL4" s="53"/>
      <c r="EDM4" s="53"/>
      <c r="EDN4" s="53"/>
      <c r="EDO4" s="53"/>
      <c r="EDP4" s="53"/>
      <c r="EDQ4" s="53"/>
      <c r="EDR4" s="53"/>
      <c r="EDS4" s="53"/>
      <c r="EDT4" s="53"/>
      <c r="EDU4" s="53"/>
      <c r="EDV4" s="53"/>
      <c r="EDW4" s="53"/>
      <c r="EDX4" s="53"/>
      <c r="EDY4" s="53"/>
      <c r="EDZ4" s="53"/>
      <c r="EEA4" s="53"/>
      <c r="EEB4" s="53"/>
      <c r="EEC4" s="53"/>
      <c r="EED4" s="53"/>
      <c r="EEE4" s="53"/>
      <c r="EEF4" s="53"/>
      <c r="EEG4" s="53"/>
      <c r="EEH4" s="53"/>
      <c r="EEI4" s="53"/>
      <c r="EEJ4" s="53"/>
      <c r="EEK4" s="53"/>
      <c r="EEL4" s="53"/>
      <c r="EEM4" s="53"/>
      <c r="EEN4" s="53"/>
      <c r="EEO4" s="53"/>
      <c r="EEP4" s="53"/>
      <c r="EEQ4" s="53"/>
      <c r="EER4" s="53"/>
      <c r="EES4" s="53"/>
      <c r="EET4" s="53"/>
      <c r="EEU4" s="53"/>
      <c r="EEV4" s="53"/>
      <c r="EEW4" s="53"/>
      <c r="EEX4" s="53"/>
      <c r="EEY4" s="53"/>
      <c r="EEZ4" s="53"/>
      <c r="EFA4" s="53"/>
      <c r="EFB4" s="53"/>
      <c r="EFC4" s="53"/>
      <c r="EFD4" s="53"/>
      <c r="EFE4" s="53"/>
      <c r="EFF4" s="53"/>
      <c r="EFG4" s="53"/>
      <c r="EFH4" s="53"/>
      <c r="EFI4" s="53"/>
      <c r="EFJ4" s="53"/>
      <c r="EFK4" s="53"/>
      <c r="EFL4" s="53"/>
      <c r="EFM4" s="53"/>
      <c r="EFN4" s="53"/>
      <c r="EFO4" s="53"/>
      <c r="EFP4" s="53"/>
      <c r="EFQ4" s="53"/>
      <c r="EFR4" s="53"/>
      <c r="EFS4" s="53"/>
      <c r="EFT4" s="53"/>
      <c r="EFU4" s="53"/>
      <c r="EFV4" s="53"/>
      <c r="EFW4" s="53"/>
      <c r="EFX4" s="53"/>
      <c r="EFY4" s="53"/>
      <c r="EFZ4" s="53"/>
      <c r="EGA4" s="53"/>
      <c r="EGB4" s="53"/>
      <c r="EGC4" s="53"/>
      <c r="EGD4" s="53"/>
      <c r="EGE4" s="53"/>
      <c r="EGF4" s="53"/>
      <c r="EGG4" s="53"/>
      <c r="EGH4" s="53"/>
      <c r="EGI4" s="53"/>
      <c r="EGJ4" s="53"/>
      <c r="EGK4" s="53"/>
      <c r="EGL4" s="53"/>
      <c r="EGM4" s="53"/>
      <c r="EGN4" s="53"/>
      <c r="EGO4" s="53"/>
      <c r="EGP4" s="53"/>
      <c r="EGQ4" s="53"/>
      <c r="EGR4" s="53"/>
      <c r="EGS4" s="53"/>
      <c r="EGT4" s="53"/>
      <c r="EGU4" s="53"/>
      <c r="EGV4" s="53"/>
      <c r="EGW4" s="53"/>
      <c r="EGX4" s="53"/>
      <c r="EGY4" s="53"/>
      <c r="EGZ4" s="53"/>
      <c r="EHA4" s="53"/>
      <c r="EHB4" s="53"/>
      <c r="EHC4" s="53"/>
      <c r="EHD4" s="53"/>
      <c r="EHE4" s="53"/>
      <c r="EHF4" s="53"/>
      <c r="EHG4" s="53"/>
      <c r="EHH4" s="53"/>
      <c r="EHI4" s="53"/>
      <c r="EHJ4" s="53"/>
      <c r="EHK4" s="53"/>
      <c r="EHL4" s="53"/>
      <c r="EHM4" s="53"/>
      <c r="EHN4" s="53"/>
      <c r="EHO4" s="53"/>
      <c r="EHP4" s="53"/>
      <c r="EHQ4" s="53"/>
      <c r="EHR4" s="53"/>
      <c r="EHS4" s="53"/>
      <c r="EHT4" s="53"/>
      <c r="EHU4" s="53"/>
      <c r="EHV4" s="53"/>
      <c r="EHW4" s="53"/>
      <c r="EHX4" s="53"/>
      <c r="EHY4" s="53"/>
      <c r="EHZ4" s="53"/>
      <c r="EIA4" s="53"/>
      <c r="EIB4" s="53"/>
      <c r="EIC4" s="53"/>
      <c r="EID4" s="53"/>
      <c r="EIE4" s="53"/>
      <c r="EIF4" s="53"/>
      <c r="EIG4" s="53"/>
      <c r="EIH4" s="53"/>
      <c r="EII4" s="53"/>
      <c r="EIJ4" s="53"/>
      <c r="EIK4" s="53"/>
      <c r="EIL4" s="53"/>
      <c r="EIM4" s="53"/>
      <c r="EIN4" s="53"/>
      <c r="EIO4" s="53"/>
      <c r="EIP4" s="53"/>
      <c r="EIQ4" s="53"/>
      <c r="EIR4" s="53"/>
      <c r="EIS4" s="53"/>
      <c r="EIT4" s="53"/>
      <c r="EIU4" s="53"/>
      <c r="EIV4" s="53"/>
      <c r="EIW4" s="53"/>
      <c r="EIX4" s="53"/>
      <c r="EIY4" s="53"/>
      <c r="EIZ4" s="53"/>
      <c r="EJA4" s="53"/>
      <c r="EJB4" s="53"/>
      <c r="EJC4" s="53"/>
      <c r="EJD4" s="53"/>
      <c r="EJE4" s="53"/>
      <c r="EJF4" s="53"/>
      <c r="EJG4" s="53"/>
      <c r="EJH4" s="53"/>
      <c r="EJI4" s="53"/>
      <c r="EJJ4" s="53"/>
      <c r="EJK4" s="53"/>
      <c r="EJL4" s="53"/>
      <c r="EJM4" s="53"/>
      <c r="EJN4" s="53"/>
      <c r="EJO4" s="53"/>
      <c r="EJP4" s="53"/>
      <c r="EJQ4" s="53"/>
      <c r="EJR4" s="53"/>
      <c r="EJS4" s="53"/>
      <c r="EJT4" s="53"/>
      <c r="EJU4" s="53"/>
      <c r="EJV4" s="53"/>
      <c r="EJW4" s="53"/>
      <c r="EJX4" s="53"/>
      <c r="EJY4" s="53"/>
      <c r="EJZ4" s="53"/>
      <c r="EKA4" s="53"/>
      <c r="EKB4" s="53"/>
      <c r="EKC4" s="53"/>
      <c r="EKD4" s="53"/>
      <c r="EKE4" s="53"/>
      <c r="EKF4" s="53"/>
      <c r="EKG4" s="53"/>
      <c r="EKH4" s="53"/>
      <c r="EKI4" s="53"/>
      <c r="EKJ4" s="53"/>
      <c r="EKK4" s="53"/>
      <c r="EKL4" s="53"/>
      <c r="EKM4" s="53"/>
      <c r="EKN4" s="53"/>
      <c r="EKO4" s="53"/>
      <c r="EKP4" s="53"/>
      <c r="EKQ4" s="53"/>
      <c r="EKR4" s="53"/>
      <c r="EKS4" s="53"/>
      <c r="EKT4" s="53"/>
      <c r="EKU4" s="53"/>
      <c r="EKV4" s="53"/>
      <c r="EKW4" s="53"/>
      <c r="EKX4" s="53"/>
      <c r="EKY4" s="53"/>
      <c r="EKZ4" s="53"/>
      <c r="ELA4" s="53"/>
      <c r="ELB4" s="53"/>
      <c r="ELC4" s="53"/>
      <c r="ELD4" s="53"/>
      <c r="ELE4" s="53"/>
      <c r="ELF4" s="53"/>
      <c r="ELG4" s="53"/>
      <c r="ELH4" s="53"/>
      <c r="ELI4" s="53"/>
      <c r="ELJ4" s="53"/>
      <c r="ELK4" s="53"/>
      <c r="ELL4" s="53"/>
      <c r="ELM4" s="53"/>
      <c r="ELN4" s="53"/>
      <c r="ELO4" s="53"/>
      <c r="ELP4" s="53"/>
      <c r="ELQ4" s="53"/>
      <c r="ELR4" s="53"/>
      <c r="ELS4" s="53"/>
      <c r="ELT4" s="53"/>
      <c r="ELU4" s="53"/>
      <c r="ELV4" s="53"/>
      <c r="ELW4" s="53"/>
      <c r="ELX4" s="53"/>
      <c r="ELY4" s="53"/>
      <c r="ELZ4" s="53"/>
      <c r="EMA4" s="53"/>
      <c r="EMB4" s="53"/>
      <c r="EMC4" s="53"/>
      <c r="EMD4" s="53"/>
      <c r="EME4" s="53"/>
      <c r="EMF4" s="53"/>
      <c r="EMG4" s="53"/>
      <c r="EMH4" s="53"/>
      <c r="EMI4" s="53"/>
      <c r="EMJ4" s="53"/>
      <c r="EMK4" s="53"/>
      <c r="EML4" s="53"/>
      <c r="EMM4" s="53"/>
      <c r="EMN4" s="53"/>
      <c r="EMO4" s="53"/>
      <c r="EMP4" s="53"/>
      <c r="EMQ4" s="53"/>
      <c r="EMR4" s="53"/>
      <c r="EMS4" s="53"/>
      <c r="EMT4" s="53"/>
      <c r="EMU4" s="53"/>
      <c r="EMV4" s="53"/>
      <c r="EMW4" s="53"/>
      <c r="EMX4" s="53"/>
      <c r="EMY4" s="53"/>
      <c r="EMZ4" s="53"/>
      <c r="ENA4" s="53"/>
      <c r="ENB4" s="53"/>
      <c r="ENC4" s="53"/>
      <c r="END4" s="53"/>
      <c r="ENE4" s="53"/>
      <c r="ENF4" s="53"/>
      <c r="ENG4" s="53"/>
      <c r="ENH4" s="53"/>
      <c r="ENI4" s="53"/>
      <c r="ENJ4" s="53"/>
      <c r="ENK4" s="53"/>
      <c r="ENL4" s="53"/>
      <c r="ENM4" s="53"/>
      <c r="ENN4" s="53"/>
      <c r="ENO4" s="53"/>
      <c r="ENP4" s="53"/>
      <c r="ENQ4" s="53"/>
      <c r="ENR4" s="53"/>
      <c r="ENS4" s="53"/>
      <c r="ENT4" s="53"/>
      <c r="ENU4" s="53"/>
      <c r="ENV4" s="53"/>
      <c r="ENW4" s="53"/>
      <c r="ENX4" s="53"/>
      <c r="ENY4" s="53"/>
      <c r="ENZ4" s="53"/>
      <c r="EOA4" s="53"/>
      <c r="EOB4" s="53"/>
      <c r="EOC4" s="53"/>
      <c r="EOD4" s="53"/>
      <c r="EOE4" s="53"/>
      <c r="EOF4" s="53"/>
      <c r="EOG4" s="53"/>
      <c r="EOH4" s="53"/>
      <c r="EOI4" s="53"/>
      <c r="EOJ4" s="53"/>
      <c r="EOK4" s="53"/>
      <c r="EOL4" s="53"/>
      <c r="EOM4" s="53"/>
      <c r="EON4" s="53"/>
      <c r="EOO4" s="53"/>
      <c r="EOP4" s="53"/>
      <c r="EOQ4" s="53"/>
      <c r="EOR4" s="53"/>
      <c r="EOS4" s="53"/>
      <c r="EOT4" s="53"/>
      <c r="EOU4" s="53"/>
      <c r="EOV4" s="53"/>
      <c r="EOW4" s="53"/>
      <c r="EOX4" s="53"/>
      <c r="EOY4" s="53"/>
      <c r="EOZ4" s="53"/>
      <c r="EPA4" s="53"/>
      <c r="EPB4" s="53"/>
      <c r="EPC4" s="53"/>
      <c r="EPD4" s="53"/>
      <c r="EPE4" s="53"/>
      <c r="EPF4" s="53"/>
      <c r="EPG4" s="53"/>
      <c r="EPH4" s="53"/>
      <c r="EPI4" s="53"/>
      <c r="EPJ4" s="53"/>
      <c r="EPK4" s="53"/>
      <c r="EPL4" s="53"/>
      <c r="EPM4" s="53"/>
      <c r="EPN4" s="53"/>
      <c r="EPO4" s="53"/>
      <c r="EPP4" s="53"/>
      <c r="EPQ4" s="53"/>
      <c r="EPR4" s="53"/>
      <c r="EPS4" s="53"/>
      <c r="EPT4" s="53"/>
      <c r="EPU4" s="53"/>
      <c r="EPV4" s="53"/>
      <c r="EPW4" s="53"/>
      <c r="EPX4" s="53"/>
      <c r="EPY4" s="53"/>
      <c r="EPZ4" s="53"/>
      <c r="EQA4" s="53"/>
      <c r="EQB4" s="53"/>
      <c r="EQC4" s="53"/>
      <c r="EQD4" s="53"/>
      <c r="EQE4" s="53"/>
      <c r="EQF4" s="53"/>
      <c r="EQG4" s="53"/>
      <c r="EQH4" s="53"/>
      <c r="EQI4" s="53"/>
      <c r="EQJ4" s="53"/>
      <c r="EQK4" s="53"/>
      <c r="EQL4" s="53"/>
      <c r="EQM4" s="53"/>
      <c r="EQN4" s="53"/>
      <c r="EQO4" s="53"/>
      <c r="EQP4" s="53"/>
      <c r="EQQ4" s="53"/>
      <c r="EQR4" s="53"/>
      <c r="EQS4" s="53"/>
      <c r="EQT4" s="53"/>
      <c r="EQU4" s="53"/>
      <c r="EQV4" s="53"/>
      <c r="EQW4" s="53"/>
      <c r="EQX4" s="53"/>
      <c r="EQY4" s="53"/>
      <c r="EQZ4" s="53"/>
      <c r="ERA4" s="53"/>
      <c r="ERB4" s="53"/>
      <c r="ERC4" s="53"/>
      <c r="ERD4" s="53"/>
      <c r="ERE4" s="53"/>
      <c r="ERF4" s="53"/>
      <c r="ERG4" s="53"/>
      <c r="ERH4" s="53"/>
      <c r="ERI4" s="53"/>
      <c r="ERJ4" s="53"/>
      <c r="ERK4" s="53"/>
      <c r="ERL4" s="53"/>
      <c r="ERM4" s="53"/>
      <c r="ERN4" s="53"/>
      <c r="ERO4" s="53"/>
      <c r="ERP4" s="53"/>
      <c r="ERQ4" s="53"/>
      <c r="ERR4" s="53"/>
      <c r="ERS4" s="53"/>
      <c r="ERT4" s="53"/>
      <c r="ERU4" s="53"/>
      <c r="ERV4" s="53"/>
      <c r="ERW4" s="53"/>
      <c r="ERX4" s="53"/>
      <c r="ERY4" s="53"/>
      <c r="ERZ4" s="53"/>
      <c r="ESA4" s="53"/>
      <c r="ESB4" s="53"/>
      <c r="ESC4" s="53"/>
      <c r="ESD4" s="53"/>
      <c r="ESE4" s="53"/>
      <c r="ESF4" s="53"/>
      <c r="ESG4" s="53"/>
      <c r="ESH4" s="53"/>
      <c r="ESI4" s="53"/>
      <c r="ESJ4" s="53"/>
      <c r="ESK4" s="53"/>
      <c r="ESL4" s="53"/>
      <c r="ESM4" s="53"/>
      <c r="ESN4" s="53"/>
      <c r="ESO4" s="53"/>
      <c r="ESP4" s="53"/>
      <c r="ESQ4" s="53"/>
      <c r="ESR4" s="53"/>
      <c r="ESS4" s="53"/>
      <c r="EST4" s="53"/>
      <c r="ESU4" s="53"/>
      <c r="ESV4" s="53"/>
      <c r="ESW4" s="53"/>
      <c r="ESX4" s="53"/>
      <c r="ESY4" s="53"/>
      <c r="ESZ4" s="53"/>
      <c r="ETA4" s="53"/>
      <c r="ETB4" s="53"/>
      <c r="ETC4" s="53"/>
      <c r="ETD4" s="53"/>
      <c r="ETE4" s="53"/>
      <c r="ETF4" s="53"/>
      <c r="ETG4" s="53"/>
      <c r="ETH4" s="53"/>
      <c r="ETI4" s="53"/>
      <c r="ETJ4" s="53"/>
      <c r="ETK4" s="53"/>
      <c r="ETL4" s="53"/>
      <c r="ETM4" s="53"/>
      <c r="ETN4" s="53"/>
      <c r="ETO4" s="53"/>
      <c r="ETP4" s="53"/>
      <c r="ETQ4" s="53"/>
      <c r="ETR4" s="53"/>
      <c r="ETS4" s="53"/>
      <c r="ETT4" s="53"/>
      <c r="ETU4" s="53"/>
      <c r="ETV4" s="53"/>
      <c r="ETW4" s="53"/>
      <c r="ETX4" s="53"/>
      <c r="ETY4" s="53"/>
      <c r="ETZ4" s="53"/>
      <c r="EUA4" s="53"/>
      <c r="EUB4" s="53"/>
      <c r="EUC4" s="53"/>
      <c r="EUD4" s="53"/>
      <c r="EUE4" s="53"/>
      <c r="EUF4" s="53"/>
      <c r="EUG4" s="53"/>
      <c r="EUH4" s="53"/>
      <c r="EUI4" s="53"/>
      <c r="EUJ4" s="53"/>
      <c r="EUK4" s="53"/>
      <c r="EUL4" s="53"/>
      <c r="EUM4" s="53"/>
      <c r="EUN4" s="53"/>
      <c r="EUO4" s="53"/>
      <c r="EUP4" s="53"/>
      <c r="EUQ4" s="53"/>
      <c r="EUR4" s="53"/>
      <c r="EUS4" s="53"/>
      <c r="EUT4" s="53"/>
      <c r="EUU4" s="53"/>
      <c r="EUV4" s="53"/>
      <c r="EUW4" s="53"/>
      <c r="EUX4" s="53"/>
      <c r="EUY4" s="53"/>
      <c r="EUZ4" s="53"/>
      <c r="EVA4" s="53"/>
      <c r="EVB4" s="53"/>
      <c r="EVC4" s="53"/>
      <c r="EVD4" s="53"/>
      <c r="EVE4" s="53"/>
      <c r="EVF4" s="53"/>
      <c r="EVG4" s="53"/>
      <c r="EVH4" s="53"/>
      <c r="EVI4" s="53"/>
      <c r="EVJ4" s="53"/>
      <c r="EVK4" s="53"/>
      <c r="EVL4" s="53"/>
      <c r="EVM4" s="53"/>
      <c r="EVN4" s="53"/>
      <c r="EVO4" s="53"/>
      <c r="EVP4" s="53"/>
      <c r="EVQ4" s="53"/>
      <c r="EVR4" s="53"/>
      <c r="EVS4" s="53"/>
      <c r="EVT4" s="53"/>
      <c r="EVU4" s="53"/>
      <c r="EVV4" s="53"/>
      <c r="EVW4" s="53"/>
      <c r="EVX4" s="53"/>
      <c r="EVY4" s="53"/>
      <c r="EVZ4" s="53"/>
      <c r="EWA4" s="53"/>
      <c r="EWB4" s="53"/>
      <c r="EWC4" s="53"/>
      <c r="EWD4" s="53"/>
      <c r="EWE4" s="53"/>
      <c r="EWF4" s="53"/>
      <c r="EWG4" s="53"/>
      <c r="EWH4" s="53"/>
      <c r="EWI4" s="53"/>
      <c r="EWJ4" s="53"/>
      <c r="EWK4" s="53"/>
      <c r="EWL4" s="53"/>
      <c r="EWM4" s="53"/>
      <c r="EWN4" s="53"/>
      <c r="EWO4" s="53"/>
      <c r="EWP4" s="53"/>
      <c r="EWQ4" s="53"/>
      <c r="EWR4" s="53"/>
      <c r="EWS4" s="53"/>
      <c r="EWT4" s="53"/>
      <c r="EWU4" s="53"/>
      <c r="EWV4" s="53"/>
      <c r="EWW4" s="53"/>
      <c r="EWX4" s="53"/>
      <c r="EWY4" s="53"/>
      <c r="EWZ4" s="53"/>
      <c r="EXA4" s="53"/>
      <c r="EXB4" s="53"/>
      <c r="EXC4" s="53"/>
      <c r="EXD4" s="53"/>
      <c r="EXE4" s="53"/>
      <c r="EXF4" s="53"/>
      <c r="EXG4" s="53"/>
      <c r="EXH4" s="53"/>
      <c r="EXI4" s="53"/>
      <c r="EXJ4" s="53"/>
      <c r="EXK4" s="53"/>
      <c r="EXL4" s="53"/>
      <c r="EXM4" s="53"/>
      <c r="EXN4" s="53"/>
      <c r="EXO4" s="53"/>
      <c r="EXP4" s="53"/>
      <c r="EXQ4" s="53"/>
      <c r="EXR4" s="53"/>
      <c r="EXS4" s="53"/>
      <c r="EXT4" s="53"/>
      <c r="EXU4" s="53"/>
      <c r="EXV4" s="53"/>
      <c r="EXW4" s="53"/>
      <c r="EXX4" s="53"/>
      <c r="EXY4" s="53"/>
      <c r="EXZ4" s="53"/>
      <c r="EYA4" s="53"/>
      <c r="EYB4" s="53"/>
      <c r="EYC4" s="53"/>
      <c r="EYD4" s="53"/>
      <c r="EYE4" s="53"/>
      <c r="EYF4" s="53"/>
      <c r="EYG4" s="53"/>
      <c r="EYH4" s="53"/>
      <c r="EYI4" s="53"/>
      <c r="EYJ4" s="53"/>
      <c r="EYK4" s="53"/>
      <c r="EYL4" s="53"/>
      <c r="EYM4" s="53"/>
      <c r="EYN4" s="53"/>
      <c r="EYO4" s="53"/>
      <c r="EYP4" s="53"/>
      <c r="EYQ4" s="53"/>
      <c r="EYR4" s="53"/>
      <c r="EYS4" s="53"/>
      <c r="EYT4" s="53"/>
      <c r="EYU4" s="53"/>
      <c r="EYV4" s="53"/>
      <c r="EYW4" s="53"/>
      <c r="EYX4" s="53"/>
      <c r="EYY4" s="53"/>
      <c r="EYZ4" s="53"/>
      <c r="EZA4" s="53"/>
      <c r="EZB4" s="53"/>
      <c r="EZC4" s="53"/>
      <c r="EZD4" s="53"/>
      <c r="EZE4" s="53"/>
      <c r="EZF4" s="53"/>
      <c r="EZG4" s="53"/>
      <c r="EZH4" s="53"/>
      <c r="EZI4" s="53"/>
      <c r="EZJ4" s="53"/>
      <c r="EZK4" s="53"/>
      <c r="EZL4" s="53"/>
      <c r="EZM4" s="53"/>
      <c r="EZN4" s="53"/>
      <c r="EZO4" s="53"/>
      <c r="EZP4" s="53"/>
      <c r="EZQ4" s="53"/>
      <c r="EZR4" s="53"/>
      <c r="EZS4" s="53"/>
      <c r="EZT4" s="53"/>
      <c r="EZU4" s="53"/>
      <c r="EZV4" s="53"/>
      <c r="EZW4" s="53"/>
      <c r="EZX4" s="53"/>
      <c r="EZY4" s="53"/>
      <c r="EZZ4" s="53"/>
      <c r="FAA4" s="53"/>
      <c r="FAB4" s="53"/>
      <c r="FAC4" s="53"/>
      <c r="FAD4" s="53"/>
      <c r="FAE4" s="53"/>
      <c r="FAF4" s="53"/>
      <c r="FAG4" s="53"/>
      <c r="FAH4" s="53"/>
      <c r="FAI4" s="53"/>
      <c r="FAJ4" s="53"/>
      <c r="FAK4" s="53"/>
      <c r="FAL4" s="53"/>
      <c r="FAM4" s="53"/>
      <c r="FAN4" s="53"/>
      <c r="FAO4" s="53"/>
      <c r="FAP4" s="53"/>
      <c r="FAQ4" s="53"/>
      <c r="FAR4" s="53"/>
      <c r="FAS4" s="53"/>
      <c r="FAT4" s="53"/>
      <c r="FAU4" s="53"/>
      <c r="FAV4" s="53"/>
      <c r="FAW4" s="53"/>
      <c r="FAX4" s="53"/>
      <c r="FAY4" s="53"/>
      <c r="FAZ4" s="53"/>
      <c r="FBA4" s="53"/>
      <c r="FBB4" s="53"/>
      <c r="FBC4" s="53"/>
      <c r="FBD4" s="53"/>
      <c r="FBE4" s="53"/>
      <c r="FBF4" s="53"/>
      <c r="FBG4" s="53"/>
      <c r="FBH4" s="53"/>
      <c r="FBI4" s="53"/>
      <c r="FBJ4" s="53"/>
      <c r="FBK4" s="53"/>
      <c r="FBL4" s="53"/>
      <c r="FBM4" s="53"/>
      <c r="FBN4" s="53"/>
      <c r="FBO4" s="53"/>
      <c r="FBP4" s="53"/>
      <c r="FBQ4" s="53"/>
      <c r="FBR4" s="53"/>
      <c r="FBS4" s="53"/>
      <c r="FBT4" s="53"/>
      <c r="FBU4" s="53"/>
      <c r="FBV4" s="53"/>
      <c r="FBW4" s="53"/>
      <c r="FBX4" s="53"/>
      <c r="FBY4" s="53"/>
      <c r="FBZ4" s="53"/>
      <c r="FCA4" s="53"/>
      <c r="FCB4" s="53"/>
      <c r="FCC4" s="53"/>
      <c r="FCD4" s="53"/>
      <c r="FCE4" s="53"/>
      <c r="FCF4" s="53"/>
      <c r="FCG4" s="53"/>
      <c r="FCH4" s="53"/>
      <c r="FCI4" s="53"/>
      <c r="FCJ4" s="53"/>
      <c r="FCK4" s="53"/>
      <c r="FCL4" s="53"/>
      <c r="FCM4" s="53"/>
      <c r="FCN4" s="53"/>
      <c r="FCO4" s="53"/>
      <c r="FCP4" s="53"/>
      <c r="FCQ4" s="53"/>
      <c r="FCR4" s="53"/>
      <c r="FCS4" s="53"/>
      <c r="FCT4" s="53"/>
      <c r="FCU4" s="53"/>
      <c r="FCV4" s="53"/>
      <c r="FCW4" s="53"/>
      <c r="FCX4" s="53"/>
      <c r="FCY4" s="53"/>
      <c r="FCZ4" s="53"/>
      <c r="FDA4" s="53"/>
      <c r="FDB4" s="53"/>
      <c r="FDC4" s="53"/>
      <c r="FDD4" s="53"/>
      <c r="FDE4" s="53"/>
      <c r="FDF4" s="53"/>
      <c r="FDG4" s="53"/>
      <c r="FDH4" s="53"/>
      <c r="FDI4" s="53"/>
      <c r="FDJ4" s="53"/>
      <c r="FDK4" s="53"/>
      <c r="FDL4" s="53"/>
      <c r="FDM4" s="53"/>
      <c r="FDN4" s="53"/>
      <c r="FDO4" s="53"/>
      <c r="FDP4" s="53"/>
      <c r="FDQ4" s="53"/>
      <c r="FDR4" s="53"/>
      <c r="FDS4" s="53"/>
      <c r="FDT4" s="53"/>
      <c r="FDU4" s="53"/>
      <c r="FDV4" s="53"/>
      <c r="FDW4" s="53"/>
      <c r="FDX4" s="53"/>
      <c r="FDY4" s="53"/>
      <c r="FDZ4" s="53"/>
      <c r="FEA4" s="53"/>
      <c r="FEB4" s="53"/>
      <c r="FEC4" s="53"/>
      <c r="FED4" s="53"/>
      <c r="FEE4" s="53"/>
      <c r="FEF4" s="53"/>
      <c r="FEG4" s="53"/>
      <c r="FEH4" s="53"/>
      <c r="FEI4" s="53"/>
      <c r="FEJ4" s="53"/>
      <c r="FEK4" s="53"/>
      <c r="FEL4" s="53"/>
      <c r="FEM4" s="53"/>
      <c r="FEN4" s="53"/>
      <c r="FEO4" s="53"/>
      <c r="FEP4" s="53"/>
      <c r="FEQ4" s="53"/>
      <c r="FER4" s="53"/>
      <c r="FES4" s="53"/>
      <c r="FET4" s="53"/>
      <c r="FEU4" s="53"/>
      <c r="FEV4" s="53"/>
      <c r="FEW4" s="53"/>
      <c r="FEX4" s="53"/>
      <c r="FEY4" s="53"/>
      <c r="FEZ4" s="53"/>
      <c r="FFA4" s="53"/>
      <c r="FFB4" s="53"/>
      <c r="FFC4" s="53"/>
      <c r="FFD4" s="53"/>
      <c r="FFE4" s="53"/>
      <c r="FFF4" s="53"/>
      <c r="FFG4" s="53"/>
      <c r="FFH4" s="53"/>
      <c r="FFI4" s="53"/>
      <c r="FFJ4" s="53"/>
      <c r="FFK4" s="53"/>
      <c r="FFL4" s="53"/>
      <c r="FFM4" s="53"/>
      <c r="FFN4" s="53"/>
      <c r="FFO4" s="53"/>
      <c r="FFP4" s="53"/>
      <c r="FFQ4" s="53"/>
      <c r="FFR4" s="53"/>
      <c r="FFS4" s="53"/>
      <c r="FFT4" s="53"/>
      <c r="FFU4" s="53"/>
      <c r="FFV4" s="53"/>
      <c r="FFW4" s="53"/>
      <c r="FFX4" s="53"/>
      <c r="FFY4" s="53"/>
      <c r="FFZ4" s="53"/>
      <c r="FGA4" s="53"/>
      <c r="FGB4" s="53"/>
      <c r="FGC4" s="53"/>
      <c r="FGD4" s="53"/>
      <c r="FGE4" s="53"/>
      <c r="FGF4" s="53"/>
      <c r="FGG4" s="53"/>
      <c r="FGH4" s="53"/>
      <c r="FGI4" s="53"/>
      <c r="FGJ4" s="53"/>
      <c r="FGK4" s="53"/>
      <c r="FGL4" s="53"/>
      <c r="FGM4" s="53"/>
      <c r="FGN4" s="53"/>
      <c r="FGO4" s="53"/>
      <c r="FGP4" s="53"/>
      <c r="FGQ4" s="53"/>
      <c r="FGR4" s="53"/>
      <c r="FGS4" s="53"/>
      <c r="FGT4" s="53"/>
      <c r="FGU4" s="53"/>
      <c r="FGV4" s="53"/>
      <c r="FGW4" s="53"/>
      <c r="FGX4" s="53"/>
      <c r="FGY4" s="53"/>
      <c r="FGZ4" s="53"/>
      <c r="FHA4" s="53"/>
      <c r="FHB4" s="53"/>
      <c r="FHC4" s="53"/>
      <c r="FHD4" s="53"/>
      <c r="FHE4" s="53"/>
      <c r="FHF4" s="53"/>
      <c r="FHG4" s="53"/>
      <c r="FHH4" s="53"/>
      <c r="FHI4" s="53"/>
      <c r="FHJ4" s="53"/>
      <c r="FHK4" s="53"/>
      <c r="FHL4" s="53"/>
      <c r="FHM4" s="53"/>
      <c r="FHN4" s="53"/>
      <c r="FHO4" s="53"/>
      <c r="FHP4" s="53"/>
      <c r="FHQ4" s="53"/>
      <c r="FHR4" s="53"/>
      <c r="FHS4" s="53"/>
      <c r="FHT4" s="53"/>
      <c r="FHU4" s="53"/>
      <c r="FHV4" s="53"/>
      <c r="FHW4" s="53"/>
      <c r="FHX4" s="53"/>
      <c r="FHY4" s="53"/>
      <c r="FHZ4" s="53"/>
      <c r="FIA4" s="53"/>
      <c r="FIB4" s="53"/>
      <c r="FIC4" s="53"/>
      <c r="FID4" s="53"/>
      <c r="FIE4" s="53"/>
      <c r="FIF4" s="53"/>
      <c r="FIG4" s="53"/>
      <c r="FIH4" s="53"/>
      <c r="FII4" s="53"/>
      <c r="FIJ4" s="53"/>
      <c r="FIK4" s="53"/>
      <c r="FIL4" s="53"/>
      <c r="FIM4" s="53"/>
      <c r="FIN4" s="53"/>
      <c r="FIO4" s="53"/>
      <c r="FIP4" s="53"/>
      <c r="FIQ4" s="53"/>
      <c r="FIR4" s="53"/>
      <c r="FIS4" s="53"/>
      <c r="FIT4" s="53"/>
      <c r="FIU4" s="53"/>
      <c r="FIV4" s="53"/>
      <c r="FIW4" s="53"/>
      <c r="FIX4" s="53"/>
      <c r="FIY4" s="53"/>
      <c r="FIZ4" s="53"/>
      <c r="FJA4" s="53"/>
      <c r="FJB4" s="53"/>
      <c r="FJC4" s="53"/>
      <c r="FJD4" s="53"/>
      <c r="FJE4" s="53"/>
      <c r="FJF4" s="53"/>
      <c r="FJG4" s="53"/>
      <c r="FJH4" s="53"/>
      <c r="FJI4" s="53"/>
      <c r="FJJ4" s="53"/>
      <c r="FJK4" s="53"/>
      <c r="FJL4" s="53"/>
      <c r="FJM4" s="53"/>
      <c r="FJN4" s="53"/>
      <c r="FJO4" s="53"/>
      <c r="FJP4" s="53"/>
      <c r="FJQ4" s="53"/>
      <c r="FJR4" s="53"/>
      <c r="FJS4" s="53"/>
      <c r="FJT4" s="53"/>
      <c r="FJU4" s="53"/>
      <c r="FJV4" s="53"/>
      <c r="FJW4" s="53"/>
      <c r="FJX4" s="53"/>
      <c r="FJY4" s="53"/>
      <c r="FJZ4" s="53"/>
      <c r="FKA4" s="53"/>
      <c r="FKB4" s="53"/>
      <c r="FKC4" s="53"/>
      <c r="FKD4" s="53"/>
      <c r="FKE4" s="53"/>
      <c r="FKF4" s="53"/>
      <c r="FKG4" s="53"/>
      <c r="FKH4" s="53"/>
      <c r="FKI4" s="53"/>
      <c r="FKJ4" s="53"/>
      <c r="FKK4" s="53"/>
      <c r="FKL4" s="53"/>
      <c r="FKM4" s="53"/>
      <c r="FKN4" s="53"/>
      <c r="FKO4" s="53"/>
      <c r="FKP4" s="53"/>
      <c r="FKQ4" s="53"/>
      <c r="FKR4" s="53"/>
      <c r="FKS4" s="53"/>
      <c r="FKT4" s="53"/>
      <c r="FKU4" s="53"/>
      <c r="FKV4" s="53"/>
      <c r="FKW4" s="53"/>
      <c r="FKX4" s="53"/>
      <c r="FKY4" s="53"/>
      <c r="FKZ4" s="53"/>
      <c r="FLA4" s="53"/>
      <c r="FLB4" s="53"/>
      <c r="FLC4" s="53"/>
      <c r="FLD4" s="53"/>
      <c r="FLE4" s="53"/>
      <c r="FLF4" s="53"/>
      <c r="FLG4" s="53"/>
      <c r="FLH4" s="53"/>
      <c r="FLI4" s="53"/>
      <c r="FLJ4" s="53"/>
      <c r="FLK4" s="53"/>
      <c r="FLL4" s="53"/>
      <c r="FLM4" s="53"/>
      <c r="FLN4" s="53"/>
      <c r="FLO4" s="53"/>
      <c r="FLP4" s="53"/>
      <c r="FLQ4" s="53"/>
      <c r="FLR4" s="53"/>
      <c r="FLS4" s="53"/>
      <c r="FLT4" s="53"/>
      <c r="FLU4" s="53"/>
      <c r="FLV4" s="53"/>
      <c r="FLW4" s="53"/>
      <c r="FLX4" s="53"/>
      <c r="FLY4" s="53"/>
      <c r="FLZ4" s="53"/>
      <c r="FMA4" s="53"/>
      <c r="FMB4" s="53"/>
      <c r="FMC4" s="53"/>
      <c r="FMD4" s="53"/>
      <c r="FME4" s="53"/>
      <c r="FMF4" s="53"/>
      <c r="FMG4" s="53"/>
      <c r="FMH4" s="53"/>
      <c r="FMI4" s="53"/>
      <c r="FMJ4" s="53"/>
      <c r="FMK4" s="53"/>
      <c r="FML4" s="53"/>
      <c r="FMM4" s="53"/>
      <c r="FMN4" s="53"/>
      <c r="FMO4" s="53"/>
      <c r="FMP4" s="53"/>
      <c r="FMQ4" s="53"/>
      <c r="FMR4" s="53"/>
      <c r="FMS4" s="53"/>
      <c r="FMT4" s="53"/>
      <c r="FMU4" s="53"/>
      <c r="FMV4" s="53"/>
      <c r="FMW4" s="53"/>
      <c r="FMX4" s="53"/>
      <c r="FMY4" s="53"/>
      <c r="FMZ4" s="53"/>
      <c r="FNA4" s="53"/>
      <c r="FNB4" s="53"/>
      <c r="FNC4" s="53"/>
      <c r="FND4" s="53"/>
      <c r="FNE4" s="53"/>
      <c r="FNF4" s="53"/>
      <c r="FNG4" s="53"/>
      <c r="FNH4" s="53"/>
      <c r="FNI4" s="53"/>
      <c r="FNJ4" s="53"/>
      <c r="FNK4" s="53"/>
      <c r="FNL4" s="53"/>
      <c r="FNM4" s="53"/>
      <c r="FNN4" s="53"/>
      <c r="FNO4" s="53"/>
      <c r="FNP4" s="53"/>
      <c r="FNQ4" s="53"/>
      <c r="FNR4" s="53"/>
      <c r="FNS4" s="53"/>
      <c r="FNT4" s="53"/>
      <c r="FNU4" s="53"/>
      <c r="FNV4" s="53"/>
      <c r="FNW4" s="53"/>
      <c r="FNX4" s="53"/>
      <c r="FNY4" s="53"/>
      <c r="FNZ4" s="53"/>
      <c r="FOA4" s="53"/>
      <c r="FOB4" s="53"/>
      <c r="FOC4" s="53"/>
      <c r="FOD4" s="53"/>
      <c r="FOE4" s="53"/>
      <c r="FOF4" s="53"/>
      <c r="FOG4" s="53"/>
      <c r="FOH4" s="53"/>
      <c r="FOI4" s="53"/>
      <c r="FOJ4" s="53"/>
      <c r="FOK4" s="53"/>
      <c r="FOL4" s="53"/>
      <c r="FOM4" s="53"/>
      <c r="FON4" s="53"/>
      <c r="FOO4" s="53"/>
      <c r="FOP4" s="53"/>
      <c r="FOQ4" s="53"/>
      <c r="FOR4" s="53"/>
      <c r="FOS4" s="53"/>
      <c r="FOT4" s="53"/>
      <c r="FOU4" s="53"/>
      <c r="FOV4" s="53"/>
      <c r="FOW4" s="53"/>
      <c r="FOX4" s="53"/>
      <c r="FOY4" s="53"/>
      <c r="FOZ4" s="53"/>
      <c r="FPA4" s="53"/>
      <c r="FPB4" s="53"/>
      <c r="FPC4" s="53"/>
      <c r="FPD4" s="53"/>
      <c r="FPE4" s="53"/>
      <c r="FPF4" s="53"/>
      <c r="FPG4" s="53"/>
      <c r="FPH4" s="53"/>
      <c r="FPI4" s="53"/>
      <c r="FPJ4" s="53"/>
      <c r="FPK4" s="53"/>
      <c r="FPL4" s="53"/>
      <c r="FPM4" s="53"/>
      <c r="FPN4" s="53"/>
      <c r="FPO4" s="53"/>
      <c r="FPP4" s="53"/>
      <c r="FPQ4" s="53"/>
      <c r="FPR4" s="53"/>
      <c r="FPS4" s="53"/>
      <c r="FPT4" s="53"/>
      <c r="FPU4" s="53"/>
      <c r="FPV4" s="53"/>
      <c r="FPW4" s="53"/>
      <c r="FPX4" s="53"/>
      <c r="FPY4" s="53"/>
      <c r="FPZ4" s="53"/>
      <c r="FQA4" s="53"/>
      <c r="FQB4" s="53"/>
      <c r="FQC4" s="53"/>
      <c r="FQD4" s="53"/>
      <c r="FQE4" s="53"/>
      <c r="FQF4" s="53"/>
      <c r="FQG4" s="53"/>
      <c r="FQH4" s="53"/>
      <c r="FQI4" s="53"/>
      <c r="FQJ4" s="53"/>
      <c r="FQK4" s="53"/>
      <c r="FQL4" s="53"/>
      <c r="FQM4" s="53"/>
      <c r="FQN4" s="53"/>
      <c r="FQO4" s="53"/>
      <c r="FQP4" s="53"/>
      <c r="FQQ4" s="53"/>
      <c r="FQR4" s="53"/>
      <c r="FQS4" s="53"/>
      <c r="FQT4" s="53"/>
      <c r="FQU4" s="53"/>
      <c r="FQV4" s="53"/>
      <c r="FQW4" s="53"/>
      <c r="FQX4" s="53"/>
      <c r="FQY4" s="53"/>
      <c r="FQZ4" s="53"/>
      <c r="FRA4" s="53"/>
      <c r="FRB4" s="53"/>
      <c r="FRC4" s="53"/>
      <c r="FRD4" s="53"/>
      <c r="FRE4" s="53"/>
      <c r="FRF4" s="53"/>
      <c r="FRG4" s="53"/>
      <c r="FRH4" s="53"/>
      <c r="FRI4" s="53"/>
      <c r="FRJ4" s="53"/>
      <c r="FRK4" s="53"/>
      <c r="FRL4" s="53"/>
      <c r="FRM4" s="53"/>
      <c r="FRN4" s="53"/>
      <c r="FRO4" s="53"/>
      <c r="FRP4" s="53"/>
      <c r="FRQ4" s="53"/>
      <c r="FRR4" s="53"/>
      <c r="FRS4" s="53"/>
      <c r="FRT4" s="53"/>
      <c r="FRU4" s="53"/>
      <c r="FRV4" s="53"/>
      <c r="FRW4" s="53"/>
      <c r="FRX4" s="53"/>
      <c r="FRY4" s="53"/>
      <c r="FRZ4" s="53"/>
      <c r="FSA4" s="53"/>
      <c r="FSB4" s="53"/>
      <c r="FSC4" s="53"/>
      <c r="FSD4" s="53"/>
      <c r="FSE4" s="53"/>
      <c r="FSF4" s="53"/>
      <c r="FSG4" s="53"/>
      <c r="FSH4" s="53"/>
      <c r="FSI4" s="53"/>
      <c r="FSJ4" s="53"/>
      <c r="FSK4" s="53"/>
      <c r="FSL4" s="53"/>
      <c r="FSM4" s="53"/>
      <c r="FSN4" s="53"/>
      <c r="FSO4" s="53"/>
      <c r="FSP4" s="53"/>
      <c r="FSQ4" s="53"/>
      <c r="FSR4" s="53"/>
      <c r="FSS4" s="53"/>
      <c r="FST4" s="53"/>
      <c r="FSU4" s="53"/>
      <c r="FSV4" s="53"/>
      <c r="FSW4" s="53"/>
      <c r="FSX4" s="53"/>
      <c r="FSY4" s="53"/>
      <c r="FSZ4" s="53"/>
      <c r="FTA4" s="53"/>
      <c r="FTB4" s="53"/>
      <c r="FTC4" s="53"/>
      <c r="FTD4" s="53"/>
      <c r="FTE4" s="53"/>
      <c r="FTF4" s="53"/>
      <c r="FTG4" s="53"/>
      <c r="FTH4" s="53"/>
      <c r="FTI4" s="53"/>
      <c r="FTJ4" s="53"/>
      <c r="FTK4" s="53"/>
      <c r="FTL4" s="53"/>
      <c r="FTM4" s="53"/>
      <c r="FTN4" s="53"/>
      <c r="FTO4" s="53"/>
      <c r="FTP4" s="53"/>
      <c r="FTQ4" s="53"/>
      <c r="FTR4" s="53"/>
      <c r="FTS4" s="53"/>
      <c r="FTT4" s="53"/>
      <c r="FTU4" s="53"/>
      <c r="FTV4" s="53"/>
      <c r="FTW4" s="53"/>
      <c r="FTX4" s="53"/>
      <c r="FTY4" s="53"/>
      <c r="FTZ4" s="53"/>
      <c r="FUA4" s="53"/>
      <c r="FUB4" s="53"/>
      <c r="FUC4" s="53"/>
      <c r="FUD4" s="53"/>
      <c r="FUE4" s="53"/>
      <c r="FUF4" s="53"/>
      <c r="FUG4" s="53"/>
      <c r="FUH4" s="53"/>
      <c r="FUI4" s="53"/>
      <c r="FUJ4" s="53"/>
      <c r="FUK4" s="53"/>
      <c r="FUL4" s="53"/>
      <c r="FUM4" s="53"/>
      <c r="FUN4" s="53"/>
      <c r="FUO4" s="53"/>
      <c r="FUP4" s="53"/>
      <c r="FUQ4" s="53"/>
      <c r="FUR4" s="53"/>
      <c r="FUS4" s="53"/>
      <c r="FUT4" s="53"/>
      <c r="FUU4" s="53"/>
      <c r="FUV4" s="53"/>
      <c r="FUW4" s="53"/>
      <c r="FUX4" s="53"/>
      <c r="FUY4" s="53"/>
      <c r="FUZ4" s="53"/>
      <c r="FVA4" s="53"/>
      <c r="FVB4" s="53"/>
      <c r="FVC4" s="53"/>
      <c r="FVD4" s="53"/>
      <c r="FVE4" s="53"/>
      <c r="FVF4" s="53"/>
      <c r="FVG4" s="53"/>
      <c r="FVH4" s="53"/>
      <c r="FVI4" s="53"/>
      <c r="FVJ4" s="53"/>
      <c r="FVK4" s="53"/>
      <c r="FVL4" s="53"/>
      <c r="FVM4" s="53"/>
      <c r="FVN4" s="53"/>
      <c r="FVO4" s="53"/>
      <c r="FVP4" s="53"/>
      <c r="FVQ4" s="53"/>
      <c r="FVR4" s="53"/>
      <c r="FVS4" s="53"/>
      <c r="FVT4" s="53"/>
      <c r="FVU4" s="53"/>
      <c r="FVV4" s="53"/>
      <c r="FVW4" s="53"/>
      <c r="FVX4" s="53"/>
      <c r="FVY4" s="53"/>
      <c r="FVZ4" s="53"/>
      <c r="FWA4" s="53"/>
      <c r="FWB4" s="53"/>
      <c r="FWC4" s="53"/>
      <c r="FWD4" s="53"/>
      <c r="FWE4" s="53"/>
      <c r="FWF4" s="53"/>
      <c r="FWG4" s="53"/>
      <c r="FWH4" s="53"/>
      <c r="FWI4" s="53"/>
      <c r="FWJ4" s="53"/>
      <c r="FWK4" s="53"/>
      <c r="FWL4" s="53"/>
      <c r="FWM4" s="53"/>
      <c r="FWN4" s="53"/>
      <c r="FWO4" s="53"/>
      <c r="FWP4" s="53"/>
      <c r="FWQ4" s="53"/>
      <c r="FWR4" s="53"/>
      <c r="FWS4" s="53"/>
      <c r="FWT4" s="53"/>
      <c r="FWU4" s="53"/>
      <c r="FWV4" s="53"/>
      <c r="FWW4" s="53"/>
      <c r="FWX4" s="53"/>
      <c r="FWY4" s="53"/>
      <c r="FWZ4" s="53"/>
      <c r="FXA4" s="53"/>
      <c r="FXB4" s="53"/>
      <c r="FXC4" s="53"/>
      <c r="FXD4" s="53"/>
      <c r="FXE4" s="53"/>
      <c r="FXF4" s="53"/>
      <c r="FXG4" s="53"/>
      <c r="FXH4" s="53"/>
      <c r="FXI4" s="53"/>
      <c r="FXJ4" s="53"/>
      <c r="FXK4" s="53"/>
      <c r="FXL4" s="53"/>
      <c r="FXM4" s="53"/>
      <c r="FXN4" s="53"/>
      <c r="FXO4" s="53"/>
      <c r="FXP4" s="53"/>
      <c r="FXQ4" s="53"/>
      <c r="FXR4" s="53"/>
      <c r="FXS4" s="53"/>
      <c r="FXT4" s="53"/>
      <c r="FXU4" s="53"/>
      <c r="FXV4" s="53"/>
      <c r="FXW4" s="53"/>
      <c r="FXX4" s="53"/>
      <c r="FXY4" s="53"/>
      <c r="FXZ4" s="53"/>
      <c r="FYA4" s="53"/>
      <c r="FYB4" s="53"/>
      <c r="FYC4" s="53"/>
      <c r="FYD4" s="53"/>
      <c r="FYE4" s="53"/>
      <c r="FYF4" s="53"/>
      <c r="FYG4" s="53"/>
      <c r="FYH4" s="53"/>
      <c r="FYI4" s="53"/>
      <c r="FYJ4" s="53"/>
      <c r="FYK4" s="53"/>
      <c r="FYL4" s="53"/>
      <c r="FYM4" s="53"/>
      <c r="FYN4" s="53"/>
      <c r="FYO4" s="53"/>
      <c r="FYP4" s="53"/>
      <c r="FYQ4" s="53"/>
      <c r="FYR4" s="53"/>
      <c r="FYS4" s="53"/>
      <c r="FYT4" s="53"/>
      <c r="FYU4" s="53"/>
      <c r="FYV4" s="53"/>
      <c r="FYW4" s="53"/>
      <c r="FYX4" s="53"/>
      <c r="FYY4" s="53"/>
      <c r="FYZ4" s="53"/>
      <c r="FZA4" s="53"/>
      <c r="FZB4" s="53"/>
      <c r="FZC4" s="53"/>
      <c r="FZD4" s="53"/>
      <c r="FZE4" s="53"/>
      <c r="FZF4" s="53"/>
      <c r="FZG4" s="53"/>
      <c r="FZH4" s="53"/>
      <c r="FZI4" s="53"/>
      <c r="FZJ4" s="53"/>
      <c r="FZK4" s="53"/>
      <c r="FZL4" s="53"/>
      <c r="FZM4" s="53"/>
      <c r="FZN4" s="53"/>
      <c r="FZO4" s="53"/>
      <c r="FZP4" s="53"/>
      <c r="FZQ4" s="53"/>
      <c r="FZR4" s="53"/>
      <c r="FZS4" s="53"/>
      <c r="FZT4" s="53"/>
      <c r="FZU4" s="53"/>
      <c r="FZV4" s="53"/>
      <c r="FZW4" s="53"/>
      <c r="FZX4" s="53"/>
      <c r="FZY4" s="53"/>
      <c r="FZZ4" s="53"/>
      <c r="GAA4" s="53"/>
      <c r="GAB4" s="53"/>
      <c r="GAC4" s="53"/>
      <c r="GAD4" s="53"/>
      <c r="GAE4" s="53"/>
      <c r="GAF4" s="53"/>
      <c r="GAG4" s="53"/>
      <c r="GAH4" s="53"/>
      <c r="GAI4" s="53"/>
      <c r="GAJ4" s="53"/>
      <c r="GAK4" s="53"/>
      <c r="GAL4" s="53"/>
      <c r="GAM4" s="53"/>
      <c r="GAN4" s="53"/>
      <c r="GAO4" s="53"/>
      <c r="GAP4" s="53"/>
      <c r="GAQ4" s="53"/>
      <c r="GAR4" s="53"/>
      <c r="GAS4" s="53"/>
      <c r="GAT4" s="53"/>
      <c r="GAU4" s="53"/>
      <c r="GAV4" s="53"/>
      <c r="GAW4" s="53"/>
      <c r="GAX4" s="53"/>
      <c r="GAY4" s="53"/>
      <c r="GAZ4" s="53"/>
      <c r="GBA4" s="53"/>
      <c r="GBB4" s="53"/>
      <c r="GBC4" s="53"/>
      <c r="GBD4" s="53"/>
      <c r="GBE4" s="53"/>
      <c r="GBF4" s="53"/>
      <c r="GBG4" s="53"/>
      <c r="GBH4" s="53"/>
      <c r="GBI4" s="53"/>
      <c r="GBJ4" s="53"/>
      <c r="GBK4" s="53"/>
      <c r="GBL4" s="53"/>
      <c r="GBM4" s="53"/>
      <c r="GBN4" s="53"/>
      <c r="GBO4" s="53"/>
      <c r="GBP4" s="53"/>
      <c r="GBQ4" s="53"/>
      <c r="GBR4" s="53"/>
      <c r="GBS4" s="53"/>
      <c r="GBT4" s="53"/>
      <c r="GBU4" s="53"/>
      <c r="GBV4" s="53"/>
      <c r="GBW4" s="53"/>
      <c r="GBX4" s="53"/>
      <c r="GBY4" s="53"/>
      <c r="GBZ4" s="53"/>
      <c r="GCA4" s="53"/>
      <c r="GCB4" s="53"/>
      <c r="GCC4" s="53"/>
      <c r="GCD4" s="53"/>
      <c r="GCE4" s="53"/>
      <c r="GCF4" s="53"/>
      <c r="GCG4" s="53"/>
      <c r="GCH4" s="53"/>
      <c r="GCI4" s="53"/>
      <c r="GCJ4" s="53"/>
      <c r="GCK4" s="53"/>
      <c r="GCL4" s="53"/>
      <c r="GCM4" s="53"/>
      <c r="GCN4" s="53"/>
      <c r="GCO4" s="53"/>
      <c r="GCP4" s="53"/>
      <c r="GCQ4" s="53"/>
      <c r="GCR4" s="53"/>
      <c r="GCS4" s="53"/>
      <c r="GCT4" s="53"/>
      <c r="GCU4" s="53"/>
      <c r="GCV4" s="53"/>
      <c r="GCW4" s="53"/>
      <c r="GCX4" s="53"/>
      <c r="GCY4" s="53"/>
      <c r="GCZ4" s="53"/>
      <c r="GDA4" s="53"/>
      <c r="GDB4" s="53"/>
      <c r="GDC4" s="53"/>
      <c r="GDD4" s="53"/>
      <c r="GDE4" s="53"/>
      <c r="GDF4" s="53"/>
      <c r="GDG4" s="53"/>
      <c r="GDH4" s="53"/>
      <c r="GDI4" s="53"/>
      <c r="GDJ4" s="53"/>
      <c r="GDK4" s="53"/>
      <c r="GDL4" s="53"/>
      <c r="GDM4" s="53"/>
      <c r="GDN4" s="53"/>
      <c r="GDO4" s="53"/>
      <c r="GDP4" s="53"/>
      <c r="GDQ4" s="53"/>
      <c r="GDR4" s="53"/>
      <c r="GDS4" s="53"/>
      <c r="GDT4" s="53"/>
      <c r="GDU4" s="53"/>
      <c r="GDV4" s="53"/>
      <c r="GDW4" s="53"/>
      <c r="GDX4" s="53"/>
      <c r="GDY4" s="53"/>
      <c r="GDZ4" s="53"/>
      <c r="GEA4" s="53"/>
      <c r="GEB4" s="53"/>
      <c r="GEC4" s="53"/>
      <c r="GED4" s="53"/>
      <c r="GEE4" s="53"/>
      <c r="GEF4" s="53"/>
      <c r="GEG4" s="53"/>
      <c r="GEH4" s="53"/>
      <c r="GEI4" s="53"/>
      <c r="GEJ4" s="53"/>
      <c r="GEK4" s="53"/>
      <c r="GEL4" s="53"/>
      <c r="GEM4" s="53"/>
      <c r="GEN4" s="53"/>
      <c r="GEO4" s="53"/>
      <c r="GEP4" s="53"/>
      <c r="GEQ4" s="53"/>
      <c r="GER4" s="53"/>
      <c r="GES4" s="53"/>
      <c r="GET4" s="53"/>
      <c r="GEU4" s="53"/>
      <c r="GEV4" s="53"/>
      <c r="GEW4" s="53"/>
      <c r="GEX4" s="53"/>
      <c r="GEY4" s="53"/>
      <c r="GEZ4" s="53"/>
      <c r="GFA4" s="53"/>
      <c r="GFB4" s="53"/>
      <c r="GFC4" s="53"/>
      <c r="GFD4" s="53"/>
      <c r="GFE4" s="53"/>
      <c r="GFF4" s="53"/>
      <c r="GFG4" s="53"/>
      <c r="GFH4" s="53"/>
      <c r="GFI4" s="53"/>
      <c r="GFJ4" s="53"/>
      <c r="GFK4" s="53"/>
      <c r="GFL4" s="53"/>
      <c r="GFM4" s="53"/>
      <c r="GFN4" s="53"/>
      <c r="GFO4" s="53"/>
      <c r="GFP4" s="53"/>
      <c r="GFQ4" s="53"/>
      <c r="GFR4" s="53"/>
      <c r="GFS4" s="53"/>
      <c r="GFT4" s="53"/>
      <c r="GFU4" s="53"/>
      <c r="GFV4" s="53"/>
      <c r="GFW4" s="53"/>
      <c r="GFX4" s="53"/>
      <c r="GFY4" s="53"/>
      <c r="GFZ4" s="53"/>
      <c r="GGA4" s="53"/>
      <c r="GGB4" s="53"/>
      <c r="GGC4" s="53"/>
      <c r="GGD4" s="53"/>
      <c r="GGE4" s="53"/>
      <c r="GGF4" s="53"/>
      <c r="GGG4" s="53"/>
      <c r="GGH4" s="53"/>
      <c r="GGI4" s="53"/>
      <c r="GGJ4" s="53"/>
      <c r="GGK4" s="53"/>
      <c r="GGL4" s="53"/>
      <c r="GGM4" s="53"/>
      <c r="GGN4" s="53"/>
      <c r="GGO4" s="53"/>
      <c r="GGP4" s="53"/>
      <c r="GGQ4" s="53"/>
      <c r="GGR4" s="53"/>
      <c r="GGS4" s="53"/>
      <c r="GGT4" s="53"/>
      <c r="GGU4" s="53"/>
      <c r="GGV4" s="53"/>
      <c r="GGW4" s="53"/>
      <c r="GGX4" s="53"/>
      <c r="GGY4" s="53"/>
      <c r="GGZ4" s="53"/>
      <c r="GHA4" s="53"/>
      <c r="GHB4" s="53"/>
      <c r="GHC4" s="53"/>
      <c r="GHD4" s="53"/>
      <c r="GHE4" s="53"/>
      <c r="GHF4" s="53"/>
      <c r="GHG4" s="53"/>
      <c r="GHH4" s="53"/>
      <c r="GHI4" s="53"/>
      <c r="GHJ4" s="53"/>
      <c r="GHK4" s="53"/>
      <c r="GHL4" s="53"/>
      <c r="GHM4" s="53"/>
      <c r="GHN4" s="53"/>
      <c r="GHO4" s="53"/>
      <c r="GHP4" s="53"/>
      <c r="GHQ4" s="53"/>
      <c r="GHR4" s="53"/>
      <c r="GHS4" s="53"/>
      <c r="GHT4" s="53"/>
      <c r="GHU4" s="53"/>
      <c r="GHV4" s="53"/>
      <c r="GHW4" s="53"/>
      <c r="GHX4" s="53"/>
      <c r="GHY4" s="53"/>
      <c r="GHZ4" s="53"/>
      <c r="GIA4" s="53"/>
      <c r="GIB4" s="53"/>
      <c r="GIC4" s="53"/>
      <c r="GID4" s="53"/>
      <c r="GIE4" s="53"/>
      <c r="GIF4" s="53"/>
      <c r="GIG4" s="53"/>
      <c r="GIH4" s="53"/>
      <c r="GII4" s="53"/>
      <c r="GIJ4" s="53"/>
      <c r="GIK4" s="53"/>
      <c r="GIL4" s="53"/>
      <c r="GIM4" s="53"/>
      <c r="GIN4" s="53"/>
      <c r="GIO4" s="53"/>
      <c r="GIP4" s="53"/>
      <c r="GIQ4" s="53"/>
      <c r="GIR4" s="53"/>
      <c r="GIS4" s="53"/>
      <c r="GIT4" s="53"/>
      <c r="GIU4" s="53"/>
      <c r="GIV4" s="53"/>
      <c r="GIW4" s="53"/>
      <c r="GIX4" s="53"/>
      <c r="GIY4" s="53"/>
      <c r="GIZ4" s="53"/>
      <c r="GJA4" s="53"/>
      <c r="GJB4" s="53"/>
      <c r="GJC4" s="53"/>
      <c r="GJD4" s="53"/>
      <c r="GJE4" s="53"/>
      <c r="GJF4" s="53"/>
      <c r="GJG4" s="53"/>
      <c r="GJH4" s="53"/>
      <c r="GJI4" s="53"/>
      <c r="GJJ4" s="53"/>
      <c r="GJK4" s="53"/>
      <c r="GJL4" s="53"/>
      <c r="GJM4" s="53"/>
      <c r="GJN4" s="53"/>
      <c r="GJO4" s="53"/>
      <c r="GJP4" s="53"/>
      <c r="GJQ4" s="53"/>
      <c r="GJR4" s="53"/>
      <c r="GJS4" s="53"/>
      <c r="GJT4" s="53"/>
      <c r="GJU4" s="53"/>
      <c r="GJV4" s="53"/>
      <c r="GJW4" s="53"/>
      <c r="GJX4" s="53"/>
      <c r="GJY4" s="53"/>
      <c r="GJZ4" s="53"/>
      <c r="GKA4" s="53"/>
      <c r="GKB4" s="53"/>
      <c r="GKC4" s="53"/>
      <c r="GKD4" s="53"/>
      <c r="GKE4" s="53"/>
      <c r="GKF4" s="53"/>
      <c r="GKG4" s="53"/>
      <c r="GKH4" s="53"/>
      <c r="GKI4" s="53"/>
      <c r="GKJ4" s="53"/>
      <c r="GKK4" s="53"/>
      <c r="GKL4" s="53"/>
      <c r="GKM4" s="53"/>
      <c r="GKN4" s="53"/>
      <c r="GKO4" s="53"/>
      <c r="GKP4" s="53"/>
      <c r="GKQ4" s="53"/>
      <c r="GKR4" s="53"/>
      <c r="GKS4" s="53"/>
      <c r="GKT4" s="53"/>
      <c r="GKU4" s="53"/>
      <c r="GKV4" s="53"/>
      <c r="GKW4" s="53"/>
      <c r="GKX4" s="53"/>
      <c r="GKY4" s="53"/>
      <c r="GKZ4" s="53"/>
      <c r="GLA4" s="53"/>
      <c r="GLB4" s="53"/>
      <c r="GLC4" s="53"/>
      <c r="GLD4" s="53"/>
      <c r="GLE4" s="53"/>
      <c r="GLF4" s="53"/>
      <c r="GLG4" s="53"/>
      <c r="GLH4" s="53"/>
      <c r="GLI4" s="53"/>
      <c r="GLJ4" s="53"/>
      <c r="GLK4" s="53"/>
      <c r="GLL4" s="53"/>
      <c r="GLM4" s="53"/>
      <c r="GLN4" s="53"/>
      <c r="GLO4" s="53"/>
      <c r="GLP4" s="53"/>
      <c r="GLQ4" s="53"/>
      <c r="GLR4" s="53"/>
      <c r="GLS4" s="53"/>
      <c r="GLT4" s="53"/>
      <c r="GLU4" s="53"/>
      <c r="GLV4" s="53"/>
      <c r="GLW4" s="53"/>
      <c r="GLX4" s="53"/>
      <c r="GLY4" s="53"/>
      <c r="GLZ4" s="53"/>
      <c r="GMA4" s="53"/>
      <c r="GMB4" s="53"/>
      <c r="GMC4" s="53"/>
      <c r="GMD4" s="53"/>
      <c r="GME4" s="53"/>
      <c r="GMF4" s="53"/>
      <c r="GMG4" s="53"/>
      <c r="GMH4" s="53"/>
      <c r="GMI4" s="53"/>
      <c r="GMJ4" s="53"/>
      <c r="GMK4" s="53"/>
      <c r="GML4" s="53"/>
      <c r="GMM4" s="53"/>
      <c r="GMN4" s="53"/>
      <c r="GMO4" s="53"/>
      <c r="GMP4" s="53"/>
      <c r="GMQ4" s="53"/>
      <c r="GMR4" s="53"/>
      <c r="GMS4" s="53"/>
      <c r="GMT4" s="53"/>
      <c r="GMU4" s="53"/>
      <c r="GMV4" s="53"/>
      <c r="GMW4" s="53"/>
      <c r="GMX4" s="53"/>
      <c r="GMY4" s="53"/>
      <c r="GMZ4" s="53"/>
      <c r="GNA4" s="53"/>
      <c r="GNB4" s="53"/>
      <c r="GNC4" s="53"/>
      <c r="GND4" s="53"/>
      <c r="GNE4" s="53"/>
      <c r="GNF4" s="53"/>
      <c r="GNG4" s="53"/>
      <c r="GNH4" s="53"/>
      <c r="GNI4" s="53"/>
      <c r="GNJ4" s="53"/>
      <c r="GNK4" s="53"/>
      <c r="GNL4" s="53"/>
      <c r="GNM4" s="53"/>
      <c r="GNN4" s="53"/>
      <c r="GNO4" s="53"/>
      <c r="GNP4" s="53"/>
      <c r="GNQ4" s="53"/>
      <c r="GNR4" s="53"/>
      <c r="GNS4" s="53"/>
      <c r="GNT4" s="53"/>
      <c r="GNU4" s="53"/>
      <c r="GNV4" s="53"/>
      <c r="GNW4" s="53"/>
      <c r="GNX4" s="53"/>
      <c r="GNY4" s="53"/>
      <c r="GNZ4" s="53"/>
      <c r="GOA4" s="53"/>
      <c r="GOB4" s="53"/>
      <c r="GOC4" s="53"/>
      <c r="GOD4" s="53"/>
      <c r="GOE4" s="53"/>
      <c r="GOF4" s="53"/>
      <c r="GOG4" s="53"/>
      <c r="GOH4" s="53"/>
      <c r="GOI4" s="53"/>
      <c r="GOJ4" s="53"/>
      <c r="GOK4" s="53"/>
      <c r="GOL4" s="53"/>
      <c r="GOM4" s="53"/>
      <c r="GON4" s="53"/>
      <c r="GOO4" s="53"/>
      <c r="GOP4" s="53"/>
      <c r="GOQ4" s="53"/>
      <c r="GOR4" s="53"/>
      <c r="GOS4" s="53"/>
      <c r="GOT4" s="53"/>
      <c r="GOU4" s="53"/>
      <c r="GOV4" s="53"/>
      <c r="GOW4" s="53"/>
      <c r="GOX4" s="53"/>
      <c r="GOY4" s="53"/>
      <c r="GOZ4" s="53"/>
      <c r="GPA4" s="53"/>
      <c r="GPB4" s="53"/>
      <c r="GPC4" s="53"/>
      <c r="GPD4" s="53"/>
      <c r="GPE4" s="53"/>
      <c r="GPF4" s="53"/>
      <c r="GPG4" s="53"/>
      <c r="GPH4" s="53"/>
      <c r="GPI4" s="53"/>
      <c r="GPJ4" s="53"/>
      <c r="GPK4" s="53"/>
      <c r="GPL4" s="53"/>
      <c r="GPM4" s="53"/>
      <c r="GPN4" s="53"/>
      <c r="GPO4" s="53"/>
      <c r="GPP4" s="53"/>
      <c r="GPQ4" s="53"/>
      <c r="GPR4" s="53"/>
      <c r="GPS4" s="53"/>
      <c r="GPT4" s="53"/>
      <c r="GPU4" s="53"/>
      <c r="GPV4" s="53"/>
      <c r="GPW4" s="53"/>
      <c r="GPX4" s="53"/>
      <c r="GPY4" s="53"/>
      <c r="GPZ4" s="53"/>
      <c r="GQA4" s="53"/>
      <c r="GQB4" s="53"/>
      <c r="GQC4" s="53"/>
      <c r="GQD4" s="53"/>
      <c r="GQE4" s="53"/>
      <c r="GQF4" s="53"/>
      <c r="GQG4" s="53"/>
      <c r="GQH4" s="53"/>
      <c r="GQI4" s="53"/>
      <c r="GQJ4" s="53"/>
      <c r="GQK4" s="53"/>
      <c r="GQL4" s="53"/>
      <c r="GQM4" s="53"/>
      <c r="GQN4" s="53"/>
      <c r="GQO4" s="53"/>
      <c r="GQP4" s="53"/>
      <c r="GQQ4" s="53"/>
      <c r="GQR4" s="53"/>
      <c r="GQS4" s="53"/>
      <c r="GQT4" s="53"/>
      <c r="GQU4" s="53"/>
      <c r="GQV4" s="53"/>
      <c r="GQW4" s="53"/>
      <c r="GQX4" s="53"/>
      <c r="GQY4" s="53"/>
      <c r="GQZ4" s="53"/>
      <c r="GRA4" s="53"/>
      <c r="GRB4" s="53"/>
      <c r="GRC4" s="53"/>
      <c r="GRD4" s="53"/>
      <c r="GRE4" s="53"/>
      <c r="GRF4" s="53"/>
      <c r="GRG4" s="53"/>
      <c r="GRH4" s="53"/>
      <c r="GRI4" s="53"/>
      <c r="GRJ4" s="53"/>
      <c r="GRK4" s="53"/>
      <c r="GRL4" s="53"/>
      <c r="GRM4" s="53"/>
      <c r="GRN4" s="53"/>
      <c r="GRO4" s="53"/>
      <c r="GRP4" s="53"/>
      <c r="GRQ4" s="53"/>
      <c r="GRR4" s="53"/>
      <c r="GRS4" s="53"/>
      <c r="GRT4" s="53"/>
      <c r="GRU4" s="53"/>
      <c r="GRV4" s="53"/>
      <c r="GRW4" s="53"/>
      <c r="GRX4" s="53"/>
      <c r="GRY4" s="53"/>
      <c r="GRZ4" s="53"/>
      <c r="GSA4" s="53"/>
      <c r="GSB4" s="53"/>
      <c r="GSC4" s="53"/>
      <c r="GSD4" s="53"/>
      <c r="GSE4" s="53"/>
      <c r="GSF4" s="53"/>
      <c r="GSG4" s="53"/>
      <c r="GSH4" s="53"/>
      <c r="GSI4" s="53"/>
      <c r="GSJ4" s="53"/>
      <c r="GSK4" s="53"/>
      <c r="GSL4" s="53"/>
      <c r="GSM4" s="53"/>
      <c r="GSN4" s="53"/>
      <c r="GSO4" s="53"/>
      <c r="GSP4" s="53"/>
      <c r="GSQ4" s="53"/>
      <c r="GSR4" s="53"/>
      <c r="GSS4" s="53"/>
      <c r="GST4" s="53"/>
      <c r="GSU4" s="53"/>
      <c r="GSV4" s="53"/>
      <c r="GSW4" s="53"/>
      <c r="GSX4" s="53"/>
      <c r="GSY4" s="53"/>
      <c r="GSZ4" s="53"/>
      <c r="GTA4" s="53"/>
      <c r="GTB4" s="53"/>
      <c r="GTC4" s="53"/>
      <c r="GTD4" s="53"/>
      <c r="GTE4" s="53"/>
      <c r="GTF4" s="53"/>
      <c r="GTG4" s="53"/>
      <c r="GTH4" s="53"/>
      <c r="GTI4" s="53"/>
      <c r="GTJ4" s="53"/>
      <c r="GTK4" s="53"/>
      <c r="GTL4" s="53"/>
      <c r="GTM4" s="53"/>
      <c r="GTN4" s="53"/>
      <c r="GTO4" s="53"/>
      <c r="GTP4" s="53"/>
      <c r="GTQ4" s="53"/>
      <c r="GTR4" s="53"/>
      <c r="GTS4" s="53"/>
      <c r="GTT4" s="53"/>
      <c r="GTU4" s="53"/>
      <c r="GTV4" s="53"/>
      <c r="GTW4" s="53"/>
      <c r="GTX4" s="53"/>
      <c r="GTY4" s="53"/>
      <c r="GTZ4" s="53"/>
      <c r="GUA4" s="53"/>
      <c r="GUB4" s="53"/>
      <c r="GUC4" s="53"/>
      <c r="GUD4" s="53"/>
      <c r="GUE4" s="53"/>
      <c r="GUF4" s="53"/>
      <c r="GUG4" s="53"/>
      <c r="GUH4" s="53"/>
      <c r="GUI4" s="53"/>
      <c r="GUJ4" s="53"/>
      <c r="GUK4" s="53"/>
      <c r="GUL4" s="53"/>
      <c r="GUM4" s="53"/>
      <c r="GUN4" s="53"/>
      <c r="GUO4" s="53"/>
      <c r="GUP4" s="53"/>
      <c r="GUQ4" s="53"/>
      <c r="GUR4" s="53"/>
      <c r="GUS4" s="53"/>
      <c r="GUT4" s="53"/>
      <c r="GUU4" s="53"/>
      <c r="GUV4" s="53"/>
      <c r="GUW4" s="53"/>
      <c r="GUX4" s="53"/>
      <c r="GUY4" s="53"/>
      <c r="GUZ4" s="53"/>
      <c r="GVA4" s="53"/>
      <c r="GVB4" s="53"/>
      <c r="GVC4" s="53"/>
      <c r="GVD4" s="53"/>
      <c r="GVE4" s="53"/>
      <c r="GVF4" s="53"/>
      <c r="GVG4" s="53"/>
      <c r="GVH4" s="53"/>
      <c r="GVI4" s="53"/>
      <c r="GVJ4" s="53"/>
      <c r="GVK4" s="53"/>
      <c r="GVL4" s="53"/>
      <c r="GVM4" s="53"/>
      <c r="GVN4" s="53"/>
      <c r="GVO4" s="53"/>
      <c r="GVP4" s="53"/>
      <c r="GVQ4" s="53"/>
      <c r="GVR4" s="53"/>
      <c r="GVS4" s="53"/>
      <c r="GVT4" s="53"/>
      <c r="GVU4" s="53"/>
      <c r="GVV4" s="53"/>
      <c r="GVW4" s="53"/>
      <c r="GVX4" s="53"/>
      <c r="GVY4" s="53"/>
      <c r="GVZ4" s="53"/>
      <c r="GWA4" s="53"/>
      <c r="GWB4" s="53"/>
      <c r="GWC4" s="53"/>
      <c r="GWD4" s="53"/>
      <c r="GWE4" s="53"/>
      <c r="GWF4" s="53"/>
      <c r="GWG4" s="53"/>
      <c r="GWH4" s="53"/>
      <c r="GWI4" s="53"/>
      <c r="GWJ4" s="53"/>
      <c r="GWK4" s="53"/>
      <c r="GWL4" s="53"/>
      <c r="GWM4" s="53"/>
      <c r="GWN4" s="53"/>
      <c r="GWO4" s="53"/>
      <c r="GWP4" s="53"/>
      <c r="GWQ4" s="53"/>
      <c r="GWR4" s="53"/>
      <c r="GWS4" s="53"/>
      <c r="GWT4" s="53"/>
      <c r="GWU4" s="53"/>
      <c r="GWV4" s="53"/>
      <c r="GWW4" s="53"/>
      <c r="GWX4" s="53"/>
      <c r="GWY4" s="53"/>
      <c r="GWZ4" s="53"/>
      <c r="GXA4" s="53"/>
      <c r="GXB4" s="53"/>
      <c r="GXC4" s="53"/>
      <c r="GXD4" s="53"/>
      <c r="GXE4" s="53"/>
      <c r="GXF4" s="53"/>
      <c r="GXG4" s="53"/>
      <c r="GXH4" s="53"/>
      <c r="GXI4" s="53"/>
      <c r="GXJ4" s="53"/>
      <c r="GXK4" s="53"/>
      <c r="GXL4" s="53"/>
      <c r="GXM4" s="53"/>
      <c r="GXN4" s="53"/>
      <c r="GXO4" s="53"/>
      <c r="GXP4" s="53"/>
      <c r="GXQ4" s="53"/>
      <c r="GXR4" s="53"/>
      <c r="GXS4" s="53"/>
      <c r="GXT4" s="53"/>
      <c r="GXU4" s="53"/>
      <c r="GXV4" s="53"/>
      <c r="GXW4" s="53"/>
      <c r="GXX4" s="53"/>
      <c r="GXY4" s="53"/>
      <c r="GXZ4" s="53"/>
      <c r="GYA4" s="53"/>
      <c r="GYB4" s="53"/>
      <c r="GYC4" s="53"/>
      <c r="GYD4" s="53"/>
      <c r="GYE4" s="53"/>
      <c r="GYF4" s="53"/>
      <c r="GYG4" s="53"/>
      <c r="GYH4" s="53"/>
      <c r="GYI4" s="53"/>
      <c r="GYJ4" s="53"/>
      <c r="GYK4" s="53"/>
      <c r="GYL4" s="53"/>
      <c r="GYM4" s="53"/>
      <c r="GYN4" s="53"/>
      <c r="GYO4" s="53"/>
      <c r="GYP4" s="53"/>
      <c r="GYQ4" s="53"/>
      <c r="GYR4" s="53"/>
      <c r="GYS4" s="53"/>
      <c r="GYT4" s="53"/>
      <c r="GYU4" s="53"/>
      <c r="GYV4" s="53"/>
      <c r="GYW4" s="53"/>
      <c r="GYX4" s="53"/>
      <c r="GYY4" s="53"/>
      <c r="GYZ4" s="53"/>
      <c r="GZA4" s="53"/>
      <c r="GZB4" s="53"/>
      <c r="GZC4" s="53"/>
      <c r="GZD4" s="53"/>
      <c r="GZE4" s="53"/>
      <c r="GZF4" s="53"/>
      <c r="GZG4" s="53"/>
      <c r="GZH4" s="53"/>
      <c r="GZI4" s="53"/>
      <c r="GZJ4" s="53"/>
      <c r="GZK4" s="53"/>
      <c r="GZL4" s="53"/>
      <c r="GZM4" s="53"/>
      <c r="GZN4" s="53"/>
      <c r="GZO4" s="53"/>
      <c r="GZP4" s="53"/>
      <c r="GZQ4" s="53"/>
      <c r="GZR4" s="53"/>
      <c r="GZS4" s="53"/>
      <c r="GZT4" s="53"/>
      <c r="GZU4" s="53"/>
      <c r="GZV4" s="53"/>
      <c r="GZW4" s="53"/>
      <c r="GZX4" s="53"/>
      <c r="GZY4" s="53"/>
      <c r="GZZ4" s="53"/>
      <c r="HAA4" s="53"/>
      <c r="HAB4" s="53"/>
      <c r="HAC4" s="53"/>
      <c r="HAD4" s="53"/>
      <c r="HAE4" s="53"/>
      <c r="HAF4" s="53"/>
      <c r="HAG4" s="53"/>
      <c r="HAH4" s="53"/>
      <c r="HAI4" s="53"/>
      <c r="HAJ4" s="53"/>
      <c r="HAK4" s="53"/>
      <c r="HAL4" s="53"/>
      <c r="HAM4" s="53"/>
      <c r="HAN4" s="53"/>
      <c r="HAO4" s="53"/>
      <c r="HAP4" s="53"/>
      <c r="HAQ4" s="53"/>
      <c r="HAR4" s="53"/>
      <c r="HAS4" s="53"/>
      <c r="HAT4" s="53"/>
      <c r="HAU4" s="53"/>
      <c r="HAV4" s="53"/>
      <c r="HAW4" s="53"/>
      <c r="HAX4" s="53"/>
      <c r="HAY4" s="53"/>
      <c r="HAZ4" s="53"/>
      <c r="HBA4" s="53"/>
      <c r="HBB4" s="53"/>
      <c r="HBC4" s="53"/>
      <c r="HBD4" s="53"/>
      <c r="HBE4" s="53"/>
      <c r="HBF4" s="53"/>
      <c r="HBG4" s="53"/>
      <c r="HBH4" s="53"/>
      <c r="HBI4" s="53"/>
      <c r="HBJ4" s="53"/>
      <c r="HBK4" s="53"/>
      <c r="HBL4" s="53"/>
      <c r="HBM4" s="53"/>
      <c r="HBN4" s="53"/>
      <c r="HBO4" s="53"/>
      <c r="HBP4" s="53"/>
      <c r="HBQ4" s="53"/>
      <c r="HBR4" s="53"/>
      <c r="HBS4" s="53"/>
      <c r="HBT4" s="53"/>
      <c r="HBU4" s="53"/>
      <c r="HBV4" s="53"/>
      <c r="HBW4" s="53"/>
      <c r="HBX4" s="53"/>
      <c r="HBY4" s="53"/>
      <c r="HBZ4" s="53"/>
      <c r="HCA4" s="53"/>
      <c r="HCB4" s="53"/>
      <c r="HCC4" s="53"/>
      <c r="HCD4" s="53"/>
      <c r="HCE4" s="53"/>
      <c r="HCF4" s="53"/>
      <c r="HCG4" s="53"/>
      <c r="HCH4" s="53"/>
      <c r="HCI4" s="53"/>
      <c r="HCJ4" s="53"/>
      <c r="HCK4" s="53"/>
      <c r="HCL4" s="53"/>
      <c r="HCM4" s="53"/>
      <c r="HCN4" s="53"/>
      <c r="HCO4" s="53"/>
      <c r="HCP4" s="53"/>
      <c r="HCQ4" s="53"/>
      <c r="HCR4" s="53"/>
      <c r="HCS4" s="53"/>
      <c r="HCT4" s="53"/>
      <c r="HCU4" s="53"/>
      <c r="HCV4" s="53"/>
      <c r="HCW4" s="53"/>
      <c r="HCX4" s="53"/>
      <c r="HCY4" s="53"/>
      <c r="HCZ4" s="53"/>
      <c r="HDA4" s="53"/>
      <c r="HDB4" s="53"/>
      <c r="HDC4" s="53"/>
      <c r="HDD4" s="53"/>
      <c r="HDE4" s="53"/>
      <c r="HDF4" s="53"/>
      <c r="HDG4" s="53"/>
      <c r="HDH4" s="53"/>
      <c r="HDI4" s="53"/>
      <c r="HDJ4" s="53"/>
      <c r="HDK4" s="53"/>
      <c r="HDL4" s="53"/>
      <c r="HDM4" s="53"/>
      <c r="HDN4" s="53"/>
      <c r="HDO4" s="53"/>
      <c r="HDP4" s="53"/>
      <c r="HDQ4" s="53"/>
      <c r="HDR4" s="53"/>
      <c r="HDS4" s="53"/>
      <c r="HDT4" s="53"/>
      <c r="HDU4" s="53"/>
      <c r="HDV4" s="53"/>
      <c r="HDW4" s="53"/>
      <c r="HDX4" s="53"/>
      <c r="HDY4" s="53"/>
      <c r="HDZ4" s="53"/>
      <c r="HEA4" s="53"/>
      <c r="HEB4" s="53"/>
      <c r="HEC4" s="53"/>
      <c r="HED4" s="53"/>
      <c r="HEE4" s="53"/>
      <c r="HEF4" s="53"/>
      <c r="HEG4" s="53"/>
      <c r="HEH4" s="53"/>
      <c r="HEI4" s="53"/>
      <c r="HEJ4" s="53"/>
      <c r="HEK4" s="53"/>
      <c r="HEL4" s="53"/>
      <c r="HEM4" s="53"/>
      <c r="HEN4" s="53"/>
      <c r="HEO4" s="53"/>
      <c r="HEP4" s="53"/>
      <c r="HEQ4" s="53"/>
      <c r="HER4" s="53"/>
      <c r="HES4" s="53"/>
      <c r="HET4" s="53"/>
      <c r="HEU4" s="53"/>
      <c r="HEV4" s="53"/>
      <c r="HEW4" s="53"/>
      <c r="HEX4" s="53"/>
      <c r="HEY4" s="53"/>
      <c r="HEZ4" s="53"/>
      <c r="HFA4" s="53"/>
      <c r="HFB4" s="53"/>
      <c r="HFC4" s="53"/>
      <c r="HFD4" s="53"/>
      <c r="HFE4" s="53"/>
      <c r="HFF4" s="53"/>
      <c r="HFG4" s="53"/>
      <c r="HFH4" s="53"/>
      <c r="HFI4" s="53"/>
      <c r="HFJ4" s="53"/>
      <c r="HFK4" s="53"/>
      <c r="HFL4" s="53"/>
      <c r="HFM4" s="53"/>
      <c r="HFN4" s="53"/>
      <c r="HFO4" s="53"/>
      <c r="HFP4" s="53"/>
      <c r="HFQ4" s="53"/>
      <c r="HFR4" s="53"/>
      <c r="HFS4" s="53"/>
      <c r="HFT4" s="53"/>
      <c r="HFU4" s="53"/>
      <c r="HFV4" s="53"/>
      <c r="HFW4" s="53"/>
      <c r="HFX4" s="53"/>
      <c r="HFY4" s="53"/>
      <c r="HFZ4" s="53"/>
      <c r="HGA4" s="53"/>
      <c r="HGB4" s="53"/>
      <c r="HGC4" s="53"/>
      <c r="HGD4" s="53"/>
      <c r="HGE4" s="53"/>
      <c r="HGF4" s="53"/>
      <c r="HGG4" s="53"/>
      <c r="HGH4" s="53"/>
      <c r="HGI4" s="53"/>
      <c r="HGJ4" s="53"/>
      <c r="HGK4" s="53"/>
      <c r="HGL4" s="53"/>
      <c r="HGM4" s="53"/>
      <c r="HGN4" s="53"/>
      <c r="HGO4" s="53"/>
      <c r="HGP4" s="53"/>
      <c r="HGQ4" s="53"/>
      <c r="HGR4" s="53"/>
      <c r="HGS4" s="53"/>
      <c r="HGT4" s="53"/>
      <c r="HGU4" s="53"/>
      <c r="HGV4" s="53"/>
      <c r="HGW4" s="53"/>
      <c r="HGX4" s="53"/>
      <c r="HGY4" s="53"/>
      <c r="HGZ4" s="53"/>
      <c r="HHA4" s="53"/>
      <c r="HHB4" s="53"/>
      <c r="HHC4" s="53"/>
      <c r="HHD4" s="53"/>
      <c r="HHE4" s="53"/>
      <c r="HHF4" s="53"/>
      <c r="HHG4" s="53"/>
      <c r="HHH4" s="53"/>
      <c r="HHI4" s="53"/>
      <c r="HHJ4" s="53"/>
      <c r="HHK4" s="53"/>
      <c r="HHL4" s="53"/>
      <c r="HHM4" s="53"/>
      <c r="HHN4" s="53"/>
      <c r="HHO4" s="53"/>
      <c r="HHP4" s="53"/>
      <c r="HHQ4" s="53"/>
      <c r="HHR4" s="53"/>
      <c r="HHS4" s="53"/>
      <c r="HHT4" s="53"/>
      <c r="HHU4" s="53"/>
      <c r="HHV4" s="53"/>
      <c r="HHW4" s="53"/>
      <c r="HHX4" s="53"/>
      <c r="HHY4" s="53"/>
      <c r="HHZ4" s="53"/>
      <c r="HIA4" s="53"/>
      <c r="HIB4" s="53"/>
      <c r="HIC4" s="53"/>
      <c r="HID4" s="53"/>
      <c r="HIE4" s="53"/>
      <c r="HIF4" s="53"/>
      <c r="HIG4" s="53"/>
      <c r="HIH4" s="53"/>
      <c r="HII4" s="53"/>
      <c r="HIJ4" s="53"/>
      <c r="HIK4" s="53"/>
      <c r="HIL4" s="53"/>
      <c r="HIM4" s="53"/>
      <c r="HIN4" s="53"/>
      <c r="HIO4" s="53"/>
      <c r="HIP4" s="53"/>
      <c r="HIQ4" s="53"/>
      <c r="HIR4" s="53"/>
      <c r="HIS4" s="53"/>
      <c r="HIT4" s="53"/>
      <c r="HIU4" s="53"/>
      <c r="HIV4" s="53"/>
      <c r="HIW4" s="53"/>
      <c r="HIX4" s="53"/>
      <c r="HIY4" s="53"/>
      <c r="HIZ4" s="53"/>
      <c r="HJA4" s="53"/>
      <c r="HJB4" s="53"/>
      <c r="HJC4" s="53"/>
      <c r="HJD4" s="53"/>
      <c r="HJE4" s="53"/>
      <c r="HJF4" s="53"/>
      <c r="HJG4" s="53"/>
      <c r="HJH4" s="53"/>
      <c r="HJI4" s="53"/>
      <c r="HJJ4" s="53"/>
      <c r="HJK4" s="53"/>
      <c r="HJL4" s="53"/>
      <c r="HJM4" s="53"/>
      <c r="HJN4" s="53"/>
      <c r="HJO4" s="53"/>
      <c r="HJP4" s="53"/>
      <c r="HJQ4" s="53"/>
      <c r="HJR4" s="53"/>
      <c r="HJS4" s="53"/>
      <c r="HJT4" s="53"/>
      <c r="HJU4" s="53"/>
      <c r="HJV4" s="53"/>
      <c r="HJW4" s="53"/>
      <c r="HJX4" s="53"/>
      <c r="HJY4" s="53"/>
      <c r="HJZ4" s="53"/>
      <c r="HKA4" s="53"/>
      <c r="HKB4" s="53"/>
      <c r="HKC4" s="53"/>
      <c r="HKD4" s="53"/>
      <c r="HKE4" s="53"/>
      <c r="HKF4" s="53"/>
      <c r="HKG4" s="53"/>
      <c r="HKH4" s="53"/>
      <c r="HKI4" s="53"/>
      <c r="HKJ4" s="53"/>
      <c r="HKK4" s="53"/>
      <c r="HKL4" s="53"/>
      <c r="HKM4" s="53"/>
      <c r="HKN4" s="53"/>
      <c r="HKO4" s="53"/>
      <c r="HKP4" s="53"/>
      <c r="HKQ4" s="53"/>
      <c r="HKR4" s="53"/>
      <c r="HKS4" s="53"/>
      <c r="HKT4" s="53"/>
      <c r="HKU4" s="53"/>
      <c r="HKV4" s="53"/>
      <c r="HKW4" s="53"/>
      <c r="HKX4" s="53"/>
      <c r="HKY4" s="53"/>
      <c r="HKZ4" s="53"/>
      <c r="HLA4" s="53"/>
      <c r="HLB4" s="53"/>
      <c r="HLC4" s="53"/>
      <c r="HLD4" s="53"/>
      <c r="HLE4" s="53"/>
      <c r="HLF4" s="53"/>
      <c r="HLG4" s="53"/>
      <c r="HLH4" s="53"/>
      <c r="HLI4" s="53"/>
      <c r="HLJ4" s="53"/>
      <c r="HLK4" s="53"/>
      <c r="HLL4" s="53"/>
      <c r="HLM4" s="53"/>
      <c r="HLN4" s="53"/>
      <c r="HLO4" s="53"/>
      <c r="HLP4" s="53"/>
      <c r="HLQ4" s="53"/>
      <c r="HLR4" s="53"/>
      <c r="HLS4" s="53"/>
      <c r="HLT4" s="53"/>
      <c r="HLU4" s="53"/>
      <c r="HLV4" s="53"/>
      <c r="HLW4" s="53"/>
      <c r="HLX4" s="53"/>
      <c r="HLY4" s="53"/>
      <c r="HLZ4" s="53"/>
      <c r="HMA4" s="53"/>
      <c r="HMB4" s="53"/>
      <c r="HMC4" s="53"/>
      <c r="HMD4" s="53"/>
      <c r="HME4" s="53"/>
      <c r="HMF4" s="53"/>
      <c r="HMG4" s="53"/>
      <c r="HMH4" s="53"/>
      <c r="HMI4" s="53"/>
      <c r="HMJ4" s="53"/>
      <c r="HMK4" s="53"/>
      <c r="HML4" s="53"/>
      <c r="HMM4" s="53"/>
      <c r="HMN4" s="53"/>
      <c r="HMO4" s="53"/>
      <c r="HMP4" s="53"/>
      <c r="HMQ4" s="53"/>
      <c r="HMR4" s="53"/>
      <c r="HMS4" s="53"/>
      <c r="HMT4" s="53"/>
      <c r="HMU4" s="53"/>
      <c r="HMV4" s="53"/>
      <c r="HMW4" s="53"/>
      <c r="HMX4" s="53"/>
      <c r="HMY4" s="53"/>
      <c r="HMZ4" s="53"/>
      <c r="HNA4" s="53"/>
      <c r="HNB4" s="53"/>
      <c r="HNC4" s="53"/>
      <c r="HND4" s="53"/>
      <c r="HNE4" s="53"/>
      <c r="HNF4" s="53"/>
      <c r="HNG4" s="53"/>
      <c r="HNH4" s="53"/>
      <c r="HNI4" s="53"/>
      <c r="HNJ4" s="53"/>
      <c r="HNK4" s="53"/>
      <c r="HNL4" s="53"/>
      <c r="HNM4" s="53"/>
      <c r="HNN4" s="53"/>
      <c r="HNO4" s="53"/>
      <c r="HNP4" s="53"/>
      <c r="HNQ4" s="53"/>
      <c r="HNR4" s="53"/>
      <c r="HNS4" s="53"/>
      <c r="HNT4" s="53"/>
      <c r="HNU4" s="53"/>
      <c r="HNV4" s="53"/>
      <c r="HNW4" s="53"/>
      <c r="HNX4" s="53"/>
      <c r="HNY4" s="53"/>
      <c r="HNZ4" s="53"/>
      <c r="HOA4" s="53"/>
      <c r="HOB4" s="53"/>
      <c r="HOC4" s="53"/>
      <c r="HOD4" s="53"/>
      <c r="HOE4" s="53"/>
      <c r="HOF4" s="53"/>
      <c r="HOG4" s="53"/>
      <c r="HOH4" s="53"/>
      <c r="HOI4" s="53"/>
      <c r="HOJ4" s="53"/>
      <c r="HOK4" s="53"/>
      <c r="HOL4" s="53"/>
      <c r="HOM4" s="53"/>
      <c r="HON4" s="53"/>
      <c r="HOO4" s="53"/>
      <c r="HOP4" s="53"/>
      <c r="HOQ4" s="53"/>
      <c r="HOR4" s="53"/>
      <c r="HOS4" s="53"/>
      <c r="HOT4" s="53"/>
      <c r="HOU4" s="53"/>
      <c r="HOV4" s="53"/>
      <c r="HOW4" s="53"/>
      <c r="HOX4" s="53"/>
      <c r="HOY4" s="53"/>
      <c r="HOZ4" s="53"/>
      <c r="HPA4" s="53"/>
      <c r="HPB4" s="53"/>
      <c r="HPC4" s="53"/>
      <c r="HPD4" s="53"/>
      <c r="HPE4" s="53"/>
      <c r="HPF4" s="53"/>
      <c r="HPG4" s="53"/>
      <c r="HPH4" s="53"/>
      <c r="HPI4" s="53"/>
      <c r="HPJ4" s="53"/>
      <c r="HPK4" s="53"/>
      <c r="HPL4" s="53"/>
      <c r="HPM4" s="53"/>
      <c r="HPN4" s="53"/>
      <c r="HPO4" s="53"/>
      <c r="HPP4" s="53"/>
      <c r="HPQ4" s="53"/>
      <c r="HPR4" s="53"/>
      <c r="HPS4" s="53"/>
      <c r="HPT4" s="53"/>
      <c r="HPU4" s="53"/>
      <c r="HPV4" s="53"/>
      <c r="HPW4" s="53"/>
      <c r="HPX4" s="53"/>
      <c r="HPY4" s="53"/>
      <c r="HPZ4" s="53"/>
      <c r="HQA4" s="53"/>
      <c r="HQB4" s="53"/>
      <c r="HQC4" s="53"/>
      <c r="HQD4" s="53"/>
      <c r="HQE4" s="53"/>
      <c r="HQF4" s="53"/>
      <c r="HQG4" s="53"/>
      <c r="HQH4" s="53"/>
      <c r="HQI4" s="53"/>
      <c r="HQJ4" s="53"/>
      <c r="HQK4" s="53"/>
      <c r="HQL4" s="53"/>
      <c r="HQM4" s="53"/>
      <c r="HQN4" s="53"/>
      <c r="HQO4" s="53"/>
      <c r="HQP4" s="53"/>
      <c r="HQQ4" s="53"/>
      <c r="HQR4" s="53"/>
      <c r="HQS4" s="53"/>
      <c r="HQT4" s="53"/>
      <c r="HQU4" s="53"/>
      <c r="HQV4" s="53"/>
      <c r="HQW4" s="53"/>
      <c r="HQX4" s="53"/>
      <c r="HQY4" s="53"/>
      <c r="HQZ4" s="53"/>
      <c r="HRA4" s="53"/>
      <c r="HRB4" s="53"/>
      <c r="HRC4" s="53"/>
      <c r="HRD4" s="53"/>
      <c r="HRE4" s="53"/>
      <c r="HRF4" s="53"/>
      <c r="HRG4" s="53"/>
      <c r="HRH4" s="53"/>
      <c r="HRI4" s="53"/>
      <c r="HRJ4" s="53"/>
      <c r="HRK4" s="53"/>
      <c r="HRL4" s="53"/>
      <c r="HRM4" s="53"/>
      <c r="HRN4" s="53"/>
      <c r="HRO4" s="53"/>
      <c r="HRP4" s="53"/>
      <c r="HRQ4" s="53"/>
      <c r="HRR4" s="53"/>
      <c r="HRS4" s="53"/>
      <c r="HRT4" s="53"/>
      <c r="HRU4" s="53"/>
      <c r="HRV4" s="53"/>
      <c r="HRW4" s="53"/>
      <c r="HRX4" s="53"/>
      <c r="HRY4" s="53"/>
      <c r="HRZ4" s="53"/>
      <c r="HSA4" s="53"/>
      <c r="HSB4" s="53"/>
      <c r="HSC4" s="53"/>
      <c r="HSD4" s="53"/>
      <c r="HSE4" s="53"/>
      <c r="HSF4" s="53"/>
      <c r="HSG4" s="53"/>
      <c r="HSH4" s="53"/>
      <c r="HSI4" s="53"/>
      <c r="HSJ4" s="53"/>
      <c r="HSK4" s="53"/>
      <c r="HSL4" s="53"/>
      <c r="HSM4" s="53"/>
      <c r="HSN4" s="53"/>
      <c r="HSO4" s="53"/>
      <c r="HSP4" s="53"/>
      <c r="HSQ4" s="53"/>
      <c r="HSR4" s="53"/>
      <c r="HSS4" s="53"/>
      <c r="HST4" s="53"/>
      <c r="HSU4" s="53"/>
      <c r="HSV4" s="53"/>
      <c r="HSW4" s="53"/>
      <c r="HSX4" s="53"/>
      <c r="HSY4" s="53"/>
      <c r="HSZ4" s="53"/>
      <c r="HTA4" s="53"/>
      <c r="HTB4" s="53"/>
      <c r="HTC4" s="53"/>
      <c r="HTD4" s="53"/>
      <c r="HTE4" s="53"/>
      <c r="HTF4" s="53"/>
      <c r="HTG4" s="53"/>
      <c r="HTH4" s="53"/>
      <c r="HTI4" s="53"/>
      <c r="HTJ4" s="53"/>
      <c r="HTK4" s="53"/>
      <c r="HTL4" s="53"/>
      <c r="HTM4" s="53"/>
      <c r="HTN4" s="53"/>
      <c r="HTO4" s="53"/>
      <c r="HTP4" s="53"/>
      <c r="HTQ4" s="53"/>
      <c r="HTR4" s="53"/>
      <c r="HTS4" s="53"/>
      <c r="HTT4" s="53"/>
      <c r="HTU4" s="53"/>
      <c r="HTV4" s="53"/>
      <c r="HTW4" s="53"/>
      <c r="HTX4" s="53"/>
      <c r="HTY4" s="53"/>
      <c r="HTZ4" s="53"/>
      <c r="HUA4" s="53"/>
      <c r="HUB4" s="53"/>
      <c r="HUC4" s="53"/>
      <c r="HUD4" s="53"/>
      <c r="HUE4" s="53"/>
      <c r="HUF4" s="53"/>
      <c r="HUG4" s="53"/>
      <c r="HUH4" s="53"/>
      <c r="HUI4" s="53"/>
      <c r="HUJ4" s="53"/>
      <c r="HUK4" s="53"/>
      <c r="HUL4" s="53"/>
      <c r="HUM4" s="53"/>
      <c r="HUN4" s="53"/>
      <c r="HUO4" s="53"/>
      <c r="HUP4" s="53"/>
      <c r="HUQ4" s="53"/>
      <c r="HUR4" s="53"/>
      <c r="HUS4" s="53"/>
      <c r="HUT4" s="53"/>
      <c r="HUU4" s="53"/>
      <c r="HUV4" s="53"/>
      <c r="HUW4" s="53"/>
      <c r="HUX4" s="53"/>
      <c r="HUY4" s="53"/>
      <c r="HUZ4" s="53"/>
      <c r="HVA4" s="53"/>
      <c r="HVB4" s="53"/>
      <c r="HVC4" s="53"/>
      <c r="HVD4" s="53"/>
      <c r="HVE4" s="53"/>
      <c r="HVF4" s="53"/>
      <c r="HVG4" s="53"/>
      <c r="HVH4" s="53"/>
      <c r="HVI4" s="53"/>
      <c r="HVJ4" s="53"/>
      <c r="HVK4" s="53"/>
      <c r="HVL4" s="53"/>
      <c r="HVM4" s="53"/>
      <c r="HVN4" s="53"/>
      <c r="HVO4" s="53"/>
      <c r="HVP4" s="53"/>
      <c r="HVQ4" s="53"/>
      <c r="HVR4" s="53"/>
      <c r="HVS4" s="53"/>
      <c r="HVT4" s="53"/>
      <c r="HVU4" s="53"/>
      <c r="HVV4" s="53"/>
      <c r="HVW4" s="53"/>
      <c r="HVX4" s="53"/>
      <c r="HVY4" s="53"/>
      <c r="HVZ4" s="53"/>
      <c r="HWA4" s="53"/>
      <c r="HWB4" s="53"/>
      <c r="HWC4" s="53"/>
      <c r="HWD4" s="53"/>
      <c r="HWE4" s="53"/>
      <c r="HWF4" s="53"/>
      <c r="HWG4" s="53"/>
      <c r="HWH4" s="53"/>
      <c r="HWI4" s="53"/>
      <c r="HWJ4" s="53"/>
      <c r="HWK4" s="53"/>
      <c r="HWL4" s="53"/>
      <c r="HWM4" s="53"/>
      <c r="HWN4" s="53"/>
      <c r="HWO4" s="53"/>
      <c r="HWP4" s="53"/>
      <c r="HWQ4" s="53"/>
      <c r="HWR4" s="53"/>
      <c r="HWS4" s="53"/>
      <c r="HWT4" s="53"/>
      <c r="HWU4" s="53"/>
      <c r="HWV4" s="53"/>
      <c r="HWW4" s="53"/>
      <c r="HWX4" s="53"/>
      <c r="HWY4" s="53"/>
      <c r="HWZ4" s="53"/>
      <c r="HXA4" s="53"/>
      <c r="HXB4" s="53"/>
      <c r="HXC4" s="53"/>
      <c r="HXD4" s="53"/>
      <c r="HXE4" s="53"/>
      <c r="HXF4" s="53"/>
      <c r="HXG4" s="53"/>
      <c r="HXH4" s="53"/>
      <c r="HXI4" s="53"/>
      <c r="HXJ4" s="53"/>
      <c r="HXK4" s="53"/>
      <c r="HXL4" s="53"/>
      <c r="HXM4" s="53"/>
      <c r="HXN4" s="53"/>
      <c r="HXO4" s="53"/>
      <c r="HXP4" s="53"/>
      <c r="HXQ4" s="53"/>
      <c r="HXR4" s="53"/>
      <c r="HXS4" s="53"/>
      <c r="HXT4" s="53"/>
      <c r="HXU4" s="53"/>
      <c r="HXV4" s="53"/>
      <c r="HXW4" s="53"/>
      <c r="HXX4" s="53"/>
      <c r="HXY4" s="53"/>
      <c r="HXZ4" s="53"/>
      <c r="HYA4" s="53"/>
      <c r="HYB4" s="53"/>
      <c r="HYC4" s="53"/>
      <c r="HYD4" s="53"/>
      <c r="HYE4" s="53"/>
      <c r="HYF4" s="53"/>
      <c r="HYG4" s="53"/>
      <c r="HYH4" s="53"/>
      <c r="HYI4" s="53"/>
      <c r="HYJ4" s="53"/>
      <c r="HYK4" s="53"/>
      <c r="HYL4" s="53"/>
      <c r="HYM4" s="53"/>
      <c r="HYN4" s="53"/>
      <c r="HYO4" s="53"/>
      <c r="HYP4" s="53"/>
      <c r="HYQ4" s="53"/>
      <c r="HYR4" s="53"/>
      <c r="HYS4" s="53"/>
      <c r="HYT4" s="53"/>
      <c r="HYU4" s="53"/>
      <c r="HYV4" s="53"/>
      <c r="HYW4" s="53"/>
      <c r="HYX4" s="53"/>
      <c r="HYY4" s="53"/>
      <c r="HYZ4" s="53"/>
      <c r="HZA4" s="53"/>
      <c r="HZB4" s="53"/>
      <c r="HZC4" s="53"/>
      <c r="HZD4" s="53"/>
      <c r="HZE4" s="53"/>
      <c r="HZF4" s="53"/>
      <c r="HZG4" s="53"/>
      <c r="HZH4" s="53"/>
      <c r="HZI4" s="53"/>
      <c r="HZJ4" s="53"/>
      <c r="HZK4" s="53"/>
      <c r="HZL4" s="53"/>
      <c r="HZM4" s="53"/>
      <c r="HZN4" s="53"/>
      <c r="HZO4" s="53"/>
      <c r="HZP4" s="53"/>
      <c r="HZQ4" s="53"/>
      <c r="HZR4" s="53"/>
      <c r="HZS4" s="53"/>
      <c r="HZT4" s="53"/>
      <c r="HZU4" s="53"/>
      <c r="HZV4" s="53"/>
      <c r="HZW4" s="53"/>
      <c r="HZX4" s="53"/>
      <c r="HZY4" s="53"/>
      <c r="HZZ4" s="53"/>
      <c r="IAA4" s="53"/>
      <c r="IAB4" s="53"/>
      <c r="IAC4" s="53"/>
      <c r="IAD4" s="53"/>
      <c r="IAE4" s="53"/>
      <c r="IAF4" s="53"/>
      <c r="IAG4" s="53"/>
      <c r="IAH4" s="53"/>
      <c r="IAI4" s="53"/>
      <c r="IAJ4" s="53"/>
      <c r="IAK4" s="53"/>
      <c r="IAL4" s="53"/>
      <c r="IAM4" s="53"/>
      <c r="IAN4" s="53"/>
      <c r="IAO4" s="53"/>
      <c r="IAP4" s="53"/>
      <c r="IAQ4" s="53"/>
      <c r="IAR4" s="53"/>
      <c r="IAS4" s="53"/>
      <c r="IAT4" s="53"/>
      <c r="IAU4" s="53"/>
      <c r="IAV4" s="53"/>
      <c r="IAW4" s="53"/>
      <c r="IAX4" s="53"/>
      <c r="IAY4" s="53"/>
      <c r="IAZ4" s="53"/>
      <c r="IBA4" s="53"/>
      <c r="IBB4" s="53"/>
      <c r="IBC4" s="53"/>
      <c r="IBD4" s="53"/>
      <c r="IBE4" s="53"/>
      <c r="IBF4" s="53"/>
      <c r="IBG4" s="53"/>
      <c r="IBH4" s="53"/>
      <c r="IBI4" s="53"/>
      <c r="IBJ4" s="53"/>
      <c r="IBK4" s="53"/>
      <c r="IBL4" s="53"/>
      <c r="IBM4" s="53"/>
      <c r="IBN4" s="53"/>
      <c r="IBO4" s="53"/>
      <c r="IBP4" s="53"/>
      <c r="IBQ4" s="53"/>
      <c r="IBR4" s="53"/>
      <c r="IBS4" s="53"/>
      <c r="IBT4" s="53"/>
      <c r="IBU4" s="53"/>
      <c r="IBV4" s="53"/>
      <c r="IBW4" s="53"/>
      <c r="IBX4" s="53"/>
      <c r="IBY4" s="53"/>
      <c r="IBZ4" s="53"/>
      <c r="ICA4" s="53"/>
      <c r="ICB4" s="53"/>
      <c r="ICC4" s="53"/>
      <c r="ICD4" s="53"/>
      <c r="ICE4" s="53"/>
      <c r="ICF4" s="53"/>
      <c r="ICG4" s="53"/>
      <c r="ICH4" s="53"/>
      <c r="ICI4" s="53"/>
      <c r="ICJ4" s="53"/>
      <c r="ICK4" s="53"/>
      <c r="ICL4" s="53"/>
      <c r="ICM4" s="53"/>
      <c r="ICN4" s="53"/>
      <c r="ICO4" s="53"/>
      <c r="ICP4" s="53"/>
      <c r="ICQ4" s="53"/>
      <c r="ICR4" s="53"/>
      <c r="ICS4" s="53"/>
      <c r="ICT4" s="53"/>
      <c r="ICU4" s="53"/>
      <c r="ICV4" s="53"/>
      <c r="ICW4" s="53"/>
      <c r="ICX4" s="53"/>
      <c r="ICY4" s="53"/>
      <c r="ICZ4" s="53"/>
      <c r="IDA4" s="53"/>
      <c r="IDB4" s="53"/>
      <c r="IDC4" s="53"/>
      <c r="IDD4" s="53"/>
      <c r="IDE4" s="53"/>
      <c r="IDF4" s="53"/>
      <c r="IDG4" s="53"/>
      <c r="IDH4" s="53"/>
      <c r="IDI4" s="53"/>
      <c r="IDJ4" s="53"/>
      <c r="IDK4" s="53"/>
      <c r="IDL4" s="53"/>
      <c r="IDM4" s="53"/>
      <c r="IDN4" s="53"/>
      <c r="IDO4" s="53"/>
      <c r="IDP4" s="53"/>
      <c r="IDQ4" s="53"/>
      <c r="IDR4" s="53"/>
      <c r="IDS4" s="53"/>
      <c r="IDT4" s="53"/>
      <c r="IDU4" s="53"/>
      <c r="IDV4" s="53"/>
      <c r="IDW4" s="53"/>
      <c r="IDX4" s="53"/>
      <c r="IDY4" s="53"/>
      <c r="IDZ4" s="53"/>
      <c r="IEA4" s="53"/>
      <c r="IEB4" s="53"/>
      <c r="IEC4" s="53"/>
      <c r="IED4" s="53"/>
      <c r="IEE4" s="53"/>
      <c r="IEF4" s="53"/>
      <c r="IEG4" s="53"/>
      <c r="IEH4" s="53"/>
      <c r="IEI4" s="53"/>
      <c r="IEJ4" s="53"/>
      <c r="IEK4" s="53"/>
      <c r="IEL4" s="53"/>
      <c r="IEM4" s="53"/>
      <c r="IEN4" s="53"/>
      <c r="IEO4" s="53"/>
      <c r="IEP4" s="53"/>
      <c r="IEQ4" s="53"/>
      <c r="IER4" s="53"/>
      <c r="IES4" s="53"/>
      <c r="IET4" s="53"/>
      <c r="IEU4" s="53"/>
      <c r="IEV4" s="53"/>
      <c r="IEW4" s="53"/>
      <c r="IEX4" s="53"/>
      <c r="IEY4" s="53"/>
      <c r="IEZ4" s="53"/>
      <c r="IFA4" s="53"/>
      <c r="IFB4" s="53"/>
      <c r="IFC4" s="53"/>
      <c r="IFD4" s="53"/>
      <c r="IFE4" s="53"/>
      <c r="IFF4" s="53"/>
      <c r="IFG4" s="53"/>
      <c r="IFH4" s="53"/>
      <c r="IFI4" s="53"/>
      <c r="IFJ4" s="53"/>
      <c r="IFK4" s="53"/>
      <c r="IFL4" s="53"/>
      <c r="IFM4" s="53"/>
      <c r="IFN4" s="53"/>
      <c r="IFO4" s="53"/>
      <c r="IFP4" s="53"/>
      <c r="IFQ4" s="53"/>
      <c r="IFR4" s="53"/>
      <c r="IFS4" s="53"/>
      <c r="IFT4" s="53"/>
      <c r="IFU4" s="53"/>
      <c r="IFV4" s="53"/>
      <c r="IFW4" s="53"/>
      <c r="IFX4" s="53"/>
      <c r="IFY4" s="53"/>
      <c r="IFZ4" s="53"/>
      <c r="IGA4" s="53"/>
      <c r="IGB4" s="53"/>
      <c r="IGC4" s="53"/>
      <c r="IGD4" s="53"/>
      <c r="IGE4" s="53"/>
      <c r="IGF4" s="53"/>
      <c r="IGG4" s="53"/>
      <c r="IGH4" s="53"/>
      <c r="IGI4" s="53"/>
      <c r="IGJ4" s="53"/>
      <c r="IGK4" s="53"/>
      <c r="IGL4" s="53"/>
      <c r="IGM4" s="53"/>
      <c r="IGN4" s="53"/>
      <c r="IGO4" s="53"/>
      <c r="IGP4" s="53"/>
      <c r="IGQ4" s="53"/>
      <c r="IGR4" s="53"/>
      <c r="IGS4" s="53"/>
      <c r="IGT4" s="53"/>
      <c r="IGU4" s="53"/>
      <c r="IGV4" s="53"/>
      <c r="IGW4" s="53"/>
      <c r="IGX4" s="53"/>
      <c r="IGY4" s="53"/>
      <c r="IGZ4" s="53"/>
      <c r="IHA4" s="53"/>
      <c r="IHB4" s="53"/>
      <c r="IHC4" s="53"/>
      <c r="IHD4" s="53"/>
      <c r="IHE4" s="53"/>
      <c r="IHF4" s="53"/>
      <c r="IHG4" s="53"/>
      <c r="IHH4" s="53"/>
      <c r="IHI4" s="53"/>
      <c r="IHJ4" s="53"/>
      <c r="IHK4" s="53"/>
      <c r="IHL4" s="53"/>
      <c r="IHM4" s="53"/>
      <c r="IHN4" s="53"/>
      <c r="IHO4" s="53"/>
      <c r="IHP4" s="53"/>
      <c r="IHQ4" s="53"/>
      <c r="IHR4" s="53"/>
      <c r="IHS4" s="53"/>
      <c r="IHT4" s="53"/>
      <c r="IHU4" s="53"/>
      <c r="IHV4" s="53"/>
      <c r="IHW4" s="53"/>
      <c r="IHX4" s="53"/>
      <c r="IHY4" s="53"/>
      <c r="IHZ4" s="53"/>
      <c r="IIA4" s="53"/>
      <c r="IIB4" s="53"/>
      <c r="IIC4" s="53"/>
      <c r="IID4" s="53"/>
      <c r="IIE4" s="53"/>
      <c r="IIF4" s="53"/>
      <c r="IIG4" s="53"/>
      <c r="IIH4" s="53"/>
      <c r="III4" s="53"/>
      <c r="IIJ4" s="53"/>
      <c r="IIK4" s="53"/>
      <c r="IIL4" s="53"/>
      <c r="IIM4" s="53"/>
      <c r="IIN4" s="53"/>
      <c r="IIO4" s="53"/>
      <c r="IIP4" s="53"/>
      <c r="IIQ4" s="53"/>
      <c r="IIR4" s="53"/>
      <c r="IIS4" s="53"/>
      <c r="IIT4" s="53"/>
      <c r="IIU4" s="53"/>
      <c r="IIV4" s="53"/>
      <c r="IIW4" s="53"/>
      <c r="IIX4" s="53"/>
      <c r="IIY4" s="53"/>
      <c r="IIZ4" s="53"/>
      <c r="IJA4" s="53"/>
      <c r="IJB4" s="53"/>
      <c r="IJC4" s="53"/>
      <c r="IJD4" s="53"/>
      <c r="IJE4" s="53"/>
      <c r="IJF4" s="53"/>
      <c r="IJG4" s="53"/>
      <c r="IJH4" s="53"/>
      <c r="IJI4" s="53"/>
      <c r="IJJ4" s="53"/>
      <c r="IJK4" s="53"/>
      <c r="IJL4" s="53"/>
      <c r="IJM4" s="53"/>
      <c r="IJN4" s="53"/>
      <c r="IJO4" s="53"/>
      <c r="IJP4" s="53"/>
      <c r="IJQ4" s="53"/>
      <c r="IJR4" s="53"/>
      <c r="IJS4" s="53"/>
      <c r="IJT4" s="53"/>
      <c r="IJU4" s="53"/>
      <c r="IJV4" s="53"/>
      <c r="IJW4" s="53"/>
      <c r="IJX4" s="53"/>
      <c r="IJY4" s="53"/>
      <c r="IJZ4" s="53"/>
      <c r="IKA4" s="53"/>
      <c r="IKB4" s="53"/>
      <c r="IKC4" s="53"/>
      <c r="IKD4" s="53"/>
      <c r="IKE4" s="53"/>
      <c r="IKF4" s="53"/>
      <c r="IKG4" s="53"/>
      <c r="IKH4" s="53"/>
      <c r="IKI4" s="53"/>
      <c r="IKJ4" s="53"/>
      <c r="IKK4" s="53"/>
      <c r="IKL4" s="53"/>
      <c r="IKM4" s="53"/>
      <c r="IKN4" s="53"/>
      <c r="IKO4" s="53"/>
      <c r="IKP4" s="53"/>
      <c r="IKQ4" s="53"/>
      <c r="IKR4" s="53"/>
      <c r="IKS4" s="53"/>
      <c r="IKT4" s="53"/>
      <c r="IKU4" s="53"/>
      <c r="IKV4" s="53"/>
      <c r="IKW4" s="53"/>
      <c r="IKX4" s="53"/>
      <c r="IKY4" s="53"/>
      <c r="IKZ4" s="53"/>
      <c r="ILA4" s="53"/>
      <c r="ILB4" s="53"/>
      <c r="ILC4" s="53"/>
      <c r="ILD4" s="53"/>
      <c r="ILE4" s="53"/>
      <c r="ILF4" s="53"/>
      <c r="ILG4" s="53"/>
      <c r="ILH4" s="53"/>
      <c r="ILI4" s="53"/>
      <c r="ILJ4" s="53"/>
      <c r="ILK4" s="53"/>
      <c r="ILL4" s="53"/>
      <c r="ILM4" s="53"/>
      <c r="ILN4" s="53"/>
      <c r="ILO4" s="53"/>
      <c r="ILP4" s="53"/>
      <c r="ILQ4" s="53"/>
      <c r="ILR4" s="53"/>
      <c r="ILS4" s="53"/>
      <c r="ILT4" s="53"/>
      <c r="ILU4" s="53"/>
      <c r="ILV4" s="53"/>
      <c r="ILW4" s="53"/>
      <c r="ILX4" s="53"/>
      <c r="ILY4" s="53"/>
      <c r="ILZ4" s="53"/>
      <c r="IMA4" s="53"/>
      <c r="IMB4" s="53"/>
      <c r="IMC4" s="53"/>
      <c r="IMD4" s="53"/>
      <c r="IME4" s="53"/>
      <c r="IMF4" s="53"/>
      <c r="IMG4" s="53"/>
      <c r="IMH4" s="53"/>
      <c r="IMI4" s="53"/>
      <c r="IMJ4" s="53"/>
      <c r="IMK4" s="53"/>
      <c r="IML4" s="53"/>
      <c r="IMM4" s="53"/>
      <c r="IMN4" s="53"/>
      <c r="IMO4" s="53"/>
      <c r="IMP4" s="53"/>
      <c r="IMQ4" s="53"/>
      <c r="IMR4" s="53"/>
      <c r="IMS4" s="53"/>
      <c r="IMT4" s="53"/>
      <c r="IMU4" s="53"/>
      <c r="IMV4" s="53"/>
      <c r="IMW4" s="53"/>
      <c r="IMX4" s="53"/>
      <c r="IMY4" s="53"/>
      <c r="IMZ4" s="53"/>
      <c r="INA4" s="53"/>
      <c r="INB4" s="53"/>
      <c r="INC4" s="53"/>
      <c r="IND4" s="53"/>
      <c r="INE4" s="53"/>
      <c r="INF4" s="53"/>
      <c r="ING4" s="53"/>
      <c r="INH4" s="53"/>
      <c r="INI4" s="53"/>
      <c r="INJ4" s="53"/>
      <c r="INK4" s="53"/>
      <c r="INL4" s="53"/>
      <c r="INM4" s="53"/>
      <c r="INN4" s="53"/>
      <c r="INO4" s="53"/>
      <c r="INP4" s="53"/>
      <c r="INQ4" s="53"/>
      <c r="INR4" s="53"/>
      <c r="INS4" s="53"/>
      <c r="INT4" s="53"/>
      <c r="INU4" s="53"/>
      <c r="INV4" s="53"/>
      <c r="INW4" s="53"/>
      <c r="INX4" s="53"/>
      <c r="INY4" s="53"/>
      <c r="INZ4" s="53"/>
      <c r="IOA4" s="53"/>
      <c r="IOB4" s="53"/>
      <c r="IOC4" s="53"/>
      <c r="IOD4" s="53"/>
      <c r="IOE4" s="53"/>
      <c r="IOF4" s="53"/>
      <c r="IOG4" s="53"/>
      <c r="IOH4" s="53"/>
      <c r="IOI4" s="53"/>
      <c r="IOJ4" s="53"/>
      <c r="IOK4" s="53"/>
      <c r="IOL4" s="53"/>
      <c r="IOM4" s="53"/>
      <c r="ION4" s="53"/>
      <c r="IOO4" s="53"/>
      <c r="IOP4" s="53"/>
      <c r="IOQ4" s="53"/>
      <c r="IOR4" s="53"/>
      <c r="IOS4" s="53"/>
      <c r="IOT4" s="53"/>
      <c r="IOU4" s="53"/>
      <c r="IOV4" s="53"/>
      <c r="IOW4" s="53"/>
      <c r="IOX4" s="53"/>
      <c r="IOY4" s="53"/>
      <c r="IOZ4" s="53"/>
      <c r="IPA4" s="53"/>
      <c r="IPB4" s="53"/>
      <c r="IPC4" s="53"/>
      <c r="IPD4" s="53"/>
      <c r="IPE4" s="53"/>
      <c r="IPF4" s="53"/>
      <c r="IPG4" s="53"/>
      <c r="IPH4" s="53"/>
      <c r="IPI4" s="53"/>
      <c r="IPJ4" s="53"/>
      <c r="IPK4" s="53"/>
      <c r="IPL4" s="53"/>
      <c r="IPM4" s="53"/>
      <c r="IPN4" s="53"/>
      <c r="IPO4" s="53"/>
      <c r="IPP4" s="53"/>
      <c r="IPQ4" s="53"/>
      <c r="IPR4" s="53"/>
      <c r="IPS4" s="53"/>
      <c r="IPT4" s="53"/>
      <c r="IPU4" s="53"/>
      <c r="IPV4" s="53"/>
      <c r="IPW4" s="53"/>
      <c r="IPX4" s="53"/>
      <c r="IPY4" s="53"/>
      <c r="IPZ4" s="53"/>
      <c r="IQA4" s="53"/>
      <c r="IQB4" s="53"/>
      <c r="IQC4" s="53"/>
      <c r="IQD4" s="53"/>
      <c r="IQE4" s="53"/>
      <c r="IQF4" s="53"/>
      <c r="IQG4" s="53"/>
      <c r="IQH4" s="53"/>
      <c r="IQI4" s="53"/>
      <c r="IQJ4" s="53"/>
      <c r="IQK4" s="53"/>
      <c r="IQL4" s="53"/>
      <c r="IQM4" s="53"/>
      <c r="IQN4" s="53"/>
      <c r="IQO4" s="53"/>
      <c r="IQP4" s="53"/>
      <c r="IQQ4" s="53"/>
      <c r="IQR4" s="53"/>
      <c r="IQS4" s="53"/>
      <c r="IQT4" s="53"/>
      <c r="IQU4" s="53"/>
      <c r="IQV4" s="53"/>
      <c r="IQW4" s="53"/>
      <c r="IQX4" s="53"/>
      <c r="IQY4" s="53"/>
      <c r="IQZ4" s="53"/>
      <c r="IRA4" s="53"/>
      <c r="IRB4" s="53"/>
      <c r="IRC4" s="53"/>
      <c r="IRD4" s="53"/>
      <c r="IRE4" s="53"/>
      <c r="IRF4" s="53"/>
      <c r="IRG4" s="53"/>
      <c r="IRH4" s="53"/>
      <c r="IRI4" s="53"/>
      <c r="IRJ4" s="53"/>
      <c r="IRK4" s="53"/>
      <c r="IRL4" s="53"/>
      <c r="IRM4" s="53"/>
      <c r="IRN4" s="53"/>
      <c r="IRO4" s="53"/>
      <c r="IRP4" s="53"/>
      <c r="IRQ4" s="53"/>
      <c r="IRR4" s="53"/>
      <c r="IRS4" s="53"/>
      <c r="IRT4" s="53"/>
      <c r="IRU4" s="53"/>
      <c r="IRV4" s="53"/>
      <c r="IRW4" s="53"/>
      <c r="IRX4" s="53"/>
      <c r="IRY4" s="53"/>
      <c r="IRZ4" s="53"/>
      <c r="ISA4" s="53"/>
      <c r="ISB4" s="53"/>
      <c r="ISC4" s="53"/>
      <c r="ISD4" s="53"/>
      <c r="ISE4" s="53"/>
      <c r="ISF4" s="53"/>
      <c r="ISG4" s="53"/>
      <c r="ISH4" s="53"/>
      <c r="ISI4" s="53"/>
      <c r="ISJ4" s="53"/>
      <c r="ISK4" s="53"/>
      <c r="ISL4" s="53"/>
      <c r="ISM4" s="53"/>
      <c r="ISN4" s="53"/>
      <c r="ISO4" s="53"/>
      <c r="ISP4" s="53"/>
      <c r="ISQ4" s="53"/>
      <c r="ISR4" s="53"/>
      <c r="ISS4" s="53"/>
      <c r="IST4" s="53"/>
      <c r="ISU4" s="53"/>
      <c r="ISV4" s="53"/>
      <c r="ISW4" s="53"/>
      <c r="ISX4" s="53"/>
      <c r="ISY4" s="53"/>
      <c r="ISZ4" s="53"/>
      <c r="ITA4" s="53"/>
      <c r="ITB4" s="53"/>
      <c r="ITC4" s="53"/>
      <c r="ITD4" s="53"/>
      <c r="ITE4" s="53"/>
      <c r="ITF4" s="53"/>
      <c r="ITG4" s="53"/>
      <c r="ITH4" s="53"/>
      <c r="ITI4" s="53"/>
      <c r="ITJ4" s="53"/>
      <c r="ITK4" s="53"/>
      <c r="ITL4" s="53"/>
      <c r="ITM4" s="53"/>
      <c r="ITN4" s="53"/>
      <c r="ITO4" s="53"/>
      <c r="ITP4" s="53"/>
      <c r="ITQ4" s="53"/>
      <c r="ITR4" s="53"/>
      <c r="ITS4" s="53"/>
      <c r="ITT4" s="53"/>
      <c r="ITU4" s="53"/>
      <c r="ITV4" s="53"/>
      <c r="ITW4" s="53"/>
      <c r="ITX4" s="53"/>
      <c r="ITY4" s="53"/>
      <c r="ITZ4" s="53"/>
      <c r="IUA4" s="53"/>
      <c r="IUB4" s="53"/>
      <c r="IUC4" s="53"/>
      <c r="IUD4" s="53"/>
      <c r="IUE4" s="53"/>
      <c r="IUF4" s="53"/>
      <c r="IUG4" s="53"/>
      <c r="IUH4" s="53"/>
      <c r="IUI4" s="53"/>
      <c r="IUJ4" s="53"/>
      <c r="IUK4" s="53"/>
      <c r="IUL4" s="53"/>
      <c r="IUM4" s="53"/>
      <c r="IUN4" s="53"/>
      <c r="IUO4" s="53"/>
      <c r="IUP4" s="53"/>
      <c r="IUQ4" s="53"/>
      <c r="IUR4" s="53"/>
      <c r="IUS4" s="53"/>
      <c r="IUT4" s="53"/>
      <c r="IUU4" s="53"/>
      <c r="IUV4" s="53"/>
      <c r="IUW4" s="53"/>
      <c r="IUX4" s="53"/>
      <c r="IUY4" s="53"/>
      <c r="IUZ4" s="53"/>
      <c r="IVA4" s="53"/>
      <c r="IVB4" s="53"/>
      <c r="IVC4" s="53"/>
      <c r="IVD4" s="53"/>
      <c r="IVE4" s="53"/>
      <c r="IVF4" s="53"/>
      <c r="IVG4" s="53"/>
      <c r="IVH4" s="53"/>
      <c r="IVI4" s="53"/>
      <c r="IVJ4" s="53"/>
      <c r="IVK4" s="53"/>
      <c r="IVL4" s="53"/>
      <c r="IVM4" s="53"/>
      <c r="IVN4" s="53"/>
      <c r="IVO4" s="53"/>
      <c r="IVP4" s="53"/>
      <c r="IVQ4" s="53"/>
      <c r="IVR4" s="53"/>
      <c r="IVS4" s="53"/>
      <c r="IVT4" s="53"/>
      <c r="IVU4" s="53"/>
      <c r="IVV4" s="53"/>
      <c r="IVW4" s="53"/>
      <c r="IVX4" s="53"/>
      <c r="IVY4" s="53"/>
      <c r="IVZ4" s="53"/>
      <c r="IWA4" s="53"/>
      <c r="IWB4" s="53"/>
      <c r="IWC4" s="53"/>
      <c r="IWD4" s="53"/>
      <c r="IWE4" s="53"/>
      <c r="IWF4" s="53"/>
      <c r="IWG4" s="53"/>
      <c r="IWH4" s="53"/>
      <c r="IWI4" s="53"/>
      <c r="IWJ4" s="53"/>
      <c r="IWK4" s="53"/>
      <c r="IWL4" s="53"/>
      <c r="IWM4" s="53"/>
      <c r="IWN4" s="53"/>
      <c r="IWO4" s="53"/>
      <c r="IWP4" s="53"/>
      <c r="IWQ4" s="53"/>
      <c r="IWR4" s="53"/>
      <c r="IWS4" s="53"/>
      <c r="IWT4" s="53"/>
      <c r="IWU4" s="53"/>
      <c r="IWV4" s="53"/>
      <c r="IWW4" s="53"/>
      <c r="IWX4" s="53"/>
      <c r="IWY4" s="53"/>
      <c r="IWZ4" s="53"/>
      <c r="IXA4" s="53"/>
      <c r="IXB4" s="53"/>
      <c r="IXC4" s="53"/>
      <c r="IXD4" s="53"/>
      <c r="IXE4" s="53"/>
      <c r="IXF4" s="53"/>
      <c r="IXG4" s="53"/>
      <c r="IXH4" s="53"/>
      <c r="IXI4" s="53"/>
      <c r="IXJ4" s="53"/>
      <c r="IXK4" s="53"/>
      <c r="IXL4" s="53"/>
      <c r="IXM4" s="53"/>
      <c r="IXN4" s="53"/>
      <c r="IXO4" s="53"/>
      <c r="IXP4" s="53"/>
      <c r="IXQ4" s="53"/>
      <c r="IXR4" s="53"/>
      <c r="IXS4" s="53"/>
      <c r="IXT4" s="53"/>
      <c r="IXU4" s="53"/>
      <c r="IXV4" s="53"/>
      <c r="IXW4" s="53"/>
      <c r="IXX4" s="53"/>
      <c r="IXY4" s="53"/>
      <c r="IXZ4" s="53"/>
      <c r="IYA4" s="53"/>
      <c r="IYB4" s="53"/>
      <c r="IYC4" s="53"/>
      <c r="IYD4" s="53"/>
      <c r="IYE4" s="53"/>
      <c r="IYF4" s="53"/>
      <c r="IYG4" s="53"/>
      <c r="IYH4" s="53"/>
      <c r="IYI4" s="53"/>
      <c r="IYJ4" s="53"/>
      <c r="IYK4" s="53"/>
      <c r="IYL4" s="53"/>
      <c r="IYM4" s="53"/>
      <c r="IYN4" s="53"/>
      <c r="IYO4" s="53"/>
      <c r="IYP4" s="53"/>
      <c r="IYQ4" s="53"/>
      <c r="IYR4" s="53"/>
      <c r="IYS4" s="53"/>
      <c r="IYT4" s="53"/>
      <c r="IYU4" s="53"/>
      <c r="IYV4" s="53"/>
      <c r="IYW4" s="53"/>
      <c r="IYX4" s="53"/>
      <c r="IYY4" s="53"/>
      <c r="IYZ4" s="53"/>
      <c r="IZA4" s="53"/>
      <c r="IZB4" s="53"/>
      <c r="IZC4" s="53"/>
      <c r="IZD4" s="53"/>
      <c r="IZE4" s="53"/>
      <c r="IZF4" s="53"/>
      <c r="IZG4" s="53"/>
      <c r="IZH4" s="53"/>
      <c r="IZI4" s="53"/>
      <c r="IZJ4" s="53"/>
      <c r="IZK4" s="53"/>
      <c r="IZL4" s="53"/>
      <c r="IZM4" s="53"/>
      <c r="IZN4" s="53"/>
      <c r="IZO4" s="53"/>
      <c r="IZP4" s="53"/>
      <c r="IZQ4" s="53"/>
      <c r="IZR4" s="53"/>
      <c r="IZS4" s="53"/>
      <c r="IZT4" s="53"/>
      <c r="IZU4" s="53"/>
      <c r="IZV4" s="53"/>
      <c r="IZW4" s="53"/>
      <c r="IZX4" s="53"/>
      <c r="IZY4" s="53"/>
      <c r="IZZ4" s="53"/>
      <c r="JAA4" s="53"/>
      <c r="JAB4" s="53"/>
      <c r="JAC4" s="53"/>
      <c r="JAD4" s="53"/>
      <c r="JAE4" s="53"/>
      <c r="JAF4" s="53"/>
      <c r="JAG4" s="53"/>
      <c r="JAH4" s="53"/>
      <c r="JAI4" s="53"/>
      <c r="JAJ4" s="53"/>
      <c r="JAK4" s="53"/>
      <c r="JAL4" s="53"/>
      <c r="JAM4" s="53"/>
      <c r="JAN4" s="53"/>
      <c r="JAO4" s="53"/>
      <c r="JAP4" s="53"/>
      <c r="JAQ4" s="53"/>
      <c r="JAR4" s="53"/>
      <c r="JAS4" s="53"/>
      <c r="JAT4" s="53"/>
      <c r="JAU4" s="53"/>
      <c r="JAV4" s="53"/>
      <c r="JAW4" s="53"/>
      <c r="JAX4" s="53"/>
      <c r="JAY4" s="53"/>
      <c r="JAZ4" s="53"/>
      <c r="JBA4" s="53"/>
      <c r="JBB4" s="53"/>
      <c r="JBC4" s="53"/>
      <c r="JBD4" s="53"/>
      <c r="JBE4" s="53"/>
      <c r="JBF4" s="53"/>
      <c r="JBG4" s="53"/>
      <c r="JBH4" s="53"/>
      <c r="JBI4" s="53"/>
      <c r="JBJ4" s="53"/>
      <c r="JBK4" s="53"/>
      <c r="JBL4" s="53"/>
      <c r="JBM4" s="53"/>
      <c r="JBN4" s="53"/>
      <c r="JBO4" s="53"/>
      <c r="JBP4" s="53"/>
      <c r="JBQ4" s="53"/>
      <c r="JBR4" s="53"/>
      <c r="JBS4" s="53"/>
      <c r="JBT4" s="53"/>
      <c r="JBU4" s="53"/>
      <c r="JBV4" s="53"/>
      <c r="JBW4" s="53"/>
      <c r="JBX4" s="53"/>
      <c r="JBY4" s="53"/>
      <c r="JBZ4" s="53"/>
      <c r="JCA4" s="53"/>
      <c r="JCB4" s="53"/>
      <c r="JCC4" s="53"/>
      <c r="JCD4" s="53"/>
      <c r="JCE4" s="53"/>
      <c r="JCF4" s="53"/>
      <c r="JCG4" s="53"/>
      <c r="JCH4" s="53"/>
      <c r="JCI4" s="53"/>
      <c r="JCJ4" s="53"/>
      <c r="JCK4" s="53"/>
      <c r="JCL4" s="53"/>
      <c r="JCM4" s="53"/>
      <c r="JCN4" s="53"/>
      <c r="JCO4" s="53"/>
      <c r="JCP4" s="53"/>
      <c r="JCQ4" s="53"/>
      <c r="JCR4" s="53"/>
      <c r="JCS4" s="53"/>
      <c r="JCT4" s="53"/>
      <c r="JCU4" s="53"/>
      <c r="JCV4" s="53"/>
      <c r="JCW4" s="53"/>
      <c r="JCX4" s="53"/>
      <c r="JCY4" s="53"/>
      <c r="JCZ4" s="53"/>
      <c r="JDA4" s="53"/>
      <c r="JDB4" s="53"/>
      <c r="JDC4" s="53"/>
      <c r="JDD4" s="53"/>
      <c r="JDE4" s="53"/>
      <c r="JDF4" s="53"/>
      <c r="JDG4" s="53"/>
      <c r="JDH4" s="53"/>
      <c r="JDI4" s="53"/>
      <c r="JDJ4" s="53"/>
      <c r="JDK4" s="53"/>
      <c r="JDL4" s="53"/>
      <c r="JDM4" s="53"/>
      <c r="JDN4" s="53"/>
      <c r="JDO4" s="53"/>
      <c r="JDP4" s="53"/>
      <c r="JDQ4" s="53"/>
      <c r="JDR4" s="53"/>
      <c r="JDS4" s="53"/>
      <c r="JDT4" s="53"/>
      <c r="JDU4" s="53"/>
      <c r="JDV4" s="53"/>
      <c r="JDW4" s="53"/>
      <c r="JDX4" s="53"/>
      <c r="JDY4" s="53"/>
      <c r="JDZ4" s="53"/>
      <c r="JEA4" s="53"/>
      <c r="JEB4" s="53"/>
      <c r="JEC4" s="53"/>
      <c r="JED4" s="53"/>
      <c r="JEE4" s="53"/>
      <c r="JEF4" s="53"/>
      <c r="JEG4" s="53"/>
      <c r="JEH4" s="53"/>
      <c r="JEI4" s="53"/>
      <c r="JEJ4" s="53"/>
      <c r="JEK4" s="53"/>
      <c r="JEL4" s="53"/>
      <c r="JEM4" s="53"/>
      <c r="JEN4" s="53"/>
      <c r="JEO4" s="53"/>
      <c r="JEP4" s="53"/>
      <c r="JEQ4" s="53"/>
      <c r="JER4" s="53"/>
      <c r="JES4" s="53"/>
      <c r="JET4" s="53"/>
      <c r="JEU4" s="53"/>
      <c r="JEV4" s="53"/>
      <c r="JEW4" s="53"/>
      <c r="JEX4" s="53"/>
      <c r="JEY4" s="53"/>
      <c r="JEZ4" s="53"/>
      <c r="JFA4" s="53"/>
      <c r="JFB4" s="53"/>
      <c r="JFC4" s="53"/>
      <c r="JFD4" s="53"/>
      <c r="JFE4" s="53"/>
      <c r="JFF4" s="53"/>
      <c r="JFG4" s="53"/>
      <c r="JFH4" s="53"/>
      <c r="JFI4" s="53"/>
      <c r="JFJ4" s="53"/>
      <c r="JFK4" s="53"/>
      <c r="JFL4" s="53"/>
      <c r="JFM4" s="53"/>
      <c r="JFN4" s="53"/>
      <c r="JFO4" s="53"/>
      <c r="JFP4" s="53"/>
      <c r="JFQ4" s="53"/>
      <c r="JFR4" s="53"/>
      <c r="JFS4" s="53"/>
      <c r="JFT4" s="53"/>
      <c r="JFU4" s="53"/>
      <c r="JFV4" s="53"/>
      <c r="JFW4" s="53"/>
      <c r="JFX4" s="53"/>
      <c r="JFY4" s="53"/>
      <c r="JFZ4" s="53"/>
      <c r="JGA4" s="53"/>
      <c r="JGB4" s="53"/>
      <c r="JGC4" s="53"/>
      <c r="JGD4" s="53"/>
      <c r="JGE4" s="53"/>
      <c r="JGF4" s="53"/>
      <c r="JGG4" s="53"/>
      <c r="JGH4" s="53"/>
      <c r="JGI4" s="53"/>
      <c r="JGJ4" s="53"/>
      <c r="JGK4" s="53"/>
      <c r="JGL4" s="53"/>
      <c r="JGM4" s="53"/>
      <c r="JGN4" s="53"/>
      <c r="JGO4" s="53"/>
      <c r="JGP4" s="53"/>
      <c r="JGQ4" s="53"/>
      <c r="JGR4" s="53"/>
      <c r="JGS4" s="53"/>
      <c r="JGT4" s="53"/>
      <c r="JGU4" s="53"/>
      <c r="JGV4" s="53"/>
      <c r="JGW4" s="53"/>
      <c r="JGX4" s="53"/>
      <c r="JGY4" s="53"/>
      <c r="JGZ4" s="53"/>
      <c r="JHA4" s="53"/>
      <c r="JHB4" s="53"/>
      <c r="JHC4" s="53"/>
      <c r="JHD4" s="53"/>
      <c r="JHE4" s="53"/>
      <c r="JHF4" s="53"/>
      <c r="JHG4" s="53"/>
      <c r="JHH4" s="53"/>
      <c r="JHI4" s="53"/>
      <c r="JHJ4" s="53"/>
      <c r="JHK4" s="53"/>
      <c r="JHL4" s="53"/>
      <c r="JHM4" s="53"/>
      <c r="JHN4" s="53"/>
      <c r="JHO4" s="53"/>
      <c r="JHP4" s="53"/>
      <c r="JHQ4" s="53"/>
      <c r="JHR4" s="53"/>
      <c r="JHS4" s="53"/>
      <c r="JHT4" s="53"/>
      <c r="JHU4" s="53"/>
      <c r="JHV4" s="53"/>
      <c r="JHW4" s="53"/>
      <c r="JHX4" s="53"/>
      <c r="JHY4" s="53"/>
      <c r="JHZ4" s="53"/>
      <c r="JIA4" s="53"/>
      <c r="JIB4" s="53"/>
      <c r="JIC4" s="53"/>
      <c r="JID4" s="53"/>
      <c r="JIE4" s="53"/>
      <c r="JIF4" s="53"/>
      <c r="JIG4" s="53"/>
      <c r="JIH4" s="53"/>
      <c r="JII4" s="53"/>
      <c r="JIJ4" s="53"/>
      <c r="JIK4" s="53"/>
      <c r="JIL4" s="53"/>
      <c r="JIM4" s="53"/>
      <c r="JIN4" s="53"/>
      <c r="JIO4" s="53"/>
      <c r="JIP4" s="53"/>
      <c r="JIQ4" s="53"/>
      <c r="JIR4" s="53"/>
      <c r="JIS4" s="53"/>
      <c r="JIT4" s="53"/>
      <c r="JIU4" s="53"/>
      <c r="JIV4" s="53"/>
      <c r="JIW4" s="53"/>
      <c r="JIX4" s="53"/>
      <c r="JIY4" s="53"/>
      <c r="JIZ4" s="53"/>
      <c r="JJA4" s="53"/>
      <c r="JJB4" s="53"/>
      <c r="JJC4" s="53"/>
      <c r="JJD4" s="53"/>
      <c r="JJE4" s="53"/>
      <c r="JJF4" s="53"/>
      <c r="JJG4" s="53"/>
      <c r="JJH4" s="53"/>
      <c r="JJI4" s="53"/>
      <c r="JJJ4" s="53"/>
      <c r="JJK4" s="53"/>
      <c r="JJL4" s="53"/>
      <c r="JJM4" s="53"/>
      <c r="JJN4" s="53"/>
      <c r="JJO4" s="53"/>
      <c r="JJP4" s="53"/>
      <c r="JJQ4" s="53"/>
      <c r="JJR4" s="53"/>
      <c r="JJS4" s="53"/>
      <c r="JJT4" s="53"/>
      <c r="JJU4" s="53"/>
      <c r="JJV4" s="53"/>
      <c r="JJW4" s="53"/>
      <c r="JJX4" s="53"/>
      <c r="JJY4" s="53"/>
      <c r="JJZ4" s="53"/>
      <c r="JKA4" s="53"/>
      <c r="JKB4" s="53"/>
      <c r="JKC4" s="53"/>
      <c r="JKD4" s="53"/>
      <c r="JKE4" s="53"/>
      <c r="JKF4" s="53"/>
      <c r="JKG4" s="53"/>
      <c r="JKH4" s="53"/>
      <c r="JKI4" s="53"/>
      <c r="JKJ4" s="53"/>
      <c r="JKK4" s="53"/>
      <c r="JKL4" s="53"/>
      <c r="JKM4" s="53"/>
      <c r="JKN4" s="53"/>
      <c r="JKO4" s="53"/>
      <c r="JKP4" s="53"/>
      <c r="JKQ4" s="53"/>
      <c r="JKR4" s="53"/>
      <c r="JKS4" s="53"/>
      <c r="JKT4" s="53"/>
      <c r="JKU4" s="53"/>
      <c r="JKV4" s="53"/>
      <c r="JKW4" s="53"/>
      <c r="JKX4" s="53"/>
      <c r="JKY4" s="53"/>
      <c r="JKZ4" s="53"/>
      <c r="JLA4" s="53"/>
      <c r="JLB4" s="53"/>
      <c r="JLC4" s="53"/>
      <c r="JLD4" s="53"/>
      <c r="JLE4" s="53"/>
      <c r="JLF4" s="53"/>
      <c r="JLG4" s="53"/>
      <c r="JLH4" s="53"/>
      <c r="JLI4" s="53"/>
      <c r="JLJ4" s="53"/>
      <c r="JLK4" s="53"/>
      <c r="JLL4" s="53"/>
      <c r="JLM4" s="53"/>
      <c r="JLN4" s="53"/>
      <c r="JLO4" s="53"/>
      <c r="JLP4" s="53"/>
      <c r="JLQ4" s="53"/>
      <c r="JLR4" s="53"/>
      <c r="JLS4" s="53"/>
      <c r="JLT4" s="53"/>
      <c r="JLU4" s="53"/>
      <c r="JLV4" s="53"/>
      <c r="JLW4" s="53"/>
      <c r="JLX4" s="53"/>
      <c r="JLY4" s="53"/>
      <c r="JLZ4" s="53"/>
      <c r="JMA4" s="53"/>
      <c r="JMB4" s="53"/>
      <c r="JMC4" s="53"/>
      <c r="JMD4" s="53"/>
      <c r="JME4" s="53"/>
      <c r="JMF4" s="53"/>
      <c r="JMG4" s="53"/>
      <c r="JMH4" s="53"/>
      <c r="JMI4" s="53"/>
      <c r="JMJ4" s="53"/>
      <c r="JMK4" s="53"/>
      <c r="JML4" s="53"/>
      <c r="JMM4" s="53"/>
      <c r="JMN4" s="53"/>
      <c r="JMO4" s="53"/>
      <c r="JMP4" s="53"/>
      <c r="JMQ4" s="53"/>
      <c r="JMR4" s="53"/>
      <c r="JMS4" s="53"/>
      <c r="JMT4" s="53"/>
      <c r="JMU4" s="53"/>
      <c r="JMV4" s="53"/>
      <c r="JMW4" s="53"/>
      <c r="JMX4" s="53"/>
      <c r="JMY4" s="53"/>
      <c r="JMZ4" s="53"/>
      <c r="JNA4" s="53"/>
      <c r="JNB4" s="53"/>
      <c r="JNC4" s="53"/>
      <c r="JND4" s="53"/>
      <c r="JNE4" s="53"/>
      <c r="JNF4" s="53"/>
      <c r="JNG4" s="53"/>
      <c r="JNH4" s="53"/>
      <c r="JNI4" s="53"/>
      <c r="JNJ4" s="53"/>
      <c r="JNK4" s="53"/>
      <c r="JNL4" s="53"/>
      <c r="JNM4" s="53"/>
      <c r="JNN4" s="53"/>
      <c r="JNO4" s="53"/>
      <c r="JNP4" s="53"/>
      <c r="JNQ4" s="53"/>
      <c r="JNR4" s="53"/>
      <c r="JNS4" s="53"/>
      <c r="JNT4" s="53"/>
      <c r="JNU4" s="53"/>
      <c r="JNV4" s="53"/>
      <c r="JNW4" s="53"/>
      <c r="JNX4" s="53"/>
      <c r="JNY4" s="53"/>
      <c r="JNZ4" s="53"/>
      <c r="JOA4" s="53"/>
      <c r="JOB4" s="53"/>
      <c r="JOC4" s="53"/>
      <c r="JOD4" s="53"/>
      <c r="JOE4" s="53"/>
      <c r="JOF4" s="53"/>
      <c r="JOG4" s="53"/>
      <c r="JOH4" s="53"/>
      <c r="JOI4" s="53"/>
      <c r="JOJ4" s="53"/>
      <c r="JOK4" s="53"/>
      <c r="JOL4" s="53"/>
      <c r="JOM4" s="53"/>
      <c r="JON4" s="53"/>
      <c r="JOO4" s="53"/>
      <c r="JOP4" s="53"/>
      <c r="JOQ4" s="53"/>
      <c r="JOR4" s="53"/>
      <c r="JOS4" s="53"/>
      <c r="JOT4" s="53"/>
      <c r="JOU4" s="53"/>
      <c r="JOV4" s="53"/>
      <c r="JOW4" s="53"/>
      <c r="JOX4" s="53"/>
      <c r="JOY4" s="53"/>
      <c r="JOZ4" s="53"/>
      <c r="JPA4" s="53"/>
      <c r="JPB4" s="53"/>
      <c r="JPC4" s="53"/>
      <c r="JPD4" s="53"/>
      <c r="JPE4" s="53"/>
      <c r="JPF4" s="53"/>
      <c r="JPG4" s="53"/>
      <c r="JPH4" s="53"/>
      <c r="JPI4" s="53"/>
      <c r="JPJ4" s="53"/>
      <c r="JPK4" s="53"/>
      <c r="JPL4" s="53"/>
      <c r="JPM4" s="53"/>
      <c r="JPN4" s="53"/>
      <c r="JPO4" s="53"/>
      <c r="JPP4" s="53"/>
      <c r="JPQ4" s="53"/>
      <c r="JPR4" s="53"/>
      <c r="JPS4" s="53"/>
      <c r="JPT4" s="53"/>
      <c r="JPU4" s="53"/>
      <c r="JPV4" s="53"/>
      <c r="JPW4" s="53"/>
      <c r="JPX4" s="53"/>
      <c r="JPY4" s="53"/>
      <c r="JPZ4" s="53"/>
      <c r="JQA4" s="53"/>
      <c r="JQB4" s="53"/>
      <c r="JQC4" s="53"/>
      <c r="JQD4" s="53"/>
      <c r="JQE4" s="53"/>
      <c r="JQF4" s="53"/>
      <c r="JQG4" s="53"/>
      <c r="JQH4" s="53"/>
      <c r="JQI4" s="53"/>
      <c r="JQJ4" s="53"/>
      <c r="JQK4" s="53"/>
      <c r="JQL4" s="53"/>
      <c r="JQM4" s="53"/>
      <c r="JQN4" s="53"/>
      <c r="JQO4" s="53"/>
      <c r="JQP4" s="53"/>
      <c r="JQQ4" s="53"/>
      <c r="JQR4" s="53"/>
      <c r="JQS4" s="53"/>
      <c r="JQT4" s="53"/>
      <c r="JQU4" s="53"/>
      <c r="JQV4" s="53"/>
      <c r="JQW4" s="53"/>
      <c r="JQX4" s="53"/>
      <c r="JQY4" s="53"/>
      <c r="JQZ4" s="53"/>
      <c r="JRA4" s="53"/>
      <c r="JRB4" s="53"/>
      <c r="JRC4" s="53"/>
      <c r="JRD4" s="53"/>
      <c r="JRE4" s="53"/>
      <c r="JRF4" s="53"/>
      <c r="JRG4" s="53"/>
      <c r="JRH4" s="53"/>
      <c r="JRI4" s="53"/>
      <c r="JRJ4" s="53"/>
      <c r="JRK4" s="53"/>
      <c r="JRL4" s="53"/>
      <c r="JRM4" s="53"/>
      <c r="JRN4" s="53"/>
      <c r="JRO4" s="53"/>
      <c r="JRP4" s="53"/>
      <c r="JRQ4" s="53"/>
      <c r="JRR4" s="53"/>
      <c r="JRS4" s="53"/>
      <c r="JRT4" s="53"/>
      <c r="JRU4" s="53"/>
      <c r="JRV4" s="53"/>
      <c r="JRW4" s="53"/>
      <c r="JRX4" s="53"/>
      <c r="JRY4" s="53"/>
      <c r="JRZ4" s="53"/>
      <c r="JSA4" s="53"/>
      <c r="JSB4" s="53"/>
      <c r="JSC4" s="53"/>
      <c r="JSD4" s="53"/>
      <c r="JSE4" s="53"/>
      <c r="JSF4" s="53"/>
      <c r="JSG4" s="53"/>
      <c r="JSH4" s="53"/>
      <c r="JSI4" s="53"/>
      <c r="JSJ4" s="53"/>
      <c r="JSK4" s="53"/>
      <c r="JSL4" s="53"/>
      <c r="JSM4" s="53"/>
      <c r="JSN4" s="53"/>
      <c r="JSO4" s="53"/>
      <c r="JSP4" s="53"/>
      <c r="JSQ4" s="53"/>
      <c r="JSR4" s="53"/>
      <c r="JSS4" s="53"/>
      <c r="JST4" s="53"/>
      <c r="JSU4" s="53"/>
      <c r="JSV4" s="53"/>
      <c r="JSW4" s="53"/>
      <c r="JSX4" s="53"/>
      <c r="JSY4" s="53"/>
      <c r="JSZ4" s="53"/>
      <c r="JTA4" s="53"/>
      <c r="JTB4" s="53"/>
      <c r="JTC4" s="53"/>
      <c r="JTD4" s="53"/>
      <c r="JTE4" s="53"/>
      <c r="JTF4" s="53"/>
      <c r="JTG4" s="53"/>
      <c r="JTH4" s="53"/>
      <c r="JTI4" s="53"/>
      <c r="JTJ4" s="53"/>
      <c r="JTK4" s="53"/>
      <c r="JTL4" s="53"/>
      <c r="JTM4" s="53"/>
      <c r="JTN4" s="53"/>
      <c r="JTO4" s="53"/>
      <c r="JTP4" s="53"/>
      <c r="JTQ4" s="53"/>
      <c r="JTR4" s="53"/>
      <c r="JTS4" s="53"/>
      <c r="JTT4" s="53"/>
      <c r="JTU4" s="53"/>
      <c r="JTV4" s="53"/>
      <c r="JTW4" s="53"/>
      <c r="JTX4" s="53"/>
      <c r="JTY4" s="53"/>
      <c r="JTZ4" s="53"/>
      <c r="JUA4" s="53"/>
      <c r="JUB4" s="53"/>
      <c r="JUC4" s="53"/>
      <c r="JUD4" s="53"/>
      <c r="JUE4" s="53"/>
      <c r="JUF4" s="53"/>
      <c r="JUG4" s="53"/>
      <c r="JUH4" s="53"/>
      <c r="JUI4" s="53"/>
      <c r="JUJ4" s="53"/>
      <c r="JUK4" s="53"/>
      <c r="JUL4" s="53"/>
      <c r="JUM4" s="53"/>
      <c r="JUN4" s="53"/>
      <c r="JUO4" s="53"/>
      <c r="JUP4" s="53"/>
      <c r="JUQ4" s="53"/>
      <c r="JUR4" s="53"/>
      <c r="JUS4" s="53"/>
      <c r="JUT4" s="53"/>
      <c r="JUU4" s="53"/>
      <c r="JUV4" s="53"/>
      <c r="JUW4" s="53"/>
      <c r="JUX4" s="53"/>
      <c r="JUY4" s="53"/>
      <c r="JUZ4" s="53"/>
      <c r="JVA4" s="53"/>
      <c r="JVB4" s="53"/>
      <c r="JVC4" s="53"/>
      <c r="JVD4" s="53"/>
      <c r="JVE4" s="53"/>
      <c r="JVF4" s="53"/>
      <c r="JVG4" s="53"/>
      <c r="JVH4" s="53"/>
      <c r="JVI4" s="53"/>
      <c r="JVJ4" s="53"/>
      <c r="JVK4" s="53"/>
      <c r="JVL4" s="53"/>
      <c r="JVM4" s="53"/>
      <c r="JVN4" s="53"/>
      <c r="JVO4" s="53"/>
      <c r="JVP4" s="53"/>
      <c r="JVQ4" s="53"/>
      <c r="JVR4" s="53"/>
      <c r="JVS4" s="53"/>
      <c r="JVT4" s="53"/>
      <c r="JVU4" s="53"/>
      <c r="JVV4" s="53"/>
      <c r="JVW4" s="53"/>
      <c r="JVX4" s="53"/>
      <c r="JVY4" s="53"/>
      <c r="JVZ4" s="53"/>
      <c r="JWA4" s="53"/>
      <c r="JWB4" s="53"/>
      <c r="JWC4" s="53"/>
      <c r="JWD4" s="53"/>
      <c r="JWE4" s="53"/>
      <c r="JWF4" s="53"/>
      <c r="JWG4" s="53"/>
      <c r="JWH4" s="53"/>
      <c r="JWI4" s="53"/>
      <c r="JWJ4" s="53"/>
      <c r="JWK4" s="53"/>
      <c r="JWL4" s="53"/>
      <c r="JWM4" s="53"/>
      <c r="JWN4" s="53"/>
      <c r="JWO4" s="53"/>
      <c r="JWP4" s="53"/>
      <c r="JWQ4" s="53"/>
      <c r="JWR4" s="53"/>
      <c r="JWS4" s="53"/>
      <c r="JWT4" s="53"/>
      <c r="JWU4" s="53"/>
      <c r="JWV4" s="53"/>
      <c r="JWW4" s="53"/>
      <c r="JWX4" s="53"/>
      <c r="JWY4" s="53"/>
      <c r="JWZ4" s="53"/>
      <c r="JXA4" s="53"/>
      <c r="JXB4" s="53"/>
      <c r="JXC4" s="53"/>
      <c r="JXD4" s="53"/>
      <c r="JXE4" s="53"/>
      <c r="JXF4" s="53"/>
      <c r="JXG4" s="53"/>
      <c r="JXH4" s="53"/>
      <c r="JXI4" s="53"/>
      <c r="JXJ4" s="53"/>
      <c r="JXK4" s="53"/>
      <c r="JXL4" s="53"/>
      <c r="JXM4" s="53"/>
      <c r="JXN4" s="53"/>
      <c r="JXO4" s="53"/>
      <c r="JXP4" s="53"/>
      <c r="JXQ4" s="53"/>
      <c r="JXR4" s="53"/>
      <c r="JXS4" s="53"/>
      <c r="JXT4" s="53"/>
      <c r="JXU4" s="53"/>
      <c r="JXV4" s="53"/>
      <c r="JXW4" s="53"/>
      <c r="JXX4" s="53"/>
      <c r="JXY4" s="53"/>
      <c r="JXZ4" s="53"/>
      <c r="JYA4" s="53"/>
      <c r="JYB4" s="53"/>
      <c r="JYC4" s="53"/>
      <c r="JYD4" s="53"/>
      <c r="JYE4" s="53"/>
      <c r="JYF4" s="53"/>
      <c r="JYG4" s="53"/>
      <c r="JYH4" s="53"/>
      <c r="JYI4" s="53"/>
      <c r="JYJ4" s="53"/>
      <c r="JYK4" s="53"/>
      <c r="JYL4" s="53"/>
      <c r="JYM4" s="53"/>
      <c r="JYN4" s="53"/>
      <c r="JYO4" s="53"/>
      <c r="JYP4" s="53"/>
      <c r="JYQ4" s="53"/>
      <c r="JYR4" s="53"/>
      <c r="JYS4" s="53"/>
      <c r="JYT4" s="53"/>
      <c r="JYU4" s="53"/>
      <c r="JYV4" s="53"/>
      <c r="JYW4" s="53"/>
      <c r="JYX4" s="53"/>
      <c r="JYY4" s="53"/>
      <c r="JYZ4" s="53"/>
      <c r="JZA4" s="53"/>
      <c r="JZB4" s="53"/>
      <c r="JZC4" s="53"/>
      <c r="JZD4" s="53"/>
      <c r="JZE4" s="53"/>
      <c r="JZF4" s="53"/>
      <c r="JZG4" s="53"/>
      <c r="JZH4" s="53"/>
      <c r="JZI4" s="53"/>
      <c r="JZJ4" s="53"/>
      <c r="JZK4" s="53"/>
      <c r="JZL4" s="53"/>
      <c r="JZM4" s="53"/>
      <c r="JZN4" s="53"/>
      <c r="JZO4" s="53"/>
      <c r="JZP4" s="53"/>
      <c r="JZQ4" s="53"/>
      <c r="JZR4" s="53"/>
      <c r="JZS4" s="53"/>
      <c r="JZT4" s="53"/>
      <c r="JZU4" s="53"/>
      <c r="JZV4" s="53"/>
      <c r="JZW4" s="53"/>
      <c r="JZX4" s="53"/>
      <c r="JZY4" s="53"/>
      <c r="JZZ4" s="53"/>
      <c r="KAA4" s="53"/>
      <c r="KAB4" s="53"/>
      <c r="KAC4" s="53"/>
      <c r="KAD4" s="53"/>
      <c r="KAE4" s="53"/>
      <c r="KAF4" s="53"/>
      <c r="KAG4" s="53"/>
      <c r="KAH4" s="53"/>
      <c r="KAI4" s="53"/>
      <c r="KAJ4" s="53"/>
      <c r="KAK4" s="53"/>
      <c r="KAL4" s="53"/>
      <c r="KAM4" s="53"/>
      <c r="KAN4" s="53"/>
      <c r="KAO4" s="53"/>
      <c r="KAP4" s="53"/>
      <c r="KAQ4" s="53"/>
      <c r="KAR4" s="53"/>
      <c r="KAS4" s="53"/>
      <c r="KAT4" s="53"/>
      <c r="KAU4" s="53"/>
      <c r="KAV4" s="53"/>
      <c r="KAW4" s="53"/>
      <c r="KAX4" s="53"/>
      <c r="KAY4" s="53"/>
      <c r="KAZ4" s="53"/>
      <c r="KBA4" s="53"/>
      <c r="KBB4" s="53"/>
      <c r="KBC4" s="53"/>
      <c r="KBD4" s="53"/>
      <c r="KBE4" s="53"/>
      <c r="KBF4" s="53"/>
      <c r="KBG4" s="53"/>
      <c r="KBH4" s="53"/>
      <c r="KBI4" s="53"/>
      <c r="KBJ4" s="53"/>
      <c r="KBK4" s="53"/>
      <c r="KBL4" s="53"/>
      <c r="KBM4" s="53"/>
      <c r="KBN4" s="53"/>
      <c r="KBO4" s="53"/>
      <c r="KBP4" s="53"/>
      <c r="KBQ4" s="53"/>
      <c r="KBR4" s="53"/>
      <c r="KBS4" s="53"/>
      <c r="KBT4" s="53"/>
      <c r="KBU4" s="53"/>
      <c r="KBV4" s="53"/>
      <c r="KBW4" s="53"/>
      <c r="KBX4" s="53"/>
      <c r="KBY4" s="53"/>
      <c r="KBZ4" s="53"/>
      <c r="KCA4" s="53"/>
      <c r="KCB4" s="53"/>
      <c r="KCC4" s="53"/>
      <c r="KCD4" s="53"/>
      <c r="KCE4" s="53"/>
      <c r="KCF4" s="53"/>
      <c r="KCG4" s="53"/>
      <c r="KCH4" s="53"/>
      <c r="KCI4" s="53"/>
      <c r="KCJ4" s="53"/>
      <c r="KCK4" s="53"/>
      <c r="KCL4" s="53"/>
      <c r="KCM4" s="53"/>
      <c r="KCN4" s="53"/>
      <c r="KCO4" s="53"/>
      <c r="KCP4" s="53"/>
      <c r="KCQ4" s="53"/>
      <c r="KCR4" s="53"/>
      <c r="KCS4" s="53"/>
      <c r="KCT4" s="53"/>
      <c r="KCU4" s="53"/>
      <c r="KCV4" s="53"/>
      <c r="KCW4" s="53"/>
      <c r="KCX4" s="53"/>
      <c r="KCY4" s="53"/>
      <c r="KCZ4" s="53"/>
      <c r="KDA4" s="53"/>
      <c r="KDB4" s="53"/>
      <c r="KDC4" s="53"/>
      <c r="KDD4" s="53"/>
      <c r="KDE4" s="53"/>
      <c r="KDF4" s="53"/>
      <c r="KDG4" s="53"/>
      <c r="KDH4" s="53"/>
      <c r="KDI4" s="53"/>
      <c r="KDJ4" s="53"/>
      <c r="KDK4" s="53"/>
      <c r="KDL4" s="53"/>
      <c r="KDM4" s="53"/>
      <c r="KDN4" s="53"/>
      <c r="KDO4" s="53"/>
      <c r="KDP4" s="53"/>
      <c r="KDQ4" s="53"/>
      <c r="KDR4" s="53"/>
      <c r="KDS4" s="53"/>
      <c r="KDT4" s="53"/>
      <c r="KDU4" s="53"/>
      <c r="KDV4" s="53"/>
      <c r="KDW4" s="53"/>
      <c r="KDX4" s="53"/>
      <c r="KDY4" s="53"/>
      <c r="KDZ4" s="53"/>
      <c r="KEA4" s="53"/>
      <c r="KEB4" s="53"/>
      <c r="KEC4" s="53"/>
      <c r="KED4" s="53"/>
      <c r="KEE4" s="53"/>
      <c r="KEF4" s="53"/>
      <c r="KEG4" s="53"/>
      <c r="KEH4" s="53"/>
      <c r="KEI4" s="53"/>
      <c r="KEJ4" s="53"/>
      <c r="KEK4" s="53"/>
      <c r="KEL4" s="53"/>
      <c r="KEM4" s="53"/>
      <c r="KEN4" s="53"/>
      <c r="KEO4" s="53"/>
      <c r="KEP4" s="53"/>
      <c r="KEQ4" s="53"/>
      <c r="KER4" s="53"/>
      <c r="KES4" s="53"/>
      <c r="KET4" s="53"/>
      <c r="KEU4" s="53"/>
      <c r="KEV4" s="53"/>
      <c r="KEW4" s="53"/>
      <c r="KEX4" s="53"/>
      <c r="KEY4" s="53"/>
      <c r="KEZ4" s="53"/>
      <c r="KFA4" s="53"/>
      <c r="KFB4" s="53"/>
      <c r="KFC4" s="53"/>
      <c r="KFD4" s="53"/>
      <c r="KFE4" s="53"/>
      <c r="KFF4" s="53"/>
      <c r="KFG4" s="53"/>
      <c r="KFH4" s="53"/>
      <c r="KFI4" s="53"/>
      <c r="KFJ4" s="53"/>
      <c r="KFK4" s="53"/>
      <c r="KFL4" s="53"/>
      <c r="KFM4" s="53"/>
      <c r="KFN4" s="53"/>
      <c r="KFO4" s="53"/>
      <c r="KFP4" s="53"/>
      <c r="KFQ4" s="53"/>
      <c r="KFR4" s="53"/>
      <c r="KFS4" s="53"/>
      <c r="KFT4" s="53"/>
      <c r="KFU4" s="53"/>
      <c r="KFV4" s="53"/>
      <c r="KFW4" s="53"/>
      <c r="KFX4" s="53"/>
      <c r="KFY4" s="53"/>
      <c r="KFZ4" s="53"/>
      <c r="KGA4" s="53"/>
      <c r="KGB4" s="53"/>
      <c r="KGC4" s="53"/>
      <c r="KGD4" s="53"/>
      <c r="KGE4" s="53"/>
      <c r="KGF4" s="53"/>
      <c r="KGG4" s="53"/>
      <c r="KGH4" s="53"/>
      <c r="KGI4" s="53"/>
      <c r="KGJ4" s="53"/>
      <c r="KGK4" s="53"/>
      <c r="KGL4" s="53"/>
      <c r="KGM4" s="53"/>
      <c r="KGN4" s="53"/>
      <c r="KGO4" s="53"/>
      <c r="KGP4" s="53"/>
      <c r="KGQ4" s="53"/>
      <c r="KGR4" s="53"/>
      <c r="KGS4" s="53"/>
      <c r="KGT4" s="53"/>
      <c r="KGU4" s="53"/>
      <c r="KGV4" s="53"/>
      <c r="KGW4" s="53"/>
      <c r="KGX4" s="53"/>
      <c r="KGY4" s="53"/>
      <c r="KGZ4" s="53"/>
      <c r="KHA4" s="53"/>
      <c r="KHB4" s="53"/>
      <c r="KHC4" s="53"/>
      <c r="KHD4" s="53"/>
      <c r="KHE4" s="53"/>
      <c r="KHF4" s="53"/>
      <c r="KHG4" s="53"/>
      <c r="KHH4" s="53"/>
      <c r="KHI4" s="53"/>
      <c r="KHJ4" s="53"/>
      <c r="KHK4" s="53"/>
      <c r="KHL4" s="53"/>
      <c r="KHM4" s="53"/>
      <c r="KHN4" s="53"/>
      <c r="KHO4" s="53"/>
      <c r="KHP4" s="53"/>
      <c r="KHQ4" s="53"/>
      <c r="KHR4" s="53"/>
      <c r="KHS4" s="53"/>
      <c r="KHT4" s="53"/>
      <c r="KHU4" s="53"/>
      <c r="KHV4" s="53"/>
      <c r="KHW4" s="53"/>
      <c r="KHX4" s="53"/>
      <c r="KHY4" s="53"/>
      <c r="KHZ4" s="53"/>
      <c r="KIA4" s="53"/>
      <c r="KIB4" s="53"/>
      <c r="KIC4" s="53"/>
      <c r="KID4" s="53"/>
      <c r="KIE4" s="53"/>
      <c r="KIF4" s="53"/>
      <c r="KIG4" s="53"/>
      <c r="KIH4" s="53"/>
      <c r="KII4" s="53"/>
      <c r="KIJ4" s="53"/>
      <c r="KIK4" s="53"/>
      <c r="KIL4" s="53"/>
      <c r="KIM4" s="53"/>
      <c r="KIN4" s="53"/>
      <c r="KIO4" s="53"/>
      <c r="KIP4" s="53"/>
      <c r="KIQ4" s="53"/>
      <c r="KIR4" s="53"/>
      <c r="KIS4" s="53"/>
      <c r="KIT4" s="53"/>
      <c r="KIU4" s="53"/>
      <c r="KIV4" s="53"/>
      <c r="KIW4" s="53"/>
      <c r="KIX4" s="53"/>
      <c r="KIY4" s="53"/>
      <c r="KIZ4" s="53"/>
      <c r="KJA4" s="53"/>
      <c r="KJB4" s="53"/>
      <c r="KJC4" s="53"/>
      <c r="KJD4" s="53"/>
      <c r="KJE4" s="53"/>
      <c r="KJF4" s="53"/>
      <c r="KJG4" s="53"/>
      <c r="KJH4" s="53"/>
      <c r="KJI4" s="53"/>
      <c r="KJJ4" s="53"/>
      <c r="KJK4" s="53"/>
      <c r="KJL4" s="53"/>
      <c r="KJM4" s="53"/>
      <c r="KJN4" s="53"/>
      <c r="KJO4" s="53"/>
      <c r="KJP4" s="53"/>
      <c r="KJQ4" s="53"/>
      <c r="KJR4" s="53"/>
      <c r="KJS4" s="53"/>
      <c r="KJT4" s="53"/>
      <c r="KJU4" s="53"/>
      <c r="KJV4" s="53"/>
      <c r="KJW4" s="53"/>
      <c r="KJX4" s="53"/>
      <c r="KJY4" s="53"/>
      <c r="KJZ4" s="53"/>
      <c r="KKA4" s="53"/>
      <c r="KKB4" s="53"/>
      <c r="KKC4" s="53"/>
      <c r="KKD4" s="53"/>
      <c r="KKE4" s="53"/>
      <c r="KKF4" s="53"/>
      <c r="KKG4" s="53"/>
      <c r="KKH4" s="53"/>
      <c r="KKI4" s="53"/>
      <c r="KKJ4" s="53"/>
      <c r="KKK4" s="53"/>
      <c r="KKL4" s="53"/>
      <c r="KKM4" s="53"/>
      <c r="KKN4" s="53"/>
      <c r="KKO4" s="53"/>
      <c r="KKP4" s="53"/>
      <c r="KKQ4" s="53"/>
      <c r="KKR4" s="53"/>
      <c r="KKS4" s="53"/>
      <c r="KKT4" s="53"/>
      <c r="KKU4" s="53"/>
      <c r="KKV4" s="53"/>
      <c r="KKW4" s="53"/>
      <c r="KKX4" s="53"/>
      <c r="KKY4" s="53"/>
      <c r="KKZ4" s="53"/>
      <c r="KLA4" s="53"/>
      <c r="KLB4" s="53"/>
      <c r="KLC4" s="53"/>
      <c r="KLD4" s="53"/>
      <c r="KLE4" s="53"/>
      <c r="KLF4" s="53"/>
      <c r="KLG4" s="53"/>
      <c r="KLH4" s="53"/>
      <c r="KLI4" s="53"/>
      <c r="KLJ4" s="53"/>
      <c r="KLK4" s="53"/>
      <c r="KLL4" s="53"/>
      <c r="KLM4" s="53"/>
      <c r="KLN4" s="53"/>
      <c r="KLO4" s="53"/>
      <c r="KLP4" s="53"/>
      <c r="KLQ4" s="53"/>
      <c r="KLR4" s="53"/>
      <c r="KLS4" s="53"/>
      <c r="KLT4" s="53"/>
      <c r="KLU4" s="53"/>
      <c r="KLV4" s="53"/>
      <c r="KLW4" s="53"/>
      <c r="KLX4" s="53"/>
      <c r="KLY4" s="53"/>
      <c r="KLZ4" s="53"/>
      <c r="KMA4" s="53"/>
      <c r="KMB4" s="53"/>
      <c r="KMC4" s="53"/>
      <c r="KMD4" s="53"/>
      <c r="KME4" s="53"/>
      <c r="KMF4" s="53"/>
      <c r="KMG4" s="53"/>
      <c r="KMH4" s="53"/>
      <c r="KMI4" s="53"/>
      <c r="KMJ4" s="53"/>
      <c r="KMK4" s="53"/>
      <c r="KML4" s="53"/>
      <c r="KMM4" s="53"/>
      <c r="KMN4" s="53"/>
      <c r="KMO4" s="53"/>
      <c r="KMP4" s="53"/>
      <c r="KMQ4" s="53"/>
      <c r="KMR4" s="53"/>
      <c r="KMS4" s="53"/>
      <c r="KMT4" s="53"/>
      <c r="KMU4" s="53"/>
      <c r="KMV4" s="53"/>
      <c r="KMW4" s="53"/>
      <c r="KMX4" s="53"/>
      <c r="KMY4" s="53"/>
      <c r="KMZ4" s="53"/>
      <c r="KNA4" s="53"/>
      <c r="KNB4" s="53"/>
      <c r="KNC4" s="53"/>
      <c r="KND4" s="53"/>
      <c r="KNE4" s="53"/>
      <c r="KNF4" s="53"/>
      <c r="KNG4" s="53"/>
      <c r="KNH4" s="53"/>
      <c r="KNI4" s="53"/>
      <c r="KNJ4" s="53"/>
      <c r="KNK4" s="53"/>
      <c r="KNL4" s="53"/>
      <c r="KNM4" s="53"/>
      <c r="KNN4" s="53"/>
      <c r="KNO4" s="53"/>
      <c r="KNP4" s="53"/>
      <c r="KNQ4" s="53"/>
      <c r="KNR4" s="53"/>
      <c r="KNS4" s="53"/>
      <c r="KNT4" s="53"/>
      <c r="KNU4" s="53"/>
      <c r="KNV4" s="53"/>
      <c r="KNW4" s="53"/>
      <c r="KNX4" s="53"/>
      <c r="KNY4" s="53"/>
      <c r="KNZ4" s="53"/>
      <c r="KOA4" s="53"/>
      <c r="KOB4" s="53"/>
      <c r="KOC4" s="53"/>
      <c r="KOD4" s="53"/>
      <c r="KOE4" s="53"/>
      <c r="KOF4" s="53"/>
      <c r="KOG4" s="53"/>
      <c r="KOH4" s="53"/>
      <c r="KOI4" s="53"/>
      <c r="KOJ4" s="53"/>
      <c r="KOK4" s="53"/>
      <c r="KOL4" s="53"/>
      <c r="KOM4" s="53"/>
      <c r="KON4" s="53"/>
      <c r="KOO4" s="53"/>
      <c r="KOP4" s="53"/>
      <c r="KOQ4" s="53"/>
      <c r="KOR4" s="53"/>
      <c r="KOS4" s="53"/>
      <c r="KOT4" s="53"/>
      <c r="KOU4" s="53"/>
      <c r="KOV4" s="53"/>
      <c r="KOW4" s="53"/>
      <c r="KOX4" s="53"/>
      <c r="KOY4" s="53"/>
      <c r="KOZ4" s="53"/>
      <c r="KPA4" s="53"/>
      <c r="KPB4" s="53"/>
      <c r="KPC4" s="53"/>
      <c r="KPD4" s="53"/>
      <c r="KPE4" s="53"/>
      <c r="KPF4" s="53"/>
      <c r="KPG4" s="53"/>
      <c r="KPH4" s="53"/>
      <c r="KPI4" s="53"/>
      <c r="KPJ4" s="53"/>
      <c r="KPK4" s="53"/>
      <c r="KPL4" s="53"/>
      <c r="KPM4" s="53"/>
      <c r="KPN4" s="53"/>
      <c r="KPO4" s="53"/>
      <c r="KPP4" s="53"/>
      <c r="KPQ4" s="53"/>
      <c r="KPR4" s="53"/>
      <c r="KPS4" s="53"/>
      <c r="KPT4" s="53"/>
      <c r="KPU4" s="53"/>
      <c r="KPV4" s="53"/>
      <c r="KPW4" s="53"/>
      <c r="KPX4" s="53"/>
      <c r="KPY4" s="53"/>
      <c r="KPZ4" s="53"/>
      <c r="KQA4" s="53"/>
      <c r="KQB4" s="53"/>
      <c r="KQC4" s="53"/>
      <c r="KQD4" s="53"/>
      <c r="KQE4" s="53"/>
      <c r="KQF4" s="53"/>
      <c r="KQG4" s="53"/>
      <c r="KQH4" s="53"/>
      <c r="KQI4" s="53"/>
      <c r="KQJ4" s="53"/>
      <c r="KQK4" s="53"/>
      <c r="KQL4" s="53"/>
      <c r="KQM4" s="53"/>
      <c r="KQN4" s="53"/>
      <c r="KQO4" s="53"/>
      <c r="KQP4" s="53"/>
      <c r="KQQ4" s="53"/>
      <c r="KQR4" s="53"/>
      <c r="KQS4" s="53"/>
      <c r="KQT4" s="53"/>
      <c r="KQU4" s="53"/>
      <c r="KQV4" s="53"/>
      <c r="KQW4" s="53"/>
      <c r="KQX4" s="53"/>
      <c r="KQY4" s="53"/>
      <c r="KQZ4" s="53"/>
      <c r="KRA4" s="53"/>
      <c r="KRB4" s="53"/>
      <c r="KRC4" s="53"/>
      <c r="KRD4" s="53"/>
      <c r="KRE4" s="53"/>
      <c r="KRF4" s="53"/>
      <c r="KRG4" s="53"/>
      <c r="KRH4" s="53"/>
      <c r="KRI4" s="53"/>
      <c r="KRJ4" s="53"/>
      <c r="KRK4" s="53"/>
      <c r="KRL4" s="53"/>
      <c r="KRM4" s="53"/>
      <c r="KRN4" s="53"/>
      <c r="KRO4" s="53"/>
      <c r="KRP4" s="53"/>
      <c r="KRQ4" s="53"/>
      <c r="KRR4" s="53"/>
      <c r="KRS4" s="53"/>
      <c r="KRT4" s="53"/>
      <c r="KRU4" s="53"/>
      <c r="KRV4" s="53"/>
      <c r="KRW4" s="53"/>
      <c r="KRX4" s="53"/>
      <c r="KRY4" s="53"/>
      <c r="KRZ4" s="53"/>
      <c r="KSA4" s="53"/>
      <c r="KSB4" s="53"/>
      <c r="KSC4" s="53"/>
      <c r="KSD4" s="53"/>
      <c r="KSE4" s="53"/>
      <c r="KSF4" s="53"/>
      <c r="KSG4" s="53"/>
      <c r="KSH4" s="53"/>
      <c r="KSI4" s="53"/>
      <c r="KSJ4" s="53"/>
      <c r="KSK4" s="53"/>
      <c r="KSL4" s="53"/>
      <c r="KSM4" s="53"/>
      <c r="KSN4" s="53"/>
      <c r="KSO4" s="53"/>
      <c r="KSP4" s="53"/>
      <c r="KSQ4" s="53"/>
      <c r="KSR4" s="53"/>
      <c r="KSS4" s="53"/>
      <c r="KST4" s="53"/>
      <c r="KSU4" s="53"/>
      <c r="KSV4" s="53"/>
      <c r="KSW4" s="53"/>
      <c r="KSX4" s="53"/>
      <c r="KSY4" s="53"/>
      <c r="KSZ4" s="53"/>
      <c r="KTA4" s="53"/>
      <c r="KTB4" s="53"/>
      <c r="KTC4" s="53"/>
      <c r="KTD4" s="53"/>
      <c r="KTE4" s="53"/>
      <c r="KTF4" s="53"/>
      <c r="KTG4" s="53"/>
      <c r="KTH4" s="53"/>
      <c r="KTI4" s="53"/>
      <c r="KTJ4" s="53"/>
      <c r="KTK4" s="53"/>
      <c r="KTL4" s="53"/>
      <c r="KTM4" s="53"/>
      <c r="KTN4" s="53"/>
      <c r="KTO4" s="53"/>
      <c r="KTP4" s="53"/>
      <c r="KTQ4" s="53"/>
      <c r="KTR4" s="53"/>
      <c r="KTS4" s="53"/>
      <c r="KTT4" s="53"/>
      <c r="KTU4" s="53"/>
      <c r="KTV4" s="53"/>
      <c r="KTW4" s="53"/>
      <c r="KTX4" s="53"/>
      <c r="KTY4" s="53"/>
      <c r="KTZ4" s="53"/>
      <c r="KUA4" s="53"/>
      <c r="KUB4" s="53"/>
      <c r="KUC4" s="53"/>
      <c r="KUD4" s="53"/>
      <c r="KUE4" s="53"/>
      <c r="KUF4" s="53"/>
      <c r="KUG4" s="53"/>
      <c r="KUH4" s="53"/>
      <c r="KUI4" s="53"/>
      <c r="KUJ4" s="53"/>
      <c r="KUK4" s="53"/>
      <c r="KUL4" s="53"/>
      <c r="KUM4" s="53"/>
      <c r="KUN4" s="53"/>
      <c r="KUO4" s="53"/>
      <c r="KUP4" s="53"/>
      <c r="KUQ4" s="53"/>
      <c r="KUR4" s="53"/>
      <c r="KUS4" s="53"/>
      <c r="KUT4" s="53"/>
      <c r="KUU4" s="53"/>
      <c r="KUV4" s="53"/>
      <c r="KUW4" s="53"/>
      <c r="KUX4" s="53"/>
      <c r="KUY4" s="53"/>
      <c r="KUZ4" s="53"/>
      <c r="KVA4" s="53"/>
      <c r="KVB4" s="53"/>
      <c r="KVC4" s="53"/>
      <c r="KVD4" s="53"/>
      <c r="KVE4" s="53"/>
      <c r="KVF4" s="53"/>
      <c r="KVG4" s="53"/>
      <c r="KVH4" s="53"/>
      <c r="KVI4" s="53"/>
      <c r="KVJ4" s="53"/>
      <c r="KVK4" s="53"/>
      <c r="KVL4" s="53"/>
      <c r="KVM4" s="53"/>
      <c r="KVN4" s="53"/>
      <c r="KVO4" s="53"/>
      <c r="KVP4" s="53"/>
      <c r="KVQ4" s="53"/>
      <c r="KVR4" s="53"/>
      <c r="KVS4" s="53"/>
      <c r="KVT4" s="53"/>
      <c r="KVU4" s="53"/>
      <c r="KVV4" s="53"/>
      <c r="KVW4" s="53"/>
      <c r="KVX4" s="53"/>
      <c r="KVY4" s="53"/>
      <c r="KVZ4" s="53"/>
      <c r="KWA4" s="53"/>
      <c r="KWB4" s="53"/>
      <c r="KWC4" s="53"/>
      <c r="KWD4" s="53"/>
      <c r="KWE4" s="53"/>
      <c r="KWF4" s="53"/>
      <c r="KWG4" s="53"/>
      <c r="KWH4" s="53"/>
      <c r="KWI4" s="53"/>
      <c r="KWJ4" s="53"/>
      <c r="KWK4" s="53"/>
      <c r="KWL4" s="53"/>
      <c r="KWM4" s="53"/>
      <c r="KWN4" s="53"/>
      <c r="KWO4" s="53"/>
      <c r="KWP4" s="53"/>
      <c r="KWQ4" s="53"/>
      <c r="KWR4" s="53"/>
      <c r="KWS4" s="53"/>
      <c r="KWT4" s="53"/>
      <c r="KWU4" s="53"/>
      <c r="KWV4" s="53"/>
      <c r="KWW4" s="53"/>
      <c r="KWX4" s="53"/>
      <c r="KWY4" s="53"/>
      <c r="KWZ4" s="53"/>
      <c r="KXA4" s="53"/>
      <c r="KXB4" s="53"/>
      <c r="KXC4" s="53"/>
      <c r="KXD4" s="53"/>
      <c r="KXE4" s="53"/>
      <c r="KXF4" s="53"/>
      <c r="KXG4" s="53"/>
      <c r="KXH4" s="53"/>
      <c r="KXI4" s="53"/>
      <c r="KXJ4" s="53"/>
      <c r="KXK4" s="53"/>
      <c r="KXL4" s="53"/>
      <c r="KXM4" s="53"/>
      <c r="KXN4" s="53"/>
      <c r="KXO4" s="53"/>
      <c r="KXP4" s="53"/>
      <c r="KXQ4" s="53"/>
      <c r="KXR4" s="53"/>
      <c r="KXS4" s="53"/>
      <c r="KXT4" s="53"/>
      <c r="KXU4" s="53"/>
      <c r="KXV4" s="53"/>
      <c r="KXW4" s="53"/>
      <c r="KXX4" s="53"/>
      <c r="KXY4" s="53"/>
      <c r="KXZ4" s="53"/>
      <c r="KYA4" s="53"/>
      <c r="KYB4" s="53"/>
      <c r="KYC4" s="53"/>
      <c r="KYD4" s="53"/>
      <c r="KYE4" s="53"/>
      <c r="KYF4" s="53"/>
      <c r="KYG4" s="53"/>
      <c r="KYH4" s="53"/>
      <c r="KYI4" s="53"/>
      <c r="KYJ4" s="53"/>
      <c r="KYK4" s="53"/>
      <c r="KYL4" s="53"/>
      <c r="KYM4" s="53"/>
      <c r="KYN4" s="53"/>
      <c r="KYO4" s="53"/>
      <c r="KYP4" s="53"/>
      <c r="KYQ4" s="53"/>
      <c r="KYR4" s="53"/>
      <c r="KYS4" s="53"/>
      <c r="KYT4" s="53"/>
      <c r="KYU4" s="53"/>
      <c r="KYV4" s="53"/>
      <c r="KYW4" s="53"/>
      <c r="KYX4" s="53"/>
      <c r="KYY4" s="53"/>
      <c r="KYZ4" s="53"/>
      <c r="KZA4" s="53"/>
      <c r="KZB4" s="53"/>
      <c r="KZC4" s="53"/>
      <c r="KZD4" s="53"/>
      <c r="KZE4" s="53"/>
      <c r="KZF4" s="53"/>
      <c r="KZG4" s="53"/>
      <c r="KZH4" s="53"/>
      <c r="KZI4" s="53"/>
      <c r="KZJ4" s="53"/>
      <c r="KZK4" s="53"/>
      <c r="KZL4" s="53"/>
      <c r="KZM4" s="53"/>
      <c r="KZN4" s="53"/>
      <c r="KZO4" s="53"/>
      <c r="KZP4" s="53"/>
      <c r="KZQ4" s="53"/>
      <c r="KZR4" s="53"/>
      <c r="KZS4" s="53"/>
      <c r="KZT4" s="53"/>
      <c r="KZU4" s="53"/>
      <c r="KZV4" s="53"/>
      <c r="KZW4" s="53"/>
      <c r="KZX4" s="53"/>
      <c r="KZY4" s="53"/>
      <c r="KZZ4" s="53"/>
      <c r="LAA4" s="53"/>
      <c r="LAB4" s="53"/>
      <c r="LAC4" s="53"/>
      <c r="LAD4" s="53"/>
      <c r="LAE4" s="53"/>
      <c r="LAF4" s="53"/>
      <c r="LAG4" s="53"/>
      <c r="LAH4" s="53"/>
      <c r="LAI4" s="53"/>
      <c r="LAJ4" s="53"/>
      <c r="LAK4" s="53"/>
      <c r="LAL4" s="53"/>
      <c r="LAM4" s="53"/>
      <c r="LAN4" s="53"/>
      <c r="LAO4" s="53"/>
      <c r="LAP4" s="53"/>
      <c r="LAQ4" s="53"/>
      <c r="LAR4" s="53"/>
      <c r="LAS4" s="53"/>
      <c r="LAT4" s="53"/>
      <c r="LAU4" s="53"/>
      <c r="LAV4" s="53"/>
      <c r="LAW4" s="53"/>
      <c r="LAX4" s="53"/>
      <c r="LAY4" s="53"/>
      <c r="LAZ4" s="53"/>
      <c r="LBA4" s="53"/>
      <c r="LBB4" s="53"/>
      <c r="LBC4" s="53"/>
      <c r="LBD4" s="53"/>
      <c r="LBE4" s="53"/>
      <c r="LBF4" s="53"/>
      <c r="LBG4" s="53"/>
      <c r="LBH4" s="53"/>
      <c r="LBI4" s="53"/>
      <c r="LBJ4" s="53"/>
      <c r="LBK4" s="53"/>
      <c r="LBL4" s="53"/>
      <c r="LBM4" s="53"/>
      <c r="LBN4" s="53"/>
      <c r="LBO4" s="53"/>
      <c r="LBP4" s="53"/>
      <c r="LBQ4" s="53"/>
      <c r="LBR4" s="53"/>
      <c r="LBS4" s="53"/>
      <c r="LBT4" s="53"/>
      <c r="LBU4" s="53"/>
      <c r="LBV4" s="53"/>
      <c r="LBW4" s="53"/>
      <c r="LBX4" s="53"/>
      <c r="LBY4" s="53"/>
      <c r="LBZ4" s="53"/>
      <c r="LCA4" s="53"/>
      <c r="LCB4" s="53"/>
      <c r="LCC4" s="53"/>
      <c r="LCD4" s="53"/>
      <c r="LCE4" s="53"/>
      <c r="LCF4" s="53"/>
      <c r="LCG4" s="53"/>
      <c r="LCH4" s="53"/>
      <c r="LCI4" s="53"/>
      <c r="LCJ4" s="53"/>
      <c r="LCK4" s="53"/>
      <c r="LCL4" s="53"/>
      <c r="LCM4" s="53"/>
      <c r="LCN4" s="53"/>
      <c r="LCO4" s="53"/>
      <c r="LCP4" s="53"/>
      <c r="LCQ4" s="53"/>
      <c r="LCR4" s="53"/>
      <c r="LCS4" s="53"/>
      <c r="LCT4" s="53"/>
      <c r="LCU4" s="53"/>
      <c r="LCV4" s="53"/>
      <c r="LCW4" s="53"/>
      <c r="LCX4" s="53"/>
      <c r="LCY4" s="53"/>
      <c r="LCZ4" s="53"/>
      <c r="LDA4" s="53"/>
      <c r="LDB4" s="53"/>
      <c r="LDC4" s="53"/>
      <c r="LDD4" s="53"/>
      <c r="LDE4" s="53"/>
      <c r="LDF4" s="53"/>
      <c r="LDG4" s="53"/>
      <c r="LDH4" s="53"/>
      <c r="LDI4" s="53"/>
      <c r="LDJ4" s="53"/>
      <c r="LDK4" s="53"/>
      <c r="LDL4" s="53"/>
      <c r="LDM4" s="53"/>
      <c r="LDN4" s="53"/>
      <c r="LDO4" s="53"/>
      <c r="LDP4" s="53"/>
      <c r="LDQ4" s="53"/>
      <c r="LDR4" s="53"/>
      <c r="LDS4" s="53"/>
      <c r="LDT4" s="53"/>
      <c r="LDU4" s="53"/>
      <c r="LDV4" s="53"/>
      <c r="LDW4" s="53"/>
      <c r="LDX4" s="53"/>
      <c r="LDY4" s="53"/>
      <c r="LDZ4" s="53"/>
      <c r="LEA4" s="53"/>
      <c r="LEB4" s="53"/>
      <c r="LEC4" s="53"/>
      <c r="LED4" s="53"/>
      <c r="LEE4" s="53"/>
      <c r="LEF4" s="53"/>
      <c r="LEG4" s="53"/>
      <c r="LEH4" s="53"/>
      <c r="LEI4" s="53"/>
      <c r="LEJ4" s="53"/>
      <c r="LEK4" s="53"/>
      <c r="LEL4" s="53"/>
      <c r="LEM4" s="53"/>
      <c r="LEN4" s="53"/>
      <c r="LEO4" s="53"/>
      <c r="LEP4" s="53"/>
      <c r="LEQ4" s="53"/>
      <c r="LER4" s="53"/>
      <c r="LES4" s="53"/>
      <c r="LET4" s="53"/>
      <c r="LEU4" s="53"/>
      <c r="LEV4" s="53"/>
      <c r="LEW4" s="53"/>
      <c r="LEX4" s="53"/>
      <c r="LEY4" s="53"/>
      <c r="LEZ4" s="53"/>
      <c r="LFA4" s="53"/>
      <c r="LFB4" s="53"/>
      <c r="LFC4" s="53"/>
      <c r="LFD4" s="53"/>
      <c r="LFE4" s="53"/>
      <c r="LFF4" s="53"/>
      <c r="LFG4" s="53"/>
      <c r="LFH4" s="53"/>
      <c r="LFI4" s="53"/>
      <c r="LFJ4" s="53"/>
      <c r="LFK4" s="53"/>
      <c r="LFL4" s="53"/>
      <c r="LFM4" s="53"/>
      <c r="LFN4" s="53"/>
      <c r="LFO4" s="53"/>
      <c r="LFP4" s="53"/>
      <c r="LFQ4" s="53"/>
      <c r="LFR4" s="53"/>
      <c r="LFS4" s="53"/>
      <c r="LFT4" s="53"/>
      <c r="LFU4" s="53"/>
      <c r="LFV4" s="53"/>
      <c r="LFW4" s="53"/>
      <c r="LFX4" s="53"/>
      <c r="LFY4" s="53"/>
      <c r="LFZ4" s="53"/>
      <c r="LGA4" s="53"/>
      <c r="LGB4" s="53"/>
      <c r="LGC4" s="53"/>
      <c r="LGD4" s="53"/>
      <c r="LGE4" s="53"/>
      <c r="LGF4" s="53"/>
      <c r="LGG4" s="53"/>
      <c r="LGH4" s="53"/>
      <c r="LGI4" s="53"/>
      <c r="LGJ4" s="53"/>
      <c r="LGK4" s="53"/>
      <c r="LGL4" s="53"/>
      <c r="LGM4" s="53"/>
      <c r="LGN4" s="53"/>
      <c r="LGO4" s="53"/>
      <c r="LGP4" s="53"/>
      <c r="LGQ4" s="53"/>
      <c r="LGR4" s="53"/>
      <c r="LGS4" s="53"/>
      <c r="LGT4" s="53"/>
      <c r="LGU4" s="53"/>
      <c r="LGV4" s="53"/>
      <c r="LGW4" s="53"/>
      <c r="LGX4" s="53"/>
      <c r="LGY4" s="53"/>
      <c r="LGZ4" s="53"/>
      <c r="LHA4" s="53"/>
      <c r="LHB4" s="53"/>
      <c r="LHC4" s="53"/>
      <c r="LHD4" s="53"/>
      <c r="LHE4" s="53"/>
      <c r="LHF4" s="53"/>
      <c r="LHG4" s="53"/>
      <c r="LHH4" s="53"/>
      <c r="LHI4" s="53"/>
      <c r="LHJ4" s="53"/>
      <c r="LHK4" s="53"/>
      <c r="LHL4" s="53"/>
      <c r="LHM4" s="53"/>
      <c r="LHN4" s="53"/>
      <c r="LHO4" s="53"/>
      <c r="LHP4" s="53"/>
      <c r="LHQ4" s="53"/>
      <c r="LHR4" s="53"/>
      <c r="LHS4" s="53"/>
      <c r="LHT4" s="53"/>
      <c r="LHU4" s="53"/>
      <c r="LHV4" s="53"/>
      <c r="LHW4" s="53"/>
      <c r="LHX4" s="53"/>
      <c r="LHY4" s="53"/>
      <c r="LHZ4" s="53"/>
      <c r="LIA4" s="53"/>
      <c r="LIB4" s="53"/>
      <c r="LIC4" s="53"/>
      <c r="LID4" s="53"/>
      <c r="LIE4" s="53"/>
      <c r="LIF4" s="53"/>
      <c r="LIG4" s="53"/>
      <c r="LIH4" s="53"/>
      <c r="LII4" s="53"/>
      <c r="LIJ4" s="53"/>
      <c r="LIK4" s="53"/>
      <c r="LIL4" s="53"/>
      <c r="LIM4" s="53"/>
      <c r="LIN4" s="53"/>
      <c r="LIO4" s="53"/>
      <c r="LIP4" s="53"/>
      <c r="LIQ4" s="53"/>
      <c r="LIR4" s="53"/>
      <c r="LIS4" s="53"/>
      <c r="LIT4" s="53"/>
      <c r="LIU4" s="53"/>
      <c r="LIV4" s="53"/>
      <c r="LIW4" s="53"/>
      <c r="LIX4" s="53"/>
      <c r="LIY4" s="53"/>
      <c r="LIZ4" s="53"/>
      <c r="LJA4" s="53"/>
      <c r="LJB4" s="53"/>
      <c r="LJC4" s="53"/>
      <c r="LJD4" s="53"/>
      <c r="LJE4" s="53"/>
      <c r="LJF4" s="53"/>
      <c r="LJG4" s="53"/>
      <c r="LJH4" s="53"/>
      <c r="LJI4" s="53"/>
      <c r="LJJ4" s="53"/>
      <c r="LJK4" s="53"/>
      <c r="LJL4" s="53"/>
      <c r="LJM4" s="53"/>
      <c r="LJN4" s="53"/>
      <c r="LJO4" s="53"/>
      <c r="LJP4" s="53"/>
      <c r="LJQ4" s="53"/>
      <c r="LJR4" s="53"/>
      <c r="LJS4" s="53"/>
      <c r="LJT4" s="53"/>
      <c r="LJU4" s="53"/>
      <c r="LJV4" s="53"/>
      <c r="LJW4" s="53"/>
      <c r="LJX4" s="53"/>
      <c r="LJY4" s="53"/>
      <c r="LJZ4" s="53"/>
      <c r="LKA4" s="53"/>
      <c r="LKB4" s="53"/>
      <c r="LKC4" s="53"/>
      <c r="LKD4" s="53"/>
      <c r="LKE4" s="53"/>
      <c r="LKF4" s="53"/>
      <c r="LKG4" s="53"/>
      <c r="LKH4" s="53"/>
      <c r="LKI4" s="53"/>
      <c r="LKJ4" s="53"/>
      <c r="LKK4" s="53"/>
      <c r="LKL4" s="53"/>
      <c r="LKM4" s="53"/>
      <c r="LKN4" s="53"/>
      <c r="LKO4" s="53"/>
      <c r="LKP4" s="53"/>
      <c r="LKQ4" s="53"/>
      <c r="LKR4" s="53"/>
      <c r="LKS4" s="53"/>
      <c r="LKT4" s="53"/>
      <c r="LKU4" s="53"/>
      <c r="LKV4" s="53"/>
      <c r="LKW4" s="53"/>
      <c r="LKX4" s="53"/>
      <c r="LKY4" s="53"/>
      <c r="LKZ4" s="53"/>
      <c r="LLA4" s="53"/>
      <c r="LLB4" s="53"/>
      <c r="LLC4" s="53"/>
      <c r="LLD4" s="53"/>
      <c r="LLE4" s="53"/>
      <c r="LLF4" s="53"/>
      <c r="LLG4" s="53"/>
      <c r="LLH4" s="53"/>
      <c r="LLI4" s="53"/>
      <c r="LLJ4" s="53"/>
      <c r="LLK4" s="53"/>
      <c r="LLL4" s="53"/>
      <c r="LLM4" s="53"/>
      <c r="LLN4" s="53"/>
      <c r="LLO4" s="53"/>
      <c r="LLP4" s="53"/>
      <c r="LLQ4" s="53"/>
      <c r="LLR4" s="53"/>
      <c r="LLS4" s="53"/>
      <c r="LLT4" s="53"/>
      <c r="LLU4" s="53"/>
      <c r="LLV4" s="53"/>
      <c r="LLW4" s="53"/>
      <c r="LLX4" s="53"/>
      <c r="LLY4" s="53"/>
      <c r="LLZ4" s="53"/>
      <c r="LMA4" s="53"/>
      <c r="LMB4" s="53"/>
      <c r="LMC4" s="53"/>
      <c r="LMD4" s="53"/>
      <c r="LME4" s="53"/>
      <c r="LMF4" s="53"/>
      <c r="LMG4" s="53"/>
      <c r="LMH4" s="53"/>
      <c r="LMI4" s="53"/>
      <c r="LMJ4" s="53"/>
      <c r="LMK4" s="53"/>
      <c r="LML4" s="53"/>
      <c r="LMM4" s="53"/>
      <c r="LMN4" s="53"/>
      <c r="LMO4" s="53"/>
      <c r="LMP4" s="53"/>
      <c r="LMQ4" s="53"/>
      <c r="LMR4" s="53"/>
      <c r="LMS4" s="53"/>
      <c r="LMT4" s="53"/>
      <c r="LMU4" s="53"/>
      <c r="LMV4" s="53"/>
      <c r="LMW4" s="53"/>
      <c r="LMX4" s="53"/>
      <c r="LMY4" s="53"/>
      <c r="LMZ4" s="53"/>
      <c r="LNA4" s="53"/>
      <c r="LNB4" s="53"/>
      <c r="LNC4" s="53"/>
      <c r="LND4" s="53"/>
      <c r="LNE4" s="53"/>
      <c r="LNF4" s="53"/>
      <c r="LNG4" s="53"/>
      <c r="LNH4" s="53"/>
      <c r="LNI4" s="53"/>
      <c r="LNJ4" s="53"/>
      <c r="LNK4" s="53"/>
      <c r="LNL4" s="53"/>
      <c r="LNM4" s="53"/>
      <c r="LNN4" s="53"/>
      <c r="LNO4" s="53"/>
      <c r="LNP4" s="53"/>
      <c r="LNQ4" s="53"/>
      <c r="LNR4" s="53"/>
      <c r="LNS4" s="53"/>
      <c r="LNT4" s="53"/>
      <c r="LNU4" s="53"/>
      <c r="LNV4" s="53"/>
      <c r="LNW4" s="53"/>
      <c r="LNX4" s="53"/>
      <c r="LNY4" s="53"/>
      <c r="LNZ4" s="53"/>
      <c r="LOA4" s="53"/>
      <c r="LOB4" s="53"/>
      <c r="LOC4" s="53"/>
      <c r="LOD4" s="53"/>
      <c r="LOE4" s="53"/>
      <c r="LOF4" s="53"/>
      <c r="LOG4" s="53"/>
      <c r="LOH4" s="53"/>
      <c r="LOI4" s="53"/>
      <c r="LOJ4" s="53"/>
      <c r="LOK4" s="53"/>
      <c r="LOL4" s="53"/>
      <c r="LOM4" s="53"/>
      <c r="LON4" s="53"/>
      <c r="LOO4" s="53"/>
      <c r="LOP4" s="53"/>
      <c r="LOQ4" s="53"/>
      <c r="LOR4" s="53"/>
      <c r="LOS4" s="53"/>
      <c r="LOT4" s="53"/>
      <c r="LOU4" s="53"/>
      <c r="LOV4" s="53"/>
      <c r="LOW4" s="53"/>
      <c r="LOX4" s="53"/>
      <c r="LOY4" s="53"/>
      <c r="LOZ4" s="53"/>
      <c r="LPA4" s="53"/>
      <c r="LPB4" s="53"/>
      <c r="LPC4" s="53"/>
      <c r="LPD4" s="53"/>
      <c r="LPE4" s="53"/>
      <c r="LPF4" s="53"/>
      <c r="LPG4" s="53"/>
      <c r="LPH4" s="53"/>
      <c r="LPI4" s="53"/>
      <c r="LPJ4" s="53"/>
      <c r="LPK4" s="53"/>
      <c r="LPL4" s="53"/>
      <c r="LPM4" s="53"/>
      <c r="LPN4" s="53"/>
      <c r="LPO4" s="53"/>
      <c r="LPP4" s="53"/>
      <c r="LPQ4" s="53"/>
      <c r="LPR4" s="53"/>
      <c r="LPS4" s="53"/>
      <c r="LPT4" s="53"/>
      <c r="LPU4" s="53"/>
      <c r="LPV4" s="53"/>
      <c r="LPW4" s="53"/>
      <c r="LPX4" s="53"/>
      <c r="LPY4" s="53"/>
      <c r="LPZ4" s="53"/>
      <c r="LQA4" s="53"/>
      <c r="LQB4" s="53"/>
      <c r="LQC4" s="53"/>
      <c r="LQD4" s="53"/>
      <c r="LQE4" s="53"/>
      <c r="LQF4" s="53"/>
      <c r="LQG4" s="53"/>
      <c r="LQH4" s="53"/>
      <c r="LQI4" s="53"/>
      <c r="LQJ4" s="53"/>
      <c r="LQK4" s="53"/>
      <c r="LQL4" s="53"/>
      <c r="LQM4" s="53"/>
      <c r="LQN4" s="53"/>
      <c r="LQO4" s="53"/>
      <c r="LQP4" s="53"/>
      <c r="LQQ4" s="53"/>
      <c r="LQR4" s="53"/>
      <c r="LQS4" s="53"/>
      <c r="LQT4" s="53"/>
      <c r="LQU4" s="53"/>
      <c r="LQV4" s="53"/>
      <c r="LQW4" s="53"/>
      <c r="LQX4" s="53"/>
      <c r="LQY4" s="53"/>
      <c r="LQZ4" s="53"/>
      <c r="LRA4" s="53"/>
      <c r="LRB4" s="53"/>
      <c r="LRC4" s="53"/>
      <c r="LRD4" s="53"/>
      <c r="LRE4" s="53"/>
      <c r="LRF4" s="53"/>
      <c r="LRG4" s="53"/>
      <c r="LRH4" s="53"/>
      <c r="LRI4" s="53"/>
      <c r="LRJ4" s="53"/>
      <c r="LRK4" s="53"/>
      <c r="LRL4" s="53"/>
      <c r="LRM4" s="53"/>
      <c r="LRN4" s="53"/>
      <c r="LRO4" s="53"/>
      <c r="LRP4" s="53"/>
      <c r="LRQ4" s="53"/>
      <c r="LRR4" s="53"/>
      <c r="LRS4" s="53"/>
      <c r="LRT4" s="53"/>
      <c r="LRU4" s="53"/>
      <c r="LRV4" s="53"/>
      <c r="LRW4" s="53"/>
      <c r="LRX4" s="53"/>
      <c r="LRY4" s="53"/>
      <c r="LRZ4" s="53"/>
      <c r="LSA4" s="53"/>
      <c r="LSB4" s="53"/>
      <c r="LSC4" s="53"/>
      <c r="LSD4" s="53"/>
      <c r="LSE4" s="53"/>
      <c r="LSF4" s="53"/>
      <c r="LSG4" s="53"/>
      <c r="LSH4" s="53"/>
      <c r="LSI4" s="53"/>
      <c r="LSJ4" s="53"/>
      <c r="LSK4" s="53"/>
      <c r="LSL4" s="53"/>
      <c r="LSM4" s="53"/>
      <c r="LSN4" s="53"/>
      <c r="LSO4" s="53"/>
      <c r="LSP4" s="53"/>
      <c r="LSQ4" s="53"/>
      <c r="LSR4" s="53"/>
      <c r="LSS4" s="53"/>
      <c r="LST4" s="53"/>
      <c r="LSU4" s="53"/>
      <c r="LSV4" s="53"/>
      <c r="LSW4" s="53"/>
      <c r="LSX4" s="53"/>
      <c r="LSY4" s="53"/>
      <c r="LSZ4" s="53"/>
      <c r="LTA4" s="53"/>
      <c r="LTB4" s="53"/>
      <c r="LTC4" s="53"/>
      <c r="LTD4" s="53"/>
      <c r="LTE4" s="53"/>
      <c r="LTF4" s="53"/>
      <c r="LTG4" s="53"/>
      <c r="LTH4" s="53"/>
      <c r="LTI4" s="53"/>
      <c r="LTJ4" s="53"/>
      <c r="LTK4" s="53"/>
      <c r="LTL4" s="53"/>
      <c r="LTM4" s="53"/>
      <c r="LTN4" s="53"/>
      <c r="LTO4" s="53"/>
      <c r="LTP4" s="53"/>
      <c r="LTQ4" s="53"/>
      <c r="LTR4" s="53"/>
      <c r="LTS4" s="53"/>
      <c r="LTT4" s="53"/>
      <c r="LTU4" s="53"/>
      <c r="LTV4" s="53"/>
      <c r="LTW4" s="53"/>
      <c r="LTX4" s="53"/>
      <c r="LTY4" s="53"/>
      <c r="LTZ4" s="53"/>
      <c r="LUA4" s="53"/>
      <c r="LUB4" s="53"/>
      <c r="LUC4" s="53"/>
      <c r="LUD4" s="53"/>
      <c r="LUE4" s="53"/>
      <c r="LUF4" s="53"/>
      <c r="LUG4" s="53"/>
      <c r="LUH4" s="53"/>
      <c r="LUI4" s="53"/>
      <c r="LUJ4" s="53"/>
      <c r="LUK4" s="53"/>
      <c r="LUL4" s="53"/>
      <c r="LUM4" s="53"/>
      <c r="LUN4" s="53"/>
      <c r="LUO4" s="53"/>
      <c r="LUP4" s="53"/>
      <c r="LUQ4" s="53"/>
      <c r="LUR4" s="53"/>
      <c r="LUS4" s="53"/>
      <c r="LUT4" s="53"/>
      <c r="LUU4" s="53"/>
      <c r="LUV4" s="53"/>
      <c r="LUW4" s="53"/>
      <c r="LUX4" s="53"/>
      <c r="LUY4" s="53"/>
      <c r="LUZ4" s="53"/>
      <c r="LVA4" s="53"/>
      <c r="LVB4" s="53"/>
      <c r="LVC4" s="53"/>
      <c r="LVD4" s="53"/>
      <c r="LVE4" s="53"/>
      <c r="LVF4" s="53"/>
      <c r="LVG4" s="53"/>
      <c r="LVH4" s="53"/>
      <c r="LVI4" s="53"/>
      <c r="LVJ4" s="53"/>
      <c r="LVK4" s="53"/>
      <c r="LVL4" s="53"/>
      <c r="LVM4" s="53"/>
      <c r="LVN4" s="53"/>
      <c r="LVO4" s="53"/>
      <c r="LVP4" s="53"/>
      <c r="LVQ4" s="53"/>
      <c r="LVR4" s="53"/>
      <c r="LVS4" s="53"/>
      <c r="LVT4" s="53"/>
      <c r="LVU4" s="53"/>
      <c r="LVV4" s="53"/>
      <c r="LVW4" s="53"/>
      <c r="LVX4" s="53"/>
      <c r="LVY4" s="53"/>
      <c r="LVZ4" s="53"/>
      <c r="LWA4" s="53"/>
      <c r="LWB4" s="53"/>
      <c r="LWC4" s="53"/>
      <c r="LWD4" s="53"/>
      <c r="LWE4" s="53"/>
      <c r="LWF4" s="53"/>
      <c r="LWG4" s="53"/>
      <c r="LWH4" s="53"/>
      <c r="LWI4" s="53"/>
      <c r="LWJ4" s="53"/>
      <c r="LWK4" s="53"/>
      <c r="LWL4" s="53"/>
      <c r="LWM4" s="53"/>
      <c r="LWN4" s="53"/>
      <c r="LWO4" s="53"/>
      <c r="LWP4" s="53"/>
      <c r="LWQ4" s="53"/>
      <c r="LWR4" s="53"/>
      <c r="LWS4" s="53"/>
      <c r="LWT4" s="53"/>
      <c r="LWU4" s="53"/>
      <c r="LWV4" s="53"/>
      <c r="LWW4" s="53"/>
      <c r="LWX4" s="53"/>
      <c r="LWY4" s="53"/>
      <c r="LWZ4" s="53"/>
      <c r="LXA4" s="53"/>
      <c r="LXB4" s="53"/>
      <c r="LXC4" s="53"/>
      <c r="LXD4" s="53"/>
      <c r="LXE4" s="53"/>
      <c r="LXF4" s="53"/>
      <c r="LXG4" s="53"/>
      <c r="LXH4" s="53"/>
      <c r="LXI4" s="53"/>
      <c r="LXJ4" s="53"/>
      <c r="LXK4" s="53"/>
      <c r="LXL4" s="53"/>
      <c r="LXM4" s="53"/>
      <c r="LXN4" s="53"/>
      <c r="LXO4" s="53"/>
      <c r="LXP4" s="53"/>
      <c r="LXQ4" s="53"/>
      <c r="LXR4" s="53"/>
      <c r="LXS4" s="53"/>
      <c r="LXT4" s="53"/>
      <c r="LXU4" s="53"/>
      <c r="LXV4" s="53"/>
      <c r="LXW4" s="53"/>
      <c r="LXX4" s="53"/>
      <c r="LXY4" s="53"/>
      <c r="LXZ4" s="53"/>
      <c r="LYA4" s="53"/>
      <c r="LYB4" s="53"/>
      <c r="LYC4" s="53"/>
      <c r="LYD4" s="53"/>
      <c r="LYE4" s="53"/>
      <c r="LYF4" s="53"/>
      <c r="LYG4" s="53"/>
      <c r="LYH4" s="53"/>
      <c r="LYI4" s="53"/>
      <c r="LYJ4" s="53"/>
      <c r="LYK4" s="53"/>
      <c r="LYL4" s="53"/>
      <c r="LYM4" s="53"/>
      <c r="LYN4" s="53"/>
      <c r="LYO4" s="53"/>
      <c r="LYP4" s="53"/>
      <c r="LYQ4" s="53"/>
      <c r="LYR4" s="53"/>
      <c r="LYS4" s="53"/>
      <c r="LYT4" s="53"/>
      <c r="LYU4" s="53"/>
      <c r="LYV4" s="53"/>
      <c r="LYW4" s="53"/>
      <c r="LYX4" s="53"/>
      <c r="LYY4" s="53"/>
      <c r="LYZ4" s="53"/>
      <c r="LZA4" s="53"/>
      <c r="LZB4" s="53"/>
      <c r="LZC4" s="53"/>
      <c r="LZD4" s="53"/>
      <c r="LZE4" s="53"/>
      <c r="LZF4" s="53"/>
      <c r="LZG4" s="53"/>
      <c r="LZH4" s="53"/>
      <c r="LZI4" s="53"/>
      <c r="LZJ4" s="53"/>
      <c r="LZK4" s="53"/>
      <c r="LZL4" s="53"/>
      <c r="LZM4" s="53"/>
      <c r="LZN4" s="53"/>
      <c r="LZO4" s="53"/>
      <c r="LZP4" s="53"/>
      <c r="LZQ4" s="53"/>
      <c r="LZR4" s="53"/>
      <c r="LZS4" s="53"/>
      <c r="LZT4" s="53"/>
      <c r="LZU4" s="53"/>
      <c r="LZV4" s="53"/>
      <c r="LZW4" s="53"/>
      <c r="LZX4" s="53"/>
      <c r="LZY4" s="53"/>
      <c r="LZZ4" s="53"/>
      <c r="MAA4" s="53"/>
      <c r="MAB4" s="53"/>
      <c r="MAC4" s="53"/>
      <c r="MAD4" s="53"/>
      <c r="MAE4" s="53"/>
      <c r="MAF4" s="53"/>
      <c r="MAG4" s="53"/>
      <c r="MAH4" s="53"/>
      <c r="MAI4" s="53"/>
      <c r="MAJ4" s="53"/>
      <c r="MAK4" s="53"/>
      <c r="MAL4" s="53"/>
      <c r="MAM4" s="53"/>
      <c r="MAN4" s="53"/>
      <c r="MAO4" s="53"/>
      <c r="MAP4" s="53"/>
      <c r="MAQ4" s="53"/>
      <c r="MAR4" s="53"/>
      <c r="MAS4" s="53"/>
      <c r="MAT4" s="53"/>
      <c r="MAU4" s="53"/>
      <c r="MAV4" s="53"/>
      <c r="MAW4" s="53"/>
      <c r="MAX4" s="53"/>
      <c r="MAY4" s="53"/>
      <c r="MAZ4" s="53"/>
      <c r="MBA4" s="53"/>
      <c r="MBB4" s="53"/>
      <c r="MBC4" s="53"/>
      <c r="MBD4" s="53"/>
      <c r="MBE4" s="53"/>
      <c r="MBF4" s="53"/>
      <c r="MBG4" s="53"/>
      <c r="MBH4" s="53"/>
      <c r="MBI4" s="53"/>
      <c r="MBJ4" s="53"/>
      <c r="MBK4" s="53"/>
      <c r="MBL4" s="53"/>
      <c r="MBM4" s="53"/>
      <c r="MBN4" s="53"/>
      <c r="MBO4" s="53"/>
      <c r="MBP4" s="53"/>
      <c r="MBQ4" s="53"/>
      <c r="MBR4" s="53"/>
      <c r="MBS4" s="53"/>
      <c r="MBT4" s="53"/>
      <c r="MBU4" s="53"/>
      <c r="MBV4" s="53"/>
      <c r="MBW4" s="53"/>
      <c r="MBX4" s="53"/>
      <c r="MBY4" s="53"/>
      <c r="MBZ4" s="53"/>
      <c r="MCA4" s="53"/>
      <c r="MCB4" s="53"/>
      <c r="MCC4" s="53"/>
      <c r="MCD4" s="53"/>
      <c r="MCE4" s="53"/>
      <c r="MCF4" s="53"/>
      <c r="MCG4" s="53"/>
      <c r="MCH4" s="53"/>
      <c r="MCI4" s="53"/>
      <c r="MCJ4" s="53"/>
      <c r="MCK4" s="53"/>
      <c r="MCL4" s="53"/>
      <c r="MCM4" s="53"/>
      <c r="MCN4" s="53"/>
      <c r="MCO4" s="53"/>
      <c r="MCP4" s="53"/>
      <c r="MCQ4" s="53"/>
      <c r="MCR4" s="53"/>
      <c r="MCS4" s="53"/>
      <c r="MCT4" s="53"/>
      <c r="MCU4" s="53"/>
      <c r="MCV4" s="53"/>
      <c r="MCW4" s="53"/>
      <c r="MCX4" s="53"/>
      <c r="MCY4" s="53"/>
      <c r="MCZ4" s="53"/>
      <c r="MDA4" s="53"/>
      <c r="MDB4" s="53"/>
      <c r="MDC4" s="53"/>
      <c r="MDD4" s="53"/>
      <c r="MDE4" s="53"/>
      <c r="MDF4" s="53"/>
      <c r="MDG4" s="53"/>
      <c r="MDH4" s="53"/>
      <c r="MDI4" s="53"/>
      <c r="MDJ4" s="53"/>
      <c r="MDK4" s="53"/>
      <c r="MDL4" s="53"/>
      <c r="MDM4" s="53"/>
      <c r="MDN4" s="53"/>
      <c r="MDO4" s="53"/>
      <c r="MDP4" s="53"/>
      <c r="MDQ4" s="53"/>
      <c r="MDR4" s="53"/>
      <c r="MDS4" s="53"/>
      <c r="MDT4" s="53"/>
      <c r="MDU4" s="53"/>
      <c r="MDV4" s="53"/>
      <c r="MDW4" s="53"/>
      <c r="MDX4" s="53"/>
      <c r="MDY4" s="53"/>
      <c r="MDZ4" s="53"/>
      <c r="MEA4" s="53"/>
      <c r="MEB4" s="53"/>
      <c r="MEC4" s="53"/>
      <c r="MED4" s="53"/>
      <c r="MEE4" s="53"/>
      <c r="MEF4" s="53"/>
      <c r="MEG4" s="53"/>
      <c r="MEH4" s="53"/>
      <c r="MEI4" s="53"/>
      <c r="MEJ4" s="53"/>
      <c r="MEK4" s="53"/>
      <c r="MEL4" s="53"/>
      <c r="MEM4" s="53"/>
      <c r="MEN4" s="53"/>
      <c r="MEO4" s="53"/>
      <c r="MEP4" s="53"/>
      <c r="MEQ4" s="53"/>
      <c r="MER4" s="53"/>
      <c r="MES4" s="53"/>
      <c r="MET4" s="53"/>
      <c r="MEU4" s="53"/>
      <c r="MEV4" s="53"/>
      <c r="MEW4" s="53"/>
      <c r="MEX4" s="53"/>
      <c r="MEY4" s="53"/>
      <c r="MEZ4" s="53"/>
      <c r="MFA4" s="53"/>
      <c r="MFB4" s="53"/>
      <c r="MFC4" s="53"/>
      <c r="MFD4" s="53"/>
      <c r="MFE4" s="53"/>
      <c r="MFF4" s="53"/>
      <c r="MFG4" s="53"/>
      <c r="MFH4" s="53"/>
      <c r="MFI4" s="53"/>
      <c r="MFJ4" s="53"/>
      <c r="MFK4" s="53"/>
      <c r="MFL4" s="53"/>
      <c r="MFM4" s="53"/>
      <c r="MFN4" s="53"/>
      <c r="MFO4" s="53"/>
      <c r="MFP4" s="53"/>
      <c r="MFQ4" s="53"/>
      <c r="MFR4" s="53"/>
      <c r="MFS4" s="53"/>
      <c r="MFT4" s="53"/>
      <c r="MFU4" s="53"/>
      <c r="MFV4" s="53"/>
      <c r="MFW4" s="53"/>
      <c r="MFX4" s="53"/>
      <c r="MFY4" s="53"/>
      <c r="MFZ4" s="53"/>
      <c r="MGA4" s="53"/>
      <c r="MGB4" s="53"/>
      <c r="MGC4" s="53"/>
      <c r="MGD4" s="53"/>
      <c r="MGE4" s="53"/>
      <c r="MGF4" s="53"/>
      <c r="MGG4" s="53"/>
      <c r="MGH4" s="53"/>
      <c r="MGI4" s="53"/>
      <c r="MGJ4" s="53"/>
      <c r="MGK4" s="53"/>
      <c r="MGL4" s="53"/>
      <c r="MGM4" s="53"/>
      <c r="MGN4" s="53"/>
      <c r="MGO4" s="53"/>
      <c r="MGP4" s="53"/>
      <c r="MGQ4" s="53"/>
      <c r="MGR4" s="53"/>
      <c r="MGS4" s="53"/>
      <c r="MGT4" s="53"/>
      <c r="MGU4" s="53"/>
      <c r="MGV4" s="53"/>
      <c r="MGW4" s="53"/>
      <c r="MGX4" s="53"/>
      <c r="MGY4" s="53"/>
      <c r="MGZ4" s="53"/>
      <c r="MHA4" s="53"/>
      <c r="MHB4" s="53"/>
      <c r="MHC4" s="53"/>
      <c r="MHD4" s="53"/>
      <c r="MHE4" s="53"/>
      <c r="MHF4" s="53"/>
      <c r="MHG4" s="53"/>
      <c r="MHH4" s="53"/>
      <c r="MHI4" s="53"/>
      <c r="MHJ4" s="53"/>
      <c r="MHK4" s="53"/>
      <c r="MHL4" s="53"/>
      <c r="MHM4" s="53"/>
      <c r="MHN4" s="53"/>
      <c r="MHO4" s="53"/>
      <c r="MHP4" s="53"/>
      <c r="MHQ4" s="53"/>
      <c r="MHR4" s="53"/>
      <c r="MHS4" s="53"/>
      <c r="MHT4" s="53"/>
      <c r="MHU4" s="53"/>
      <c r="MHV4" s="53"/>
      <c r="MHW4" s="53"/>
      <c r="MHX4" s="53"/>
      <c r="MHY4" s="53"/>
      <c r="MHZ4" s="53"/>
      <c r="MIA4" s="53"/>
      <c r="MIB4" s="53"/>
      <c r="MIC4" s="53"/>
      <c r="MID4" s="53"/>
      <c r="MIE4" s="53"/>
      <c r="MIF4" s="53"/>
      <c r="MIG4" s="53"/>
      <c r="MIH4" s="53"/>
      <c r="MII4" s="53"/>
      <c r="MIJ4" s="53"/>
      <c r="MIK4" s="53"/>
      <c r="MIL4" s="53"/>
      <c r="MIM4" s="53"/>
      <c r="MIN4" s="53"/>
      <c r="MIO4" s="53"/>
      <c r="MIP4" s="53"/>
      <c r="MIQ4" s="53"/>
      <c r="MIR4" s="53"/>
      <c r="MIS4" s="53"/>
      <c r="MIT4" s="53"/>
      <c r="MIU4" s="53"/>
      <c r="MIV4" s="53"/>
      <c r="MIW4" s="53"/>
      <c r="MIX4" s="53"/>
      <c r="MIY4" s="53"/>
      <c r="MIZ4" s="53"/>
      <c r="MJA4" s="53"/>
      <c r="MJB4" s="53"/>
      <c r="MJC4" s="53"/>
      <c r="MJD4" s="53"/>
      <c r="MJE4" s="53"/>
      <c r="MJF4" s="53"/>
      <c r="MJG4" s="53"/>
      <c r="MJH4" s="53"/>
      <c r="MJI4" s="53"/>
      <c r="MJJ4" s="53"/>
      <c r="MJK4" s="53"/>
      <c r="MJL4" s="53"/>
      <c r="MJM4" s="53"/>
      <c r="MJN4" s="53"/>
      <c r="MJO4" s="53"/>
      <c r="MJP4" s="53"/>
      <c r="MJQ4" s="53"/>
      <c r="MJR4" s="53"/>
      <c r="MJS4" s="53"/>
      <c r="MJT4" s="53"/>
      <c r="MJU4" s="53"/>
      <c r="MJV4" s="53"/>
      <c r="MJW4" s="53"/>
      <c r="MJX4" s="53"/>
      <c r="MJY4" s="53"/>
      <c r="MJZ4" s="53"/>
      <c r="MKA4" s="53"/>
      <c r="MKB4" s="53"/>
      <c r="MKC4" s="53"/>
      <c r="MKD4" s="53"/>
      <c r="MKE4" s="53"/>
      <c r="MKF4" s="53"/>
      <c r="MKG4" s="53"/>
      <c r="MKH4" s="53"/>
      <c r="MKI4" s="53"/>
      <c r="MKJ4" s="53"/>
      <c r="MKK4" s="53"/>
      <c r="MKL4" s="53"/>
      <c r="MKM4" s="53"/>
      <c r="MKN4" s="53"/>
      <c r="MKO4" s="53"/>
      <c r="MKP4" s="53"/>
      <c r="MKQ4" s="53"/>
      <c r="MKR4" s="53"/>
      <c r="MKS4" s="53"/>
      <c r="MKT4" s="53"/>
      <c r="MKU4" s="53"/>
      <c r="MKV4" s="53"/>
      <c r="MKW4" s="53"/>
      <c r="MKX4" s="53"/>
      <c r="MKY4" s="53"/>
      <c r="MKZ4" s="53"/>
      <c r="MLA4" s="53"/>
      <c r="MLB4" s="53"/>
      <c r="MLC4" s="53"/>
      <c r="MLD4" s="53"/>
      <c r="MLE4" s="53"/>
      <c r="MLF4" s="53"/>
      <c r="MLG4" s="53"/>
      <c r="MLH4" s="53"/>
      <c r="MLI4" s="53"/>
      <c r="MLJ4" s="53"/>
      <c r="MLK4" s="53"/>
      <c r="MLL4" s="53"/>
      <c r="MLM4" s="53"/>
      <c r="MLN4" s="53"/>
      <c r="MLO4" s="53"/>
      <c r="MLP4" s="53"/>
      <c r="MLQ4" s="53"/>
      <c r="MLR4" s="53"/>
      <c r="MLS4" s="53"/>
      <c r="MLT4" s="53"/>
      <c r="MLU4" s="53"/>
      <c r="MLV4" s="53"/>
      <c r="MLW4" s="53"/>
      <c r="MLX4" s="53"/>
      <c r="MLY4" s="53"/>
      <c r="MLZ4" s="53"/>
      <c r="MMA4" s="53"/>
      <c r="MMB4" s="53"/>
      <c r="MMC4" s="53"/>
      <c r="MMD4" s="53"/>
      <c r="MME4" s="53"/>
      <c r="MMF4" s="53"/>
      <c r="MMG4" s="53"/>
      <c r="MMH4" s="53"/>
      <c r="MMI4" s="53"/>
      <c r="MMJ4" s="53"/>
      <c r="MMK4" s="53"/>
      <c r="MML4" s="53"/>
      <c r="MMM4" s="53"/>
      <c r="MMN4" s="53"/>
      <c r="MMO4" s="53"/>
      <c r="MMP4" s="53"/>
      <c r="MMQ4" s="53"/>
      <c r="MMR4" s="53"/>
      <c r="MMS4" s="53"/>
      <c r="MMT4" s="53"/>
      <c r="MMU4" s="53"/>
      <c r="MMV4" s="53"/>
      <c r="MMW4" s="53"/>
      <c r="MMX4" s="53"/>
      <c r="MMY4" s="53"/>
      <c r="MMZ4" s="53"/>
      <c r="MNA4" s="53"/>
      <c r="MNB4" s="53"/>
      <c r="MNC4" s="53"/>
      <c r="MND4" s="53"/>
      <c r="MNE4" s="53"/>
      <c r="MNF4" s="53"/>
      <c r="MNG4" s="53"/>
      <c r="MNH4" s="53"/>
      <c r="MNI4" s="53"/>
      <c r="MNJ4" s="53"/>
      <c r="MNK4" s="53"/>
      <c r="MNL4" s="53"/>
      <c r="MNM4" s="53"/>
      <c r="MNN4" s="53"/>
      <c r="MNO4" s="53"/>
      <c r="MNP4" s="53"/>
      <c r="MNQ4" s="53"/>
      <c r="MNR4" s="53"/>
      <c r="MNS4" s="53"/>
      <c r="MNT4" s="53"/>
      <c r="MNU4" s="53"/>
      <c r="MNV4" s="53"/>
      <c r="MNW4" s="53"/>
      <c r="MNX4" s="53"/>
      <c r="MNY4" s="53"/>
      <c r="MNZ4" s="53"/>
      <c r="MOA4" s="53"/>
      <c r="MOB4" s="53"/>
      <c r="MOC4" s="53"/>
      <c r="MOD4" s="53"/>
      <c r="MOE4" s="53"/>
      <c r="MOF4" s="53"/>
      <c r="MOG4" s="53"/>
      <c r="MOH4" s="53"/>
      <c r="MOI4" s="53"/>
      <c r="MOJ4" s="53"/>
      <c r="MOK4" s="53"/>
      <c r="MOL4" s="53"/>
      <c r="MOM4" s="53"/>
      <c r="MON4" s="53"/>
      <c r="MOO4" s="53"/>
      <c r="MOP4" s="53"/>
      <c r="MOQ4" s="53"/>
      <c r="MOR4" s="53"/>
      <c r="MOS4" s="53"/>
      <c r="MOT4" s="53"/>
      <c r="MOU4" s="53"/>
      <c r="MOV4" s="53"/>
      <c r="MOW4" s="53"/>
      <c r="MOX4" s="53"/>
      <c r="MOY4" s="53"/>
      <c r="MOZ4" s="53"/>
      <c r="MPA4" s="53"/>
      <c r="MPB4" s="53"/>
      <c r="MPC4" s="53"/>
      <c r="MPD4" s="53"/>
      <c r="MPE4" s="53"/>
      <c r="MPF4" s="53"/>
      <c r="MPG4" s="53"/>
      <c r="MPH4" s="53"/>
      <c r="MPI4" s="53"/>
      <c r="MPJ4" s="53"/>
      <c r="MPK4" s="53"/>
      <c r="MPL4" s="53"/>
      <c r="MPM4" s="53"/>
      <c r="MPN4" s="53"/>
      <c r="MPO4" s="53"/>
      <c r="MPP4" s="53"/>
      <c r="MPQ4" s="53"/>
      <c r="MPR4" s="53"/>
      <c r="MPS4" s="53"/>
      <c r="MPT4" s="53"/>
      <c r="MPU4" s="53"/>
      <c r="MPV4" s="53"/>
      <c r="MPW4" s="53"/>
      <c r="MPX4" s="53"/>
      <c r="MPY4" s="53"/>
      <c r="MPZ4" s="53"/>
      <c r="MQA4" s="53"/>
      <c r="MQB4" s="53"/>
      <c r="MQC4" s="53"/>
      <c r="MQD4" s="53"/>
      <c r="MQE4" s="53"/>
      <c r="MQF4" s="53"/>
      <c r="MQG4" s="53"/>
      <c r="MQH4" s="53"/>
      <c r="MQI4" s="53"/>
      <c r="MQJ4" s="53"/>
      <c r="MQK4" s="53"/>
      <c r="MQL4" s="53"/>
      <c r="MQM4" s="53"/>
      <c r="MQN4" s="53"/>
      <c r="MQO4" s="53"/>
      <c r="MQP4" s="53"/>
      <c r="MQQ4" s="53"/>
      <c r="MQR4" s="53"/>
      <c r="MQS4" s="53"/>
      <c r="MQT4" s="53"/>
      <c r="MQU4" s="53"/>
      <c r="MQV4" s="53"/>
      <c r="MQW4" s="53"/>
      <c r="MQX4" s="53"/>
      <c r="MQY4" s="53"/>
      <c r="MQZ4" s="53"/>
      <c r="MRA4" s="53"/>
      <c r="MRB4" s="53"/>
      <c r="MRC4" s="53"/>
      <c r="MRD4" s="53"/>
      <c r="MRE4" s="53"/>
      <c r="MRF4" s="53"/>
      <c r="MRG4" s="53"/>
      <c r="MRH4" s="53"/>
      <c r="MRI4" s="53"/>
      <c r="MRJ4" s="53"/>
      <c r="MRK4" s="53"/>
      <c r="MRL4" s="53"/>
      <c r="MRM4" s="53"/>
      <c r="MRN4" s="53"/>
      <c r="MRO4" s="53"/>
      <c r="MRP4" s="53"/>
      <c r="MRQ4" s="53"/>
      <c r="MRR4" s="53"/>
      <c r="MRS4" s="53"/>
      <c r="MRT4" s="53"/>
      <c r="MRU4" s="53"/>
      <c r="MRV4" s="53"/>
      <c r="MRW4" s="53"/>
      <c r="MRX4" s="53"/>
      <c r="MRY4" s="53"/>
      <c r="MRZ4" s="53"/>
      <c r="MSA4" s="53"/>
      <c r="MSB4" s="53"/>
      <c r="MSC4" s="53"/>
      <c r="MSD4" s="53"/>
      <c r="MSE4" s="53"/>
      <c r="MSF4" s="53"/>
      <c r="MSG4" s="53"/>
      <c r="MSH4" s="53"/>
      <c r="MSI4" s="53"/>
      <c r="MSJ4" s="53"/>
      <c r="MSK4" s="53"/>
      <c r="MSL4" s="53"/>
      <c r="MSM4" s="53"/>
      <c r="MSN4" s="53"/>
      <c r="MSO4" s="53"/>
      <c r="MSP4" s="53"/>
      <c r="MSQ4" s="53"/>
      <c r="MSR4" s="53"/>
      <c r="MSS4" s="53"/>
      <c r="MST4" s="53"/>
      <c r="MSU4" s="53"/>
      <c r="MSV4" s="53"/>
      <c r="MSW4" s="53"/>
      <c r="MSX4" s="53"/>
      <c r="MSY4" s="53"/>
      <c r="MSZ4" s="53"/>
      <c r="MTA4" s="53"/>
      <c r="MTB4" s="53"/>
      <c r="MTC4" s="53"/>
      <c r="MTD4" s="53"/>
      <c r="MTE4" s="53"/>
      <c r="MTF4" s="53"/>
      <c r="MTG4" s="53"/>
      <c r="MTH4" s="53"/>
      <c r="MTI4" s="53"/>
      <c r="MTJ4" s="53"/>
      <c r="MTK4" s="53"/>
      <c r="MTL4" s="53"/>
      <c r="MTM4" s="53"/>
      <c r="MTN4" s="53"/>
      <c r="MTO4" s="53"/>
      <c r="MTP4" s="53"/>
      <c r="MTQ4" s="53"/>
      <c r="MTR4" s="53"/>
      <c r="MTS4" s="53"/>
      <c r="MTT4" s="53"/>
      <c r="MTU4" s="53"/>
      <c r="MTV4" s="53"/>
      <c r="MTW4" s="53"/>
      <c r="MTX4" s="53"/>
      <c r="MTY4" s="53"/>
      <c r="MTZ4" s="53"/>
      <c r="MUA4" s="53"/>
      <c r="MUB4" s="53"/>
      <c r="MUC4" s="53"/>
      <c r="MUD4" s="53"/>
      <c r="MUE4" s="53"/>
      <c r="MUF4" s="53"/>
      <c r="MUG4" s="53"/>
      <c r="MUH4" s="53"/>
      <c r="MUI4" s="53"/>
      <c r="MUJ4" s="53"/>
      <c r="MUK4" s="53"/>
      <c r="MUL4" s="53"/>
      <c r="MUM4" s="53"/>
      <c r="MUN4" s="53"/>
      <c r="MUO4" s="53"/>
      <c r="MUP4" s="53"/>
      <c r="MUQ4" s="53"/>
      <c r="MUR4" s="53"/>
      <c r="MUS4" s="53"/>
      <c r="MUT4" s="53"/>
      <c r="MUU4" s="53"/>
      <c r="MUV4" s="53"/>
      <c r="MUW4" s="53"/>
      <c r="MUX4" s="53"/>
      <c r="MUY4" s="53"/>
      <c r="MUZ4" s="53"/>
      <c r="MVA4" s="53"/>
      <c r="MVB4" s="53"/>
      <c r="MVC4" s="53"/>
      <c r="MVD4" s="53"/>
      <c r="MVE4" s="53"/>
      <c r="MVF4" s="53"/>
      <c r="MVG4" s="53"/>
      <c r="MVH4" s="53"/>
      <c r="MVI4" s="53"/>
      <c r="MVJ4" s="53"/>
      <c r="MVK4" s="53"/>
      <c r="MVL4" s="53"/>
      <c r="MVM4" s="53"/>
      <c r="MVN4" s="53"/>
      <c r="MVO4" s="53"/>
      <c r="MVP4" s="53"/>
      <c r="MVQ4" s="53"/>
      <c r="MVR4" s="53"/>
      <c r="MVS4" s="53"/>
      <c r="MVT4" s="53"/>
      <c r="MVU4" s="53"/>
      <c r="MVV4" s="53"/>
      <c r="MVW4" s="53"/>
      <c r="MVX4" s="53"/>
      <c r="MVY4" s="53"/>
      <c r="MVZ4" s="53"/>
      <c r="MWA4" s="53"/>
      <c r="MWB4" s="53"/>
      <c r="MWC4" s="53"/>
      <c r="MWD4" s="53"/>
      <c r="MWE4" s="53"/>
      <c r="MWF4" s="53"/>
      <c r="MWG4" s="53"/>
      <c r="MWH4" s="53"/>
      <c r="MWI4" s="53"/>
      <c r="MWJ4" s="53"/>
      <c r="MWK4" s="53"/>
      <c r="MWL4" s="53"/>
      <c r="MWM4" s="53"/>
      <c r="MWN4" s="53"/>
      <c r="MWO4" s="53"/>
      <c r="MWP4" s="53"/>
      <c r="MWQ4" s="53"/>
      <c r="MWR4" s="53"/>
      <c r="MWS4" s="53"/>
      <c r="MWT4" s="53"/>
      <c r="MWU4" s="53"/>
      <c r="MWV4" s="53"/>
      <c r="MWW4" s="53"/>
      <c r="MWX4" s="53"/>
      <c r="MWY4" s="53"/>
      <c r="MWZ4" s="53"/>
      <c r="MXA4" s="53"/>
      <c r="MXB4" s="53"/>
      <c r="MXC4" s="53"/>
      <c r="MXD4" s="53"/>
      <c r="MXE4" s="53"/>
      <c r="MXF4" s="53"/>
      <c r="MXG4" s="53"/>
      <c r="MXH4" s="53"/>
      <c r="MXI4" s="53"/>
      <c r="MXJ4" s="53"/>
      <c r="MXK4" s="53"/>
      <c r="MXL4" s="53"/>
      <c r="MXM4" s="53"/>
      <c r="MXN4" s="53"/>
      <c r="MXO4" s="53"/>
      <c r="MXP4" s="53"/>
      <c r="MXQ4" s="53"/>
      <c r="MXR4" s="53"/>
      <c r="MXS4" s="53"/>
      <c r="MXT4" s="53"/>
      <c r="MXU4" s="53"/>
      <c r="MXV4" s="53"/>
      <c r="MXW4" s="53"/>
      <c r="MXX4" s="53"/>
      <c r="MXY4" s="53"/>
      <c r="MXZ4" s="53"/>
      <c r="MYA4" s="53"/>
      <c r="MYB4" s="53"/>
      <c r="MYC4" s="53"/>
      <c r="MYD4" s="53"/>
      <c r="MYE4" s="53"/>
      <c r="MYF4" s="53"/>
      <c r="MYG4" s="53"/>
      <c r="MYH4" s="53"/>
      <c r="MYI4" s="53"/>
      <c r="MYJ4" s="53"/>
      <c r="MYK4" s="53"/>
      <c r="MYL4" s="53"/>
      <c r="MYM4" s="53"/>
      <c r="MYN4" s="53"/>
      <c r="MYO4" s="53"/>
      <c r="MYP4" s="53"/>
      <c r="MYQ4" s="53"/>
      <c r="MYR4" s="53"/>
      <c r="MYS4" s="53"/>
      <c r="MYT4" s="53"/>
      <c r="MYU4" s="53"/>
      <c r="MYV4" s="53"/>
      <c r="MYW4" s="53"/>
      <c r="MYX4" s="53"/>
      <c r="MYY4" s="53"/>
      <c r="MYZ4" s="53"/>
      <c r="MZA4" s="53"/>
      <c r="MZB4" s="53"/>
      <c r="MZC4" s="53"/>
      <c r="MZD4" s="53"/>
      <c r="MZE4" s="53"/>
      <c r="MZF4" s="53"/>
      <c r="MZG4" s="53"/>
      <c r="MZH4" s="53"/>
      <c r="MZI4" s="53"/>
      <c r="MZJ4" s="53"/>
      <c r="MZK4" s="53"/>
      <c r="MZL4" s="53"/>
      <c r="MZM4" s="53"/>
      <c r="MZN4" s="53"/>
      <c r="MZO4" s="53"/>
      <c r="MZP4" s="53"/>
      <c r="MZQ4" s="53"/>
      <c r="MZR4" s="53"/>
      <c r="MZS4" s="53"/>
      <c r="MZT4" s="53"/>
      <c r="MZU4" s="53"/>
      <c r="MZV4" s="53"/>
      <c r="MZW4" s="53"/>
      <c r="MZX4" s="53"/>
      <c r="MZY4" s="53"/>
      <c r="MZZ4" s="53"/>
      <c r="NAA4" s="53"/>
      <c r="NAB4" s="53"/>
      <c r="NAC4" s="53"/>
      <c r="NAD4" s="53"/>
      <c r="NAE4" s="53"/>
      <c r="NAF4" s="53"/>
      <c r="NAG4" s="53"/>
      <c r="NAH4" s="53"/>
      <c r="NAI4" s="53"/>
      <c r="NAJ4" s="53"/>
      <c r="NAK4" s="53"/>
      <c r="NAL4" s="53"/>
      <c r="NAM4" s="53"/>
      <c r="NAN4" s="53"/>
      <c r="NAO4" s="53"/>
      <c r="NAP4" s="53"/>
      <c r="NAQ4" s="53"/>
      <c r="NAR4" s="53"/>
      <c r="NAS4" s="53"/>
      <c r="NAT4" s="53"/>
      <c r="NAU4" s="53"/>
      <c r="NAV4" s="53"/>
      <c r="NAW4" s="53"/>
      <c r="NAX4" s="53"/>
      <c r="NAY4" s="53"/>
      <c r="NAZ4" s="53"/>
      <c r="NBA4" s="53"/>
      <c r="NBB4" s="53"/>
      <c r="NBC4" s="53"/>
      <c r="NBD4" s="53"/>
      <c r="NBE4" s="53"/>
      <c r="NBF4" s="53"/>
      <c r="NBG4" s="53"/>
      <c r="NBH4" s="53"/>
      <c r="NBI4" s="53"/>
      <c r="NBJ4" s="53"/>
      <c r="NBK4" s="53"/>
      <c r="NBL4" s="53"/>
      <c r="NBM4" s="53"/>
      <c r="NBN4" s="53"/>
      <c r="NBO4" s="53"/>
      <c r="NBP4" s="53"/>
      <c r="NBQ4" s="53"/>
      <c r="NBR4" s="53"/>
      <c r="NBS4" s="53"/>
      <c r="NBT4" s="53"/>
      <c r="NBU4" s="53"/>
      <c r="NBV4" s="53"/>
      <c r="NBW4" s="53"/>
      <c r="NBX4" s="53"/>
      <c r="NBY4" s="53"/>
      <c r="NBZ4" s="53"/>
      <c r="NCA4" s="53"/>
      <c r="NCB4" s="53"/>
      <c r="NCC4" s="53"/>
      <c r="NCD4" s="53"/>
      <c r="NCE4" s="53"/>
      <c r="NCF4" s="53"/>
      <c r="NCG4" s="53"/>
      <c r="NCH4" s="53"/>
      <c r="NCI4" s="53"/>
      <c r="NCJ4" s="53"/>
      <c r="NCK4" s="53"/>
      <c r="NCL4" s="53"/>
      <c r="NCM4" s="53"/>
      <c r="NCN4" s="53"/>
      <c r="NCO4" s="53"/>
      <c r="NCP4" s="53"/>
      <c r="NCQ4" s="53"/>
      <c r="NCR4" s="53"/>
      <c r="NCS4" s="53"/>
      <c r="NCT4" s="53"/>
      <c r="NCU4" s="53"/>
      <c r="NCV4" s="53"/>
      <c r="NCW4" s="53"/>
      <c r="NCX4" s="53"/>
      <c r="NCY4" s="53"/>
      <c r="NCZ4" s="53"/>
      <c r="NDA4" s="53"/>
      <c r="NDB4" s="53"/>
      <c r="NDC4" s="53"/>
      <c r="NDD4" s="53"/>
      <c r="NDE4" s="53"/>
      <c r="NDF4" s="53"/>
      <c r="NDG4" s="53"/>
      <c r="NDH4" s="53"/>
      <c r="NDI4" s="53"/>
      <c r="NDJ4" s="53"/>
      <c r="NDK4" s="53"/>
      <c r="NDL4" s="53"/>
      <c r="NDM4" s="53"/>
      <c r="NDN4" s="53"/>
      <c r="NDO4" s="53"/>
      <c r="NDP4" s="53"/>
      <c r="NDQ4" s="53"/>
      <c r="NDR4" s="53"/>
      <c r="NDS4" s="53"/>
      <c r="NDT4" s="53"/>
      <c r="NDU4" s="53"/>
      <c r="NDV4" s="53"/>
      <c r="NDW4" s="53"/>
      <c r="NDX4" s="53"/>
      <c r="NDY4" s="53"/>
      <c r="NDZ4" s="53"/>
      <c r="NEA4" s="53"/>
      <c r="NEB4" s="53"/>
      <c r="NEC4" s="53"/>
      <c r="NED4" s="53"/>
      <c r="NEE4" s="53"/>
      <c r="NEF4" s="53"/>
      <c r="NEG4" s="53"/>
      <c r="NEH4" s="53"/>
      <c r="NEI4" s="53"/>
      <c r="NEJ4" s="53"/>
      <c r="NEK4" s="53"/>
      <c r="NEL4" s="53"/>
      <c r="NEM4" s="53"/>
      <c r="NEN4" s="53"/>
      <c r="NEO4" s="53"/>
      <c r="NEP4" s="53"/>
      <c r="NEQ4" s="53"/>
      <c r="NER4" s="53"/>
      <c r="NES4" s="53"/>
      <c r="NET4" s="53"/>
      <c r="NEU4" s="53"/>
      <c r="NEV4" s="53"/>
      <c r="NEW4" s="53"/>
      <c r="NEX4" s="53"/>
      <c r="NEY4" s="53"/>
      <c r="NEZ4" s="53"/>
      <c r="NFA4" s="53"/>
      <c r="NFB4" s="53"/>
      <c r="NFC4" s="53"/>
      <c r="NFD4" s="53"/>
      <c r="NFE4" s="53"/>
      <c r="NFF4" s="53"/>
      <c r="NFG4" s="53"/>
      <c r="NFH4" s="53"/>
      <c r="NFI4" s="53"/>
      <c r="NFJ4" s="53"/>
      <c r="NFK4" s="53"/>
      <c r="NFL4" s="53"/>
      <c r="NFM4" s="53"/>
      <c r="NFN4" s="53"/>
      <c r="NFO4" s="53"/>
      <c r="NFP4" s="53"/>
      <c r="NFQ4" s="53"/>
      <c r="NFR4" s="53"/>
      <c r="NFS4" s="53"/>
      <c r="NFT4" s="53"/>
      <c r="NFU4" s="53"/>
      <c r="NFV4" s="53"/>
      <c r="NFW4" s="53"/>
      <c r="NFX4" s="53"/>
      <c r="NFY4" s="53"/>
      <c r="NFZ4" s="53"/>
      <c r="NGA4" s="53"/>
      <c r="NGB4" s="53"/>
      <c r="NGC4" s="53"/>
      <c r="NGD4" s="53"/>
      <c r="NGE4" s="53"/>
      <c r="NGF4" s="53"/>
      <c r="NGG4" s="53"/>
      <c r="NGH4" s="53"/>
      <c r="NGI4" s="53"/>
      <c r="NGJ4" s="53"/>
      <c r="NGK4" s="53"/>
      <c r="NGL4" s="53"/>
      <c r="NGM4" s="53"/>
      <c r="NGN4" s="53"/>
      <c r="NGO4" s="53"/>
      <c r="NGP4" s="53"/>
      <c r="NGQ4" s="53"/>
      <c r="NGR4" s="53"/>
      <c r="NGS4" s="53"/>
      <c r="NGT4" s="53"/>
      <c r="NGU4" s="53"/>
      <c r="NGV4" s="53"/>
      <c r="NGW4" s="53"/>
      <c r="NGX4" s="53"/>
      <c r="NGY4" s="53"/>
      <c r="NGZ4" s="53"/>
      <c r="NHA4" s="53"/>
      <c r="NHB4" s="53"/>
      <c r="NHC4" s="53"/>
      <c r="NHD4" s="53"/>
      <c r="NHE4" s="53"/>
      <c r="NHF4" s="53"/>
      <c r="NHG4" s="53"/>
      <c r="NHH4" s="53"/>
      <c r="NHI4" s="53"/>
      <c r="NHJ4" s="53"/>
      <c r="NHK4" s="53"/>
      <c r="NHL4" s="53"/>
      <c r="NHM4" s="53"/>
      <c r="NHN4" s="53"/>
      <c r="NHO4" s="53"/>
      <c r="NHP4" s="53"/>
      <c r="NHQ4" s="53"/>
      <c r="NHR4" s="53"/>
      <c r="NHS4" s="53"/>
      <c r="NHT4" s="53"/>
      <c r="NHU4" s="53"/>
      <c r="NHV4" s="53"/>
      <c r="NHW4" s="53"/>
      <c r="NHX4" s="53"/>
      <c r="NHY4" s="53"/>
      <c r="NHZ4" s="53"/>
      <c r="NIA4" s="53"/>
      <c r="NIB4" s="53"/>
      <c r="NIC4" s="53"/>
      <c r="NID4" s="53"/>
      <c r="NIE4" s="53"/>
      <c r="NIF4" s="53"/>
      <c r="NIG4" s="53"/>
      <c r="NIH4" s="53"/>
      <c r="NII4" s="53"/>
      <c r="NIJ4" s="53"/>
      <c r="NIK4" s="53"/>
      <c r="NIL4" s="53"/>
      <c r="NIM4" s="53"/>
      <c r="NIN4" s="53"/>
      <c r="NIO4" s="53"/>
      <c r="NIP4" s="53"/>
      <c r="NIQ4" s="53"/>
      <c r="NIR4" s="53"/>
      <c r="NIS4" s="53"/>
      <c r="NIT4" s="53"/>
      <c r="NIU4" s="53"/>
      <c r="NIV4" s="53"/>
      <c r="NIW4" s="53"/>
      <c r="NIX4" s="53"/>
      <c r="NIY4" s="53"/>
      <c r="NIZ4" s="53"/>
      <c r="NJA4" s="53"/>
      <c r="NJB4" s="53"/>
      <c r="NJC4" s="53"/>
      <c r="NJD4" s="53"/>
      <c r="NJE4" s="53"/>
      <c r="NJF4" s="53"/>
      <c r="NJG4" s="53"/>
      <c r="NJH4" s="53"/>
      <c r="NJI4" s="53"/>
      <c r="NJJ4" s="53"/>
      <c r="NJK4" s="53"/>
      <c r="NJL4" s="53"/>
      <c r="NJM4" s="53"/>
      <c r="NJN4" s="53"/>
      <c r="NJO4" s="53"/>
      <c r="NJP4" s="53"/>
      <c r="NJQ4" s="53"/>
      <c r="NJR4" s="53"/>
      <c r="NJS4" s="53"/>
      <c r="NJT4" s="53"/>
      <c r="NJU4" s="53"/>
      <c r="NJV4" s="53"/>
      <c r="NJW4" s="53"/>
      <c r="NJX4" s="53"/>
      <c r="NJY4" s="53"/>
      <c r="NJZ4" s="53"/>
      <c r="NKA4" s="53"/>
      <c r="NKB4" s="53"/>
      <c r="NKC4" s="53"/>
      <c r="NKD4" s="53"/>
      <c r="NKE4" s="53"/>
      <c r="NKF4" s="53"/>
      <c r="NKG4" s="53"/>
      <c r="NKH4" s="53"/>
      <c r="NKI4" s="53"/>
      <c r="NKJ4" s="53"/>
      <c r="NKK4" s="53"/>
      <c r="NKL4" s="53"/>
      <c r="NKM4" s="53"/>
      <c r="NKN4" s="53"/>
      <c r="NKO4" s="53"/>
      <c r="NKP4" s="53"/>
      <c r="NKQ4" s="53"/>
      <c r="NKR4" s="53"/>
      <c r="NKS4" s="53"/>
      <c r="NKT4" s="53"/>
      <c r="NKU4" s="53"/>
      <c r="NKV4" s="53"/>
      <c r="NKW4" s="53"/>
      <c r="NKX4" s="53"/>
      <c r="NKY4" s="53"/>
      <c r="NKZ4" s="53"/>
      <c r="NLA4" s="53"/>
      <c r="NLB4" s="53"/>
      <c r="NLC4" s="53"/>
      <c r="NLD4" s="53"/>
      <c r="NLE4" s="53"/>
      <c r="NLF4" s="53"/>
      <c r="NLG4" s="53"/>
      <c r="NLH4" s="53"/>
      <c r="NLI4" s="53"/>
      <c r="NLJ4" s="53"/>
      <c r="NLK4" s="53"/>
      <c r="NLL4" s="53"/>
      <c r="NLM4" s="53"/>
      <c r="NLN4" s="53"/>
      <c r="NLO4" s="53"/>
      <c r="NLP4" s="53"/>
      <c r="NLQ4" s="53"/>
      <c r="NLR4" s="53"/>
      <c r="NLS4" s="53"/>
      <c r="NLT4" s="53"/>
      <c r="NLU4" s="53"/>
      <c r="NLV4" s="53"/>
      <c r="NLW4" s="53"/>
      <c r="NLX4" s="53"/>
      <c r="NLY4" s="53"/>
      <c r="NLZ4" s="53"/>
      <c r="NMA4" s="53"/>
      <c r="NMB4" s="53"/>
      <c r="NMC4" s="53"/>
      <c r="NMD4" s="53"/>
      <c r="NME4" s="53"/>
      <c r="NMF4" s="53"/>
      <c r="NMG4" s="53"/>
      <c r="NMH4" s="53"/>
      <c r="NMI4" s="53"/>
      <c r="NMJ4" s="53"/>
      <c r="NMK4" s="53"/>
      <c r="NML4" s="53"/>
      <c r="NMM4" s="53"/>
      <c r="NMN4" s="53"/>
      <c r="NMO4" s="53"/>
      <c r="NMP4" s="53"/>
      <c r="NMQ4" s="53"/>
      <c r="NMR4" s="53"/>
      <c r="NMS4" s="53"/>
      <c r="NMT4" s="53"/>
      <c r="NMU4" s="53"/>
      <c r="NMV4" s="53"/>
      <c r="NMW4" s="53"/>
      <c r="NMX4" s="53"/>
      <c r="NMY4" s="53"/>
      <c r="NMZ4" s="53"/>
      <c r="NNA4" s="53"/>
      <c r="NNB4" s="53"/>
      <c r="NNC4" s="53"/>
      <c r="NND4" s="53"/>
      <c r="NNE4" s="53"/>
      <c r="NNF4" s="53"/>
      <c r="NNG4" s="53"/>
      <c r="NNH4" s="53"/>
      <c r="NNI4" s="53"/>
      <c r="NNJ4" s="53"/>
      <c r="NNK4" s="53"/>
      <c r="NNL4" s="53"/>
      <c r="NNM4" s="53"/>
      <c r="NNN4" s="53"/>
      <c r="NNO4" s="53"/>
      <c r="NNP4" s="53"/>
      <c r="NNQ4" s="53"/>
      <c r="NNR4" s="53"/>
      <c r="NNS4" s="53"/>
      <c r="NNT4" s="53"/>
      <c r="NNU4" s="53"/>
      <c r="NNV4" s="53"/>
      <c r="NNW4" s="53"/>
      <c r="NNX4" s="53"/>
      <c r="NNY4" s="53"/>
      <c r="NNZ4" s="53"/>
      <c r="NOA4" s="53"/>
      <c r="NOB4" s="53"/>
      <c r="NOC4" s="53"/>
      <c r="NOD4" s="53"/>
      <c r="NOE4" s="53"/>
      <c r="NOF4" s="53"/>
      <c r="NOG4" s="53"/>
      <c r="NOH4" s="53"/>
      <c r="NOI4" s="53"/>
      <c r="NOJ4" s="53"/>
      <c r="NOK4" s="53"/>
      <c r="NOL4" s="53"/>
      <c r="NOM4" s="53"/>
      <c r="NON4" s="53"/>
      <c r="NOO4" s="53"/>
      <c r="NOP4" s="53"/>
      <c r="NOQ4" s="53"/>
      <c r="NOR4" s="53"/>
      <c r="NOS4" s="53"/>
      <c r="NOT4" s="53"/>
      <c r="NOU4" s="53"/>
      <c r="NOV4" s="53"/>
      <c r="NOW4" s="53"/>
      <c r="NOX4" s="53"/>
      <c r="NOY4" s="53"/>
      <c r="NOZ4" s="53"/>
      <c r="NPA4" s="53"/>
      <c r="NPB4" s="53"/>
      <c r="NPC4" s="53"/>
      <c r="NPD4" s="53"/>
      <c r="NPE4" s="53"/>
      <c r="NPF4" s="53"/>
      <c r="NPG4" s="53"/>
      <c r="NPH4" s="53"/>
      <c r="NPI4" s="53"/>
      <c r="NPJ4" s="53"/>
      <c r="NPK4" s="53"/>
      <c r="NPL4" s="53"/>
      <c r="NPM4" s="53"/>
      <c r="NPN4" s="53"/>
      <c r="NPO4" s="53"/>
      <c r="NPP4" s="53"/>
      <c r="NPQ4" s="53"/>
      <c r="NPR4" s="53"/>
      <c r="NPS4" s="53"/>
      <c r="NPT4" s="53"/>
      <c r="NPU4" s="53"/>
      <c r="NPV4" s="53"/>
      <c r="NPW4" s="53"/>
      <c r="NPX4" s="53"/>
      <c r="NPY4" s="53"/>
      <c r="NPZ4" s="53"/>
      <c r="NQA4" s="53"/>
      <c r="NQB4" s="53"/>
      <c r="NQC4" s="53"/>
      <c r="NQD4" s="53"/>
      <c r="NQE4" s="53"/>
      <c r="NQF4" s="53"/>
      <c r="NQG4" s="53"/>
      <c r="NQH4" s="53"/>
      <c r="NQI4" s="53"/>
      <c r="NQJ4" s="53"/>
      <c r="NQK4" s="53"/>
      <c r="NQL4" s="53"/>
      <c r="NQM4" s="53"/>
      <c r="NQN4" s="53"/>
      <c r="NQO4" s="53"/>
      <c r="NQP4" s="53"/>
      <c r="NQQ4" s="53"/>
      <c r="NQR4" s="53"/>
      <c r="NQS4" s="53"/>
      <c r="NQT4" s="53"/>
      <c r="NQU4" s="53"/>
      <c r="NQV4" s="53"/>
      <c r="NQW4" s="53"/>
      <c r="NQX4" s="53"/>
      <c r="NQY4" s="53"/>
      <c r="NQZ4" s="53"/>
      <c r="NRA4" s="53"/>
      <c r="NRB4" s="53"/>
      <c r="NRC4" s="53"/>
      <c r="NRD4" s="53"/>
      <c r="NRE4" s="53"/>
      <c r="NRF4" s="53"/>
      <c r="NRG4" s="53"/>
      <c r="NRH4" s="53"/>
      <c r="NRI4" s="53"/>
      <c r="NRJ4" s="53"/>
      <c r="NRK4" s="53"/>
      <c r="NRL4" s="53"/>
      <c r="NRM4" s="53"/>
      <c r="NRN4" s="53"/>
      <c r="NRO4" s="53"/>
      <c r="NRP4" s="53"/>
      <c r="NRQ4" s="53"/>
      <c r="NRR4" s="53"/>
      <c r="NRS4" s="53"/>
      <c r="NRT4" s="53"/>
      <c r="NRU4" s="53"/>
      <c r="NRV4" s="53"/>
      <c r="NRW4" s="53"/>
      <c r="NRX4" s="53"/>
      <c r="NRY4" s="53"/>
      <c r="NRZ4" s="53"/>
      <c r="NSA4" s="53"/>
      <c r="NSB4" s="53"/>
      <c r="NSC4" s="53"/>
      <c r="NSD4" s="53"/>
      <c r="NSE4" s="53"/>
      <c r="NSF4" s="53"/>
      <c r="NSG4" s="53"/>
      <c r="NSH4" s="53"/>
      <c r="NSI4" s="53"/>
      <c r="NSJ4" s="53"/>
      <c r="NSK4" s="53"/>
      <c r="NSL4" s="53"/>
      <c r="NSM4" s="53"/>
      <c r="NSN4" s="53"/>
      <c r="NSO4" s="53"/>
      <c r="NSP4" s="53"/>
      <c r="NSQ4" s="53"/>
      <c r="NSR4" s="53"/>
      <c r="NSS4" s="53"/>
      <c r="NST4" s="53"/>
      <c r="NSU4" s="53"/>
      <c r="NSV4" s="53"/>
      <c r="NSW4" s="53"/>
      <c r="NSX4" s="53"/>
      <c r="NSY4" s="53"/>
      <c r="NSZ4" s="53"/>
      <c r="NTA4" s="53"/>
      <c r="NTB4" s="53"/>
      <c r="NTC4" s="53"/>
      <c r="NTD4" s="53"/>
      <c r="NTE4" s="53"/>
      <c r="NTF4" s="53"/>
      <c r="NTG4" s="53"/>
      <c r="NTH4" s="53"/>
      <c r="NTI4" s="53"/>
      <c r="NTJ4" s="53"/>
      <c r="NTK4" s="53"/>
      <c r="NTL4" s="53"/>
      <c r="NTM4" s="53"/>
      <c r="NTN4" s="53"/>
      <c r="NTO4" s="53"/>
      <c r="NTP4" s="53"/>
      <c r="NTQ4" s="53"/>
      <c r="NTR4" s="53"/>
      <c r="NTS4" s="53"/>
      <c r="NTT4" s="53"/>
      <c r="NTU4" s="53"/>
      <c r="NTV4" s="53"/>
      <c r="NTW4" s="53"/>
      <c r="NTX4" s="53"/>
      <c r="NTY4" s="53"/>
      <c r="NTZ4" s="53"/>
      <c r="NUA4" s="53"/>
      <c r="NUB4" s="53"/>
      <c r="NUC4" s="53"/>
      <c r="NUD4" s="53"/>
      <c r="NUE4" s="53"/>
      <c r="NUF4" s="53"/>
      <c r="NUG4" s="53"/>
      <c r="NUH4" s="53"/>
      <c r="NUI4" s="53"/>
      <c r="NUJ4" s="53"/>
      <c r="NUK4" s="53"/>
      <c r="NUL4" s="53"/>
      <c r="NUM4" s="53"/>
      <c r="NUN4" s="53"/>
      <c r="NUO4" s="53"/>
      <c r="NUP4" s="53"/>
      <c r="NUQ4" s="53"/>
      <c r="NUR4" s="53"/>
      <c r="NUS4" s="53"/>
      <c r="NUT4" s="53"/>
      <c r="NUU4" s="53"/>
      <c r="NUV4" s="53"/>
      <c r="NUW4" s="53"/>
      <c r="NUX4" s="53"/>
      <c r="NUY4" s="53"/>
      <c r="NUZ4" s="53"/>
      <c r="NVA4" s="53"/>
      <c r="NVB4" s="53"/>
      <c r="NVC4" s="53"/>
      <c r="NVD4" s="53"/>
      <c r="NVE4" s="53"/>
      <c r="NVF4" s="53"/>
      <c r="NVG4" s="53"/>
      <c r="NVH4" s="53"/>
      <c r="NVI4" s="53"/>
      <c r="NVJ4" s="53"/>
      <c r="NVK4" s="53"/>
      <c r="NVL4" s="53"/>
      <c r="NVM4" s="53"/>
      <c r="NVN4" s="53"/>
      <c r="NVO4" s="53"/>
      <c r="NVP4" s="53"/>
      <c r="NVQ4" s="53"/>
      <c r="NVR4" s="53"/>
      <c r="NVS4" s="53"/>
      <c r="NVT4" s="53"/>
      <c r="NVU4" s="53"/>
      <c r="NVV4" s="53"/>
      <c r="NVW4" s="53"/>
      <c r="NVX4" s="53"/>
      <c r="NVY4" s="53"/>
      <c r="NVZ4" s="53"/>
      <c r="NWA4" s="53"/>
      <c r="NWB4" s="53"/>
      <c r="NWC4" s="53"/>
      <c r="NWD4" s="53"/>
      <c r="NWE4" s="53"/>
      <c r="NWF4" s="53"/>
      <c r="NWG4" s="53"/>
      <c r="NWH4" s="53"/>
      <c r="NWI4" s="53"/>
      <c r="NWJ4" s="53"/>
      <c r="NWK4" s="53"/>
      <c r="NWL4" s="53"/>
      <c r="NWM4" s="53"/>
      <c r="NWN4" s="53"/>
      <c r="NWO4" s="53"/>
      <c r="NWP4" s="53"/>
      <c r="NWQ4" s="53"/>
      <c r="NWR4" s="53"/>
      <c r="NWS4" s="53"/>
      <c r="NWT4" s="53"/>
      <c r="NWU4" s="53"/>
      <c r="NWV4" s="53"/>
      <c r="NWW4" s="53"/>
      <c r="NWX4" s="53"/>
      <c r="NWY4" s="53"/>
      <c r="NWZ4" s="53"/>
      <c r="NXA4" s="53"/>
      <c r="NXB4" s="53"/>
      <c r="NXC4" s="53"/>
      <c r="NXD4" s="53"/>
      <c r="NXE4" s="53"/>
      <c r="NXF4" s="53"/>
      <c r="NXG4" s="53"/>
      <c r="NXH4" s="53"/>
      <c r="NXI4" s="53"/>
      <c r="NXJ4" s="53"/>
      <c r="NXK4" s="53"/>
      <c r="NXL4" s="53"/>
      <c r="NXM4" s="53"/>
      <c r="NXN4" s="53"/>
      <c r="NXO4" s="53"/>
      <c r="NXP4" s="53"/>
      <c r="NXQ4" s="53"/>
      <c r="NXR4" s="53"/>
      <c r="NXS4" s="53"/>
      <c r="NXT4" s="53"/>
      <c r="NXU4" s="53"/>
      <c r="NXV4" s="53"/>
      <c r="NXW4" s="53"/>
      <c r="NXX4" s="53"/>
      <c r="NXY4" s="53"/>
      <c r="NXZ4" s="53"/>
      <c r="NYA4" s="53"/>
      <c r="NYB4" s="53"/>
      <c r="NYC4" s="53"/>
      <c r="NYD4" s="53"/>
      <c r="NYE4" s="53"/>
      <c r="NYF4" s="53"/>
      <c r="NYG4" s="53"/>
      <c r="NYH4" s="53"/>
      <c r="NYI4" s="53"/>
      <c r="NYJ4" s="53"/>
      <c r="NYK4" s="53"/>
      <c r="NYL4" s="53"/>
      <c r="NYM4" s="53"/>
      <c r="NYN4" s="53"/>
      <c r="NYO4" s="53"/>
      <c r="NYP4" s="53"/>
      <c r="NYQ4" s="53"/>
      <c r="NYR4" s="53"/>
      <c r="NYS4" s="53"/>
      <c r="NYT4" s="53"/>
      <c r="NYU4" s="53"/>
      <c r="NYV4" s="53"/>
      <c r="NYW4" s="53"/>
      <c r="NYX4" s="53"/>
      <c r="NYY4" s="53"/>
      <c r="NYZ4" s="53"/>
      <c r="NZA4" s="53"/>
      <c r="NZB4" s="53"/>
      <c r="NZC4" s="53"/>
      <c r="NZD4" s="53"/>
      <c r="NZE4" s="53"/>
      <c r="NZF4" s="53"/>
      <c r="NZG4" s="53"/>
      <c r="NZH4" s="53"/>
      <c r="NZI4" s="53"/>
      <c r="NZJ4" s="53"/>
      <c r="NZK4" s="53"/>
      <c r="NZL4" s="53"/>
      <c r="NZM4" s="53"/>
      <c r="NZN4" s="53"/>
      <c r="NZO4" s="53"/>
      <c r="NZP4" s="53"/>
      <c r="NZQ4" s="53"/>
      <c r="NZR4" s="53"/>
      <c r="NZS4" s="53"/>
      <c r="NZT4" s="53"/>
      <c r="NZU4" s="53"/>
      <c r="NZV4" s="53"/>
      <c r="NZW4" s="53"/>
      <c r="NZX4" s="53"/>
      <c r="NZY4" s="53"/>
      <c r="NZZ4" s="53"/>
      <c r="OAA4" s="53"/>
      <c r="OAB4" s="53"/>
      <c r="OAC4" s="53"/>
      <c r="OAD4" s="53"/>
      <c r="OAE4" s="53"/>
      <c r="OAF4" s="53"/>
      <c r="OAG4" s="53"/>
      <c r="OAH4" s="53"/>
      <c r="OAI4" s="53"/>
      <c r="OAJ4" s="53"/>
      <c r="OAK4" s="53"/>
      <c r="OAL4" s="53"/>
      <c r="OAM4" s="53"/>
      <c r="OAN4" s="53"/>
      <c r="OAO4" s="53"/>
      <c r="OAP4" s="53"/>
      <c r="OAQ4" s="53"/>
      <c r="OAR4" s="53"/>
      <c r="OAS4" s="53"/>
      <c r="OAT4" s="53"/>
      <c r="OAU4" s="53"/>
      <c r="OAV4" s="53"/>
      <c r="OAW4" s="53"/>
      <c r="OAX4" s="53"/>
      <c r="OAY4" s="53"/>
      <c r="OAZ4" s="53"/>
      <c r="OBA4" s="53"/>
      <c r="OBB4" s="53"/>
      <c r="OBC4" s="53"/>
      <c r="OBD4" s="53"/>
      <c r="OBE4" s="53"/>
      <c r="OBF4" s="53"/>
      <c r="OBG4" s="53"/>
      <c r="OBH4" s="53"/>
      <c r="OBI4" s="53"/>
      <c r="OBJ4" s="53"/>
      <c r="OBK4" s="53"/>
      <c r="OBL4" s="53"/>
      <c r="OBM4" s="53"/>
      <c r="OBN4" s="53"/>
      <c r="OBO4" s="53"/>
      <c r="OBP4" s="53"/>
      <c r="OBQ4" s="53"/>
      <c r="OBR4" s="53"/>
      <c r="OBS4" s="53"/>
      <c r="OBT4" s="53"/>
      <c r="OBU4" s="53"/>
      <c r="OBV4" s="53"/>
      <c r="OBW4" s="53"/>
      <c r="OBX4" s="53"/>
      <c r="OBY4" s="53"/>
      <c r="OBZ4" s="53"/>
      <c r="OCA4" s="53"/>
      <c r="OCB4" s="53"/>
      <c r="OCC4" s="53"/>
      <c r="OCD4" s="53"/>
      <c r="OCE4" s="53"/>
      <c r="OCF4" s="53"/>
      <c r="OCG4" s="53"/>
      <c r="OCH4" s="53"/>
      <c r="OCI4" s="53"/>
      <c r="OCJ4" s="53"/>
      <c r="OCK4" s="53"/>
      <c r="OCL4" s="53"/>
      <c r="OCM4" s="53"/>
      <c r="OCN4" s="53"/>
      <c r="OCO4" s="53"/>
      <c r="OCP4" s="53"/>
      <c r="OCQ4" s="53"/>
      <c r="OCR4" s="53"/>
      <c r="OCS4" s="53"/>
      <c r="OCT4" s="53"/>
      <c r="OCU4" s="53"/>
      <c r="OCV4" s="53"/>
      <c r="OCW4" s="53"/>
      <c r="OCX4" s="53"/>
      <c r="OCY4" s="53"/>
      <c r="OCZ4" s="53"/>
      <c r="ODA4" s="53"/>
      <c r="ODB4" s="53"/>
      <c r="ODC4" s="53"/>
      <c r="ODD4" s="53"/>
      <c r="ODE4" s="53"/>
      <c r="ODF4" s="53"/>
      <c r="ODG4" s="53"/>
      <c r="ODH4" s="53"/>
      <c r="ODI4" s="53"/>
      <c r="ODJ4" s="53"/>
      <c r="ODK4" s="53"/>
      <c r="ODL4" s="53"/>
      <c r="ODM4" s="53"/>
      <c r="ODN4" s="53"/>
      <c r="ODO4" s="53"/>
      <c r="ODP4" s="53"/>
      <c r="ODQ4" s="53"/>
      <c r="ODR4" s="53"/>
      <c r="ODS4" s="53"/>
      <c r="ODT4" s="53"/>
      <c r="ODU4" s="53"/>
      <c r="ODV4" s="53"/>
      <c r="ODW4" s="53"/>
      <c r="ODX4" s="53"/>
      <c r="ODY4" s="53"/>
      <c r="ODZ4" s="53"/>
      <c r="OEA4" s="53"/>
      <c r="OEB4" s="53"/>
      <c r="OEC4" s="53"/>
      <c r="OED4" s="53"/>
      <c r="OEE4" s="53"/>
      <c r="OEF4" s="53"/>
      <c r="OEG4" s="53"/>
      <c r="OEH4" s="53"/>
      <c r="OEI4" s="53"/>
      <c r="OEJ4" s="53"/>
      <c r="OEK4" s="53"/>
      <c r="OEL4" s="53"/>
      <c r="OEM4" s="53"/>
      <c r="OEN4" s="53"/>
      <c r="OEO4" s="53"/>
      <c r="OEP4" s="53"/>
      <c r="OEQ4" s="53"/>
      <c r="OER4" s="53"/>
      <c r="OES4" s="53"/>
      <c r="OET4" s="53"/>
      <c r="OEU4" s="53"/>
      <c r="OEV4" s="53"/>
      <c r="OEW4" s="53"/>
      <c r="OEX4" s="53"/>
      <c r="OEY4" s="53"/>
      <c r="OEZ4" s="53"/>
      <c r="OFA4" s="53"/>
      <c r="OFB4" s="53"/>
      <c r="OFC4" s="53"/>
      <c r="OFD4" s="53"/>
      <c r="OFE4" s="53"/>
      <c r="OFF4" s="53"/>
      <c r="OFG4" s="53"/>
      <c r="OFH4" s="53"/>
      <c r="OFI4" s="53"/>
      <c r="OFJ4" s="53"/>
      <c r="OFK4" s="53"/>
      <c r="OFL4" s="53"/>
      <c r="OFM4" s="53"/>
      <c r="OFN4" s="53"/>
      <c r="OFO4" s="53"/>
      <c r="OFP4" s="53"/>
      <c r="OFQ4" s="53"/>
      <c r="OFR4" s="53"/>
      <c r="OFS4" s="53"/>
      <c r="OFT4" s="53"/>
      <c r="OFU4" s="53"/>
      <c r="OFV4" s="53"/>
      <c r="OFW4" s="53"/>
      <c r="OFX4" s="53"/>
      <c r="OFY4" s="53"/>
      <c r="OFZ4" s="53"/>
      <c r="OGA4" s="53"/>
      <c r="OGB4" s="53"/>
      <c r="OGC4" s="53"/>
      <c r="OGD4" s="53"/>
      <c r="OGE4" s="53"/>
      <c r="OGF4" s="53"/>
      <c r="OGG4" s="53"/>
      <c r="OGH4" s="53"/>
      <c r="OGI4" s="53"/>
      <c r="OGJ4" s="53"/>
      <c r="OGK4" s="53"/>
      <c r="OGL4" s="53"/>
      <c r="OGM4" s="53"/>
      <c r="OGN4" s="53"/>
      <c r="OGO4" s="53"/>
      <c r="OGP4" s="53"/>
      <c r="OGQ4" s="53"/>
      <c r="OGR4" s="53"/>
      <c r="OGS4" s="53"/>
      <c r="OGT4" s="53"/>
      <c r="OGU4" s="53"/>
      <c r="OGV4" s="53"/>
      <c r="OGW4" s="53"/>
      <c r="OGX4" s="53"/>
      <c r="OGY4" s="53"/>
      <c r="OGZ4" s="53"/>
      <c r="OHA4" s="53"/>
      <c r="OHB4" s="53"/>
      <c r="OHC4" s="53"/>
      <c r="OHD4" s="53"/>
      <c r="OHE4" s="53"/>
      <c r="OHF4" s="53"/>
      <c r="OHG4" s="53"/>
      <c r="OHH4" s="53"/>
      <c r="OHI4" s="53"/>
      <c r="OHJ4" s="53"/>
      <c r="OHK4" s="53"/>
      <c r="OHL4" s="53"/>
      <c r="OHM4" s="53"/>
      <c r="OHN4" s="53"/>
      <c r="OHO4" s="53"/>
      <c r="OHP4" s="53"/>
      <c r="OHQ4" s="53"/>
      <c r="OHR4" s="53"/>
      <c r="OHS4" s="53"/>
      <c r="OHT4" s="53"/>
      <c r="OHU4" s="53"/>
      <c r="OHV4" s="53"/>
      <c r="OHW4" s="53"/>
      <c r="OHX4" s="53"/>
      <c r="OHY4" s="53"/>
      <c r="OHZ4" s="53"/>
      <c r="OIA4" s="53"/>
      <c r="OIB4" s="53"/>
      <c r="OIC4" s="53"/>
      <c r="OID4" s="53"/>
      <c r="OIE4" s="53"/>
      <c r="OIF4" s="53"/>
      <c r="OIG4" s="53"/>
      <c r="OIH4" s="53"/>
      <c r="OII4" s="53"/>
      <c r="OIJ4" s="53"/>
      <c r="OIK4" s="53"/>
      <c r="OIL4" s="53"/>
      <c r="OIM4" s="53"/>
      <c r="OIN4" s="53"/>
      <c r="OIO4" s="53"/>
      <c r="OIP4" s="53"/>
      <c r="OIQ4" s="53"/>
      <c r="OIR4" s="53"/>
      <c r="OIS4" s="53"/>
      <c r="OIT4" s="53"/>
      <c r="OIU4" s="53"/>
      <c r="OIV4" s="53"/>
      <c r="OIW4" s="53"/>
      <c r="OIX4" s="53"/>
      <c r="OIY4" s="53"/>
      <c r="OIZ4" s="53"/>
      <c r="OJA4" s="53"/>
      <c r="OJB4" s="53"/>
      <c r="OJC4" s="53"/>
      <c r="OJD4" s="53"/>
      <c r="OJE4" s="53"/>
      <c r="OJF4" s="53"/>
      <c r="OJG4" s="53"/>
      <c r="OJH4" s="53"/>
      <c r="OJI4" s="53"/>
      <c r="OJJ4" s="53"/>
      <c r="OJK4" s="53"/>
      <c r="OJL4" s="53"/>
      <c r="OJM4" s="53"/>
      <c r="OJN4" s="53"/>
      <c r="OJO4" s="53"/>
      <c r="OJP4" s="53"/>
      <c r="OJQ4" s="53"/>
      <c r="OJR4" s="53"/>
      <c r="OJS4" s="53"/>
      <c r="OJT4" s="53"/>
      <c r="OJU4" s="53"/>
      <c r="OJV4" s="53"/>
      <c r="OJW4" s="53"/>
      <c r="OJX4" s="53"/>
      <c r="OJY4" s="53"/>
      <c r="OJZ4" s="53"/>
      <c r="OKA4" s="53"/>
      <c r="OKB4" s="53"/>
      <c r="OKC4" s="53"/>
      <c r="OKD4" s="53"/>
      <c r="OKE4" s="53"/>
      <c r="OKF4" s="53"/>
      <c r="OKG4" s="53"/>
      <c r="OKH4" s="53"/>
      <c r="OKI4" s="53"/>
      <c r="OKJ4" s="53"/>
      <c r="OKK4" s="53"/>
      <c r="OKL4" s="53"/>
      <c r="OKM4" s="53"/>
      <c r="OKN4" s="53"/>
      <c r="OKO4" s="53"/>
      <c r="OKP4" s="53"/>
      <c r="OKQ4" s="53"/>
      <c r="OKR4" s="53"/>
      <c r="OKS4" s="53"/>
      <c r="OKT4" s="53"/>
      <c r="OKU4" s="53"/>
      <c r="OKV4" s="53"/>
      <c r="OKW4" s="53"/>
      <c r="OKX4" s="53"/>
      <c r="OKY4" s="53"/>
      <c r="OKZ4" s="53"/>
      <c r="OLA4" s="53"/>
      <c r="OLB4" s="53"/>
      <c r="OLC4" s="53"/>
      <c r="OLD4" s="53"/>
      <c r="OLE4" s="53"/>
      <c r="OLF4" s="53"/>
      <c r="OLG4" s="53"/>
      <c r="OLH4" s="53"/>
      <c r="OLI4" s="53"/>
      <c r="OLJ4" s="53"/>
      <c r="OLK4" s="53"/>
      <c r="OLL4" s="53"/>
      <c r="OLM4" s="53"/>
      <c r="OLN4" s="53"/>
      <c r="OLO4" s="53"/>
      <c r="OLP4" s="53"/>
      <c r="OLQ4" s="53"/>
      <c r="OLR4" s="53"/>
      <c r="OLS4" s="53"/>
      <c r="OLT4" s="53"/>
      <c r="OLU4" s="53"/>
      <c r="OLV4" s="53"/>
      <c r="OLW4" s="53"/>
      <c r="OLX4" s="53"/>
      <c r="OLY4" s="53"/>
      <c r="OLZ4" s="53"/>
      <c r="OMA4" s="53"/>
      <c r="OMB4" s="53"/>
      <c r="OMC4" s="53"/>
      <c r="OMD4" s="53"/>
      <c r="OME4" s="53"/>
      <c r="OMF4" s="53"/>
      <c r="OMG4" s="53"/>
      <c r="OMH4" s="53"/>
      <c r="OMI4" s="53"/>
      <c r="OMJ4" s="53"/>
      <c r="OMK4" s="53"/>
      <c r="OML4" s="53"/>
      <c r="OMM4" s="53"/>
      <c r="OMN4" s="53"/>
      <c r="OMO4" s="53"/>
      <c r="OMP4" s="53"/>
      <c r="OMQ4" s="53"/>
      <c r="OMR4" s="53"/>
      <c r="OMS4" s="53"/>
      <c r="OMT4" s="53"/>
      <c r="OMU4" s="53"/>
      <c r="OMV4" s="53"/>
      <c r="OMW4" s="53"/>
      <c r="OMX4" s="53"/>
      <c r="OMY4" s="53"/>
      <c r="OMZ4" s="53"/>
      <c r="ONA4" s="53"/>
      <c r="ONB4" s="53"/>
      <c r="ONC4" s="53"/>
      <c r="OND4" s="53"/>
      <c r="ONE4" s="53"/>
      <c r="ONF4" s="53"/>
      <c r="ONG4" s="53"/>
      <c r="ONH4" s="53"/>
      <c r="ONI4" s="53"/>
      <c r="ONJ4" s="53"/>
      <c r="ONK4" s="53"/>
      <c r="ONL4" s="53"/>
      <c r="ONM4" s="53"/>
      <c r="ONN4" s="53"/>
      <c r="ONO4" s="53"/>
      <c r="ONP4" s="53"/>
      <c r="ONQ4" s="53"/>
      <c r="ONR4" s="53"/>
      <c r="ONS4" s="53"/>
      <c r="ONT4" s="53"/>
      <c r="ONU4" s="53"/>
      <c r="ONV4" s="53"/>
      <c r="ONW4" s="53"/>
      <c r="ONX4" s="53"/>
      <c r="ONY4" s="53"/>
      <c r="ONZ4" s="53"/>
      <c r="OOA4" s="53"/>
      <c r="OOB4" s="53"/>
      <c r="OOC4" s="53"/>
      <c r="OOD4" s="53"/>
      <c r="OOE4" s="53"/>
      <c r="OOF4" s="53"/>
      <c r="OOG4" s="53"/>
      <c r="OOH4" s="53"/>
      <c r="OOI4" s="53"/>
      <c r="OOJ4" s="53"/>
      <c r="OOK4" s="53"/>
      <c r="OOL4" s="53"/>
      <c r="OOM4" s="53"/>
      <c r="OON4" s="53"/>
      <c r="OOO4" s="53"/>
      <c r="OOP4" s="53"/>
      <c r="OOQ4" s="53"/>
      <c r="OOR4" s="53"/>
      <c r="OOS4" s="53"/>
      <c r="OOT4" s="53"/>
      <c r="OOU4" s="53"/>
      <c r="OOV4" s="53"/>
      <c r="OOW4" s="53"/>
      <c r="OOX4" s="53"/>
      <c r="OOY4" s="53"/>
      <c r="OOZ4" s="53"/>
      <c r="OPA4" s="53"/>
      <c r="OPB4" s="53"/>
      <c r="OPC4" s="53"/>
      <c r="OPD4" s="53"/>
      <c r="OPE4" s="53"/>
      <c r="OPF4" s="53"/>
      <c r="OPG4" s="53"/>
      <c r="OPH4" s="53"/>
      <c r="OPI4" s="53"/>
      <c r="OPJ4" s="53"/>
      <c r="OPK4" s="53"/>
      <c r="OPL4" s="53"/>
      <c r="OPM4" s="53"/>
      <c r="OPN4" s="53"/>
      <c r="OPO4" s="53"/>
      <c r="OPP4" s="53"/>
      <c r="OPQ4" s="53"/>
      <c r="OPR4" s="53"/>
      <c r="OPS4" s="53"/>
      <c r="OPT4" s="53"/>
      <c r="OPU4" s="53"/>
      <c r="OPV4" s="53"/>
      <c r="OPW4" s="53"/>
      <c r="OPX4" s="53"/>
      <c r="OPY4" s="53"/>
      <c r="OPZ4" s="53"/>
      <c r="OQA4" s="53"/>
      <c r="OQB4" s="53"/>
      <c r="OQC4" s="53"/>
      <c r="OQD4" s="53"/>
      <c r="OQE4" s="53"/>
      <c r="OQF4" s="53"/>
      <c r="OQG4" s="53"/>
      <c r="OQH4" s="53"/>
      <c r="OQI4" s="53"/>
      <c r="OQJ4" s="53"/>
      <c r="OQK4" s="53"/>
      <c r="OQL4" s="53"/>
      <c r="OQM4" s="53"/>
      <c r="OQN4" s="53"/>
      <c r="OQO4" s="53"/>
      <c r="OQP4" s="53"/>
      <c r="OQQ4" s="53"/>
      <c r="OQR4" s="53"/>
      <c r="OQS4" s="53"/>
      <c r="OQT4" s="53"/>
      <c r="OQU4" s="53"/>
      <c r="OQV4" s="53"/>
      <c r="OQW4" s="53"/>
      <c r="OQX4" s="53"/>
      <c r="OQY4" s="53"/>
      <c r="OQZ4" s="53"/>
      <c r="ORA4" s="53"/>
      <c r="ORB4" s="53"/>
      <c r="ORC4" s="53"/>
      <c r="ORD4" s="53"/>
      <c r="ORE4" s="53"/>
      <c r="ORF4" s="53"/>
      <c r="ORG4" s="53"/>
      <c r="ORH4" s="53"/>
      <c r="ORI4" s="53"/>
      <c r="ORJ4" s="53"/>
      <c r="ORK4" s="53"/>
      <c r="ORL4" s="53"/>
      <c r="ORM4" s="53"/>
      <c r="ORN4" s="53"/>
      <c r="ORO4" s="53"/>
      <c r="ORP4" s="53"/>
      <c r="ORQ4" s="53"/>
      <c r="ORR4" s="53"/>
      <c r="ORS4" s="53"/>
      <c r="ORT4" s="53"/>
      <c r="ORU4" s="53"/>
      <c r="ORV4" s="53"/>
      <c r="ORW4" s="53"/>
      <c r="ORX4" s="53"/>
      <c r="ORY4" s="53"/>
      <c r="ORZ4" s="53"/>
      <c r="OSA4" s="53"/>
      <c r="OSB4" s="53"/>
      <c r="OSC4" s="53"/>
      <c r="OSD4" s="53"/>
      <c r="OSE4" s="53"/>
      <c r="OSF4" s="53"/>
      <c r="OSG4" s="53"/>
      <c r="OSH4" s="53"/>
      <c r="OSI4" s="53"/>
      <c r="OSJ4" s="53"/>
      <c r="OSK4" s="53"/>
      <c r="OSL4" s="53"/>
      <c r="OSM4" s="53"/>
      <c r="OSN4" s="53"/>
      <c r="OSO4" s="53"/>
      <c r="OSP4" s="53"/>
      <c r="OSQ4" s="53"/>
      <c r="OSR4" s="53"/>
      <c r="OSS4" s="53"/>
      <c r="OST4" s="53"/>
      <c r="OSU4" s="53"/>
      <c r="OSV4" s="53"/>
      <c r="OSW4" s="53"/>
      <c r="OSX4" s="53"/>
      <c r="OSY4" s="53"/>
      <c r="OSZ4" s="53"/>
      <c r="OTA4" s="53"/>
      <c r="OTB4" s="53"/>
      <c r="OTC4" s="53"/>
      <c r="OTD4" s="53"/>
      <c r="OTE4" s="53"/>
      <c r="OTF4" s="53"/>
      <c r="OTG4" s="53"/>
      <c r="OTH4" s="53"/>
      <c r="OTI4" s="53"/>
      <c r="OTJ4" s="53"/>
      <c r="OTK4" s="53"/>
      <c r="OTL4" s="53"/>
      <c r="OTM4" s="53"/>
      <c r="OTN4" s="53"/>
      <c r="OTO4" s="53"/>
      <c r="OTP4" s="53"/>
      <c r="OTQ4" s="53"/>
      <c r="OTR4" s="53"/>
      <c r="OTS4" s="53"/>
      <c r="OTT4" s="53"/>
      <c r="OTU4" s="53"/>
      <c r="OTV4" s="53"/>
      <c r="OTW4" s="53"/>
      <c r="OTX4" s="53"/>
      <c r="OTY4" s="53"/>
      <c r="OTZ4" s="53"/>
      <c r="OUA4" s="53"/>
      <c r="OUB4" s="53"/>
      <c r="OUC4" s="53"/>
      <c r="OUD4" s="53"/>
      <c r="OUE4" s="53"/>
      <c r="OUF4" s="53"/>
      <c r="OUG4" s="53"/>
      <c r="OUH4" s="53"/>
      <c r="OUI4" s="53"/>
      <c r="OUJ4" s="53"/>
      <c r="OUK4" s="53"/>
      <c r="OUL4" s="53"/>
      <c r="OUM4" s="53"/>
      <c r="OUN4" s="53"/>
      <c r="OUO4" s="53"/>
      <c r="OUP4" s="53"/>
      <c r="OUQ4" s="53"/>
      <c r="OUR4" s="53"/>
      <c r="OUS4" s="53"/>
      <c r="OUT4" s="53"/>
      <c r="OUU4" s="53"/>
      <c r="OUV4" s="53"/>
      <c r="OUW4" s="53"/>
      <c r="OUX4" s="53"/>
      <c r="OUY4" s="53"/>
      <c r="OUZ4" s="53"/>
      <c r="OVA4" s="53"/>
      <c r="OVB4" s="53"/>
      <c r="OVC4" s="53"/>
      <c r="OVD4" s="53"/>
      <c r="OVE4" s="53"/>
      <c r="OVF4" s="53"/>
      <c r="OVG4" s="53"/>
      <c r="OVH4" s="53"/>
      <c r="OVI4" s="53"/>
      <c r="OVJ4" s="53"/>
      <c r="OVK4" s="53"/>
      <c r="OVL4" s="53"/>
      <c r="OVM4" s="53"/>
      <c r="OVN4" s="53"/>
      <c r="OVO4" s="53"/>
      <c r="OVP4" s="53"/>
      <c r="OVQ4" s="53"/>
      <c r="OVR4" s="53"/>
      <c r="OVS4" s="53"/>
      <c r="OVT4" s="53"/>
      <c r="OVU4" s="53"/>
      <c r="OVV4" s="53"/>
      <c r="OVW4" s="53"/>
      <c r="OVX4" s="53"/>
      <c r="OVY4" s="53"/>
      <c r="OVZ4" s="53"/>
      <c r="OWA4" s="53"/>
      <c r="OWB4" s="53"/>
      <c r="OWC4" s="53"/>
      <c r="OWD4" s="53"/>
      <c r="OWE4" s="53"/>
      <c r="OWF4" s="53"/>
      <c r="OWG4" s="53"/>
      <c r="OWH4" s="53"/>
      <c r="OWI4" s="53"/>
      <c r="OWJ4" s="53"/>
      <c r="OWK4" s="53"/>
      <c r="OWL4" s="53"/>
      <c r="OWM4" s="53"/>
      <c r="OWN4" s="53"/>
      <c r="OWO4" s="53"/>
      <c r="OWP4" s="53"/>
      <c r="OWQ4" s="53"/>
      <c r="OWR4" s="53"/>
      <c r="OWS4" s="53"/>
      <c r="OWT4" s="53"/>
      <c r="OWU4" s="53"/>
      <c r="OWV4" s="53"/>
      <c r="OWW4" s="53"/>
      <c r="OWX4" s="53"/>
      <c r="OWY4" s="53"/>
      <c r="OWZ4" s="53"/>
      <c r="OXA4" s="53"/>
      <c r="OXB4" s="53"/>
      <c r="OXC4" s="53"/>
      <c r="OXD4" s="53"/>
      <c r="OXE4" s="53"/>
      <c r="OXF4" s="53"/>
      <c r="OXG4" s="53"/>
      <c r="OXH4" s="53"/>
      <c r="OXI4" s="53"/>
      <c r="OXJ4" s="53"/>
      <c r="OXK4" s="53"/>
      <c r="OXL4" s="53"/>
      <c r="OXM4" s="53"/>
      <c r="OXN4" s="53"/>
      <c r="OXO4" s="53"/>
      <c r="OXP4" s="53"/>
      <c r="OXQ4" s="53"/>
      <c r="OXR4" s="53"/>
      <c r="OXS4" s="53"/>
      <c r="OXT4" s="53"/>
      <c r="OXU4" s="53"/>
      <c r="OXV4" s="53"/>
      <c r="OXW4" s="53"/>
      <c r="OXX4" s="53"/>
      <c r="OXY4" s="53"/>
      <c r="OXZ4" s="53"/>
      <c r="OYA4" s="53"/>
      <c r="OYB4" s="53"/>
      <c r="OYC4" s="53"/>
      <c r="OYD4" s="53"/>
      <c r="OYE4" s="53"/>
      <c r="OYF4" s="53"/>
      <c r="OYG4" s="53"/>
      <c r="OYH4" s="53"/>
      <c r="OYI4" s="53"/>
      <c r="OYJ4" s="53"/>
      <c r="OYK4" s="53"/>
      <c r="OYL4" s="53"/>
      <c r="OYM4" s="53"/>
      <c r="OYN4" s="53"/>
      <c r="OYO4" s="53"/>
      <c r="OYP4" s="53"/>
      <c r="OYQ4" s="53"/>
      <c r="OYR4" s="53"/>
      <c r="OYS4" s="53"/>
      <c r="OYT4" s="53"/>
      <c r="OYU4" s="53"/>
      <c r="OYV4" s="53"/>
      <c r="OYW4" s="53"/>
      <c r="OYX4" s="53"/>
      <c r="OYY4" s="53"/>
      <c r="OYZ4" s="53"/>
      <c r="OZA4" s="53"/>
      <c r="OZB4" s="53"/>
      <c r="OZC4" s="53"/>
      <c r="OZD4" s="53"/>
      <c r="OZE4" s="53"/>
      <c r="OZF4" s="53"/>
      <c r="OZG4" s="53"/>
      <c r="OZH4" s="53"/>
      <c r="OZI4" s="53"/>
      <c r="OZJ4" s="53"/>
      <c r="OZK4" s="53"/>
      <c r="OZL4" s="53"/>
      <c r="OZM4" s="53"/>
      <c r="OZN4" s="53"/>
      <c r="OZO4" s="53"/>
      <c r="OZP4" s="53"/>
      <c r="OZQ4" s="53"/>
      <c r="OZR4" s="53"/>
      <c r="OZS4" s="53"/>
      <c r="OZT4" s="53"/>
      <c r="OZU4" s="53"/>
      <c r="OZV4" s="53"/>
      <c r="OZW4" s="53"/>
      <c r="OZX4" s="53"/>
      <c r="OZY4" s="53"/>
      <c r="OZZ4" s="53"/>
      <c r="PAA4" s="53"/>
      <c r="PAB4" s="53"/>
      <c r="PAC4" s="53"/>
      <c r="PAD4" s="53"/>
      <c r="PAE4" s="53"/>
      <c r="PAF4" s="53"/>
      <c r="PAG4" s="53"/>
      <c r="PAH4" s="53"/>
      <c r="PAI4" s="53"/>
      <c r="PAJ4" s="53"/>
      <c r="PAK4" s="53"/>
      <c r="PAL4" s="53"/>
      <c r="PAM4" s="53"/>
      <c r="PAN4" s="53"/>
      <c r="PAO4" s="53"/>
      <c r="PAP4" s="53"/>
      <c r="PAQ4" s="53"/>
      <c r="PAR4" s="53"/>
      <c r="PAS4" s="53"/>
      <c r="PAT4" s="53"/>
      <c r="PAU4" s="53"/>
      <c r="PAV4" s="53"/>
      <c r="PAW4" s="53"/>
      <c r="PAX4" s="53"/>
      <c r="PAY4" s="53"/>
      <c r="PAZ4" s="53"/>
      <c r="PBA4" s="53"/>
      <c r="PBB4" s="53"/>
      <c r="PBC4" s="53"/>
      <c r="PBD4" s="53"/>
      <c r="PBE4" s="53"/>
      <c r="PBF4" s="53"/>
      <c r="PBG4" s="53"/>
      <c r="PBH4" s="53"/>
      <c r="PBI4" s="53"/>
      <c r="PBJ4" s="53"/>
      <c r="PBK4" s="53"/>
      <c r="PBL4" s="53"/>
      <c r="PBM4" s="53"/>
      <c r="PBN4" s="53"/>
      <c r="PBO4" s="53"/>
      <c r="PBP4" s="53"/>
      <c r="PBQ4" s="53"/>
      <c r="PBR4" s="53"/>
      <c r="PBS4" s="53"/>
      <c r="PBT4" s="53"/>
      <c r="PBU4" s="53"/>
      <c r="PBV4" s="53"/>
      <c r="PBW4" s="53"/>
      <c r="PBX4" s="53"/>
      <c r="PBY4" s="53"/>
      <c r="PBZ4" s="53"/>
      <c r="PCA4" s="53"/>
      <c r="PCB4" s="53"/>
      <c r="PCC4" s="53"/>
      <c r="PCD4" s="53"/>
      <c r="PCE4" s="53"/>
      <c r="PCF4" s="53"/>
      <c r="PCG4" s="53"/>
      <c r="PCH4" s="53"/>
      <c r="PCI4" s="53"/>
      <c r="PCJ4" s="53"/>
      <c r="PCK4" s="53"/>
      <c r="PCL4" s="53"/>
      <c r="PCM4" s="53"/>
      <c r="PCN4" s="53"/>
      <c r="PCO4" s="53"/>
      <c r="PCP4" s="53"/>
      <c r="PCQ4" s="53"/>
      <c r="PCR4" s="53"/>
      <c r="PCS4" s="53"/>
      <c r="PCT4" s="53"/>
      <c r="PCU4" s="53"/>
      <c r="PCV4" s="53"/>
      <c r="PCW4" s="53"/>
      <c r="PCX4" s="53"/>
      <c r="PCY4" s="53"/>
      <c r="PCZ4" s="53"/>
      <c r="PDA4" s="53"/>
      <c r="PDB4" s="53"/>
      <c r="PDC4" s="53"/>
      <c r="PDD4" s="53"/>
      <c r="PDE4" s="53"/>
      <c r="PDF4" s="53"/>
      <c r="PDG4" s="53"/>
      <c r="PDH4" s="53"/>
      <c r="PDI4" s="53"/>
      <c r="PDJ4" s="53"/>
      <c r="PDK4" s="53"/>
      <c r="PDL4" s="53"/>
      <c r="PDM4" s="53"/>
      <c r="PDN4" s="53"/>
      <c r="PDO4" s="53"/>
      <c r="PDP4" s="53"/>
      <c r="PDQ4" s="53"/>
      <c r="PDR4" s="53"/>
      <c r="PDS4" s="53"/>
      <c r="PDT4" s="53"/>
      <c r="PDU4" s="53"/>
      <c r="PDV4" s="53"/>
      <c r="PDW4" s="53"/>
      <c r="PDX4" s="53"/>
      <c r="PDY4" s="53"/>
      <c r="PDZ4" s="53"/>
      <c r="PEA4" s="53"/>
      <c r="PEB4" s="53"/>
      <c r="PEC4" s="53"/>
      <c r="PED4" s="53"/>
      <c r="PEE4" s="53"/>
      <c r="PEF4" s="53"/>
      <c r="PEG4" s="53"/>
      <c r="PEH4" s="53"/>
      <c r="PEI4" s="53"/>
      <c r="PEJ4" s="53"/>
      <c r="PEK4" s="53"/>
      <c r="PEL4" s="53"/>
      <c r="PEM4" s="53"/>
      <c r="PEN4" s="53"/>
      <c r="PEO4" s="53"/>
      <c r="PEP4" s="53"/>
      <c r="PEQ4" s="53"/>
      <c r="PER4" s="53"/>
      <c r="PES4" s="53"/>
      <c r="PET4" s="53"/>
      <c r="PEU4" s="53"/>
      <c r="PEV4" s="53"/>
      <c r="PEW4" s="53"/>
      <c r="PEX4" s="53"/>
      <c r="PEY4" s="53"/>
      <c r="PEZ4" s="53"/>
      <c r="PFA4" s="53"/>
      <c r="PFB4" s="53"/>
      <c r="PFC4" s="53"/>
      <c r="PFD4" s="53"/>
      <c r="PFE4" s="53"/>
      <c r="PFF4" s="53"/>
      <c r="PFG4" s="53"/>
      <c r="PFH4" s="53"/>
      <c r="PFI4" s="53"/>
      <c r="PFJ4" s="53"/>
      <c r="PFK4" s="53"/>
      <c r="PFL4" s="53"/>
      <c r="PFM4" s="53"/>
      <c r="PFN4" s="53"/>
      <c r="PFO4" s="53"/>
      <c r="PFP4" s="53"/>
      <c r="PFQ4" s="53"/>
      <c r="PFR4" s="53"/>
      <c r="PFS4" s="53"/>
      <c r="PFT4" s="53"/>
      <c r="PFU4" s="53"/>
      <c r="PFV4" s="53"/>
      <c r="PFW4" s="53"/>
      <c r="PFX4" s="53"/>
      <c r="PFY4" s="53"/>
      <c r="PFZ4" s="53"/>
      <c r="PGA4" s="53"/>
      <c r="PGB4" s="53"/>
      <c r="PGC4" s="53"/>
      <c r="PGD4" s="53"/>
      <c r="PGE4" s="53"/>
      <c r="PGF4" s="53"/>
      <c r="PGG4" s="53"/>
      <c r="PGH4" s="53"/>
      <c r="PGI4" s="53"/>
      <c r="PGJ4" s="53"/>
      <c r="PGK4" s="53"/>
      <c r="PGL4" s="53"/>
      <c r="PGM4" s="53"/>
      <c r="PGN4" s="53"/>
      <c r="PGO4" s="53"/>
      <c r="PGP4" s="53"/>
      <c r="PGQ4" s="53"/>
      <c r="PGR4" s="53"/>
      <c r="PGS4" s="53"/>
      <c r="PGT4" s="53"/>
      <c r="PGU4" s="53"/>
      <c r="PGV4" s="53"/>
      <c r="PGW4" s="53"/>
      <c r="PGX4" s="53"/>
      <c r="PGY4" s="53"/>
      <c r="PGZ4" s="53"/>
      <c r="PHA4" s="53"/>
      <c r="PHB4" s="53"/>
      <c r="PHC4" s="53"/>
      <c r="PHD4" s="53"/>
      <c r="PHE4" s="53"/>
      <c r="PHF4" s="53"/>
      <c r="PHG4" s="53"/>
      <c r="PHH4" s="53"/>
      <c r="PHI4" s="53"/>
      <c r="PHJ4" s="53"/>
      <c r="PHK4" s="53"/>
      <c r="PHL4" s="53"/>
      <c r="PHM4" s="53"/>
      <c r="PHN4" s="53"/>
      <c r="PHO4" s="53"/>
      <c r="PHP4" s="53"/>
      <c r="PHQ4" s="53"/>
      <c r="PHR4" s="53"/>
      <c r="PHS4" s="53"/>
      <c r="PHT4" s="53"/>
      <c r="PHU4" s="53"/>
      <c r="PHV4" s="53"/>
      <c r="PHW4" s="53"/>
      <c r="PHX4" s="53"/>
      <c r="PHY4" s="53"/>
      <c r="PHZ4" s="53"/>
      <c r="PIA4" s="53"/>
      <c r="PIB4" s="53"/>
      <c r="PIC4" s="53"/>
      <c r="PID4" s="53"/>
      <c r="PIE4" s="53"/>
      <c r="PIF4" s="53"/>
      <c r="PIG4" s="53"/>
      <c r="PIH4" s="53"/>
      <c r="PII4" s="53"/>
      <c r="PIJ4" s="53"/>
      <c r="PIK4" s="53"/>
      <c r="PIL4" s="53"/>
      <c r="PIM4" s="53"/>
      <c r="PIN4" s="53"/>
      <c r="PIO4" s="53"/>
      <c r="PIP4" s="53"/>
      <c r="PIQ4" s="53"/>
      <c r="PIR4" s="53"/>
      <c r="PIS4" s="53"/>
      <c r="PIT4" s="53"/>
      <c r="PIU4" s="53"/>
      <c r="PIV4" s="53"/>
      <c r="PIW4" s="53"/>
      <c r="PIX4" s="53"/>
      <c r="PIY4" s="53"/>
      <c r="PIZ4" s="53"/>
      <c r="PJA4" s="53"/>
      <c r="PJB4" s="53"/>
      <c r="PJC4" s="53"/>
      <c r="PJD4" s="53"/>
      <c r="PJE4" s="53"/>
      <c r="PJF4" s="53"/>
      <c r="PJG4" s="53"/>
      <c r="PJH4" s="53"/>
      <c r="PJI4" s="53"/>
      <c r="PJJ4" s="53"/>
      <c r="PJK4" s="53"/>
      <c r="PJL4" s="53"/>
      <c r="PJM4" s="53"/>
      <c r="PJN4" s="53"/>
      <c r="PJO4" s="53"/>
      <c r="PJP4" s="53"/>
      <c r="PJQ4" s="53"/>
      <c r="PJR4" s="53"/>
      <c r="PJS4" s="53"/>
      <c r="PJT4" s="53"/>
      <c r="PJU4" s="53"/>
      <c r="PJV4" s="53"/>
      <c r="PJW4" s="53"/>
      <c r="PJX4" s="53"/>
      <c r="PJY4" s="53"/>
      <c r="PJZ4" s="53"/>
      <c r="PKA4" s="53"/>
      <c r="PKB4" s="53"/>
      <c r="PKC4" s="53"/>
      <c r="PKD4" s="53"/>
      <c r="PKE4" s="53"/>
      <c r="PKF4" s="53"/>
      <c r="PKG4" s="53"/>
      <c r="PKH4" s="53"/>
      <c r="PKI4" s="53"/>
      <c r="PKJ4" s="53"/>
      <c r="PKK4" s="53"/>
      <c r="PKL4" s="53"/>
      <c r="PKM4" s="53"/>
      <c r="PKN4" s="53"/>
      <c r="PKO4" s="53"/>
      <c r="PKP4" s="53"/>
      <c r="PKQ4" s="53"/>
      <c r="PKR4" s="53"/>
      <c r="PKS4" s="53"/>
      <c r="PKT4" s="53"/>
      <c r="PKU4" s="53"/>
      <c r="PKV4" s="53"/>
      <c r="PKW4" s="53"/>
      <c r="PKX4" s="53"/>
      <c r="PKY4" s="53"/>
      <c r="PKZ4" s="53"/>
      <c r="PLA4" s="53"/>
      <c r="PLB4" s="53"/>
      <c r="PLC4" s="53"/>
      <c r="PLD4" s="53"/>
      <c r="PLE4" s="53"/>
      <c r="PLF4" s="53"/>
      <c r="PLG4" s="53"/>
      <c r="PLH4" s="53"/>
      <c r="PLI4" s="53"/>
      <c r="PLJ4" s="53"/>
      <c r="PLK4" s="53"/>
      <c r="PLL4" s="53"/>
      <c r="PLM4" s="53"/>
      <c r="PLN4" s="53"/>
      <c r="PLO4" s="53"/>
      <c r="PLP4" s="53"/>
      <c r="PLQ4" s="53"/>
      <c r="PLR4" s="53"/>
      <c r="PLS4" s="53"/>
      <c r="PLT4" s="53"/>
      <c r="PLU4" s="53"/>
      <c r="PLV4" s="53"/>
      <c r="PLW4" s="53"/>
      <c r="PLX4" s="53"/>
      <c r="PLY4" s="53"/>
      <c r="PLZ4" s="53"/>
      <c r="PMA4" s="53"/>
      <c r="PMB4" s="53"/>
      <c r="PMC4" s="53"/>
      <c r="PMD4" s="53"/>
      <c r="PME4" s="53"/>
      <c r="PMF4" s="53"/>
      <c r="PMG4" s="53"/>
      <c r="PMH4" s="53"/>
      <c r="PMI4" s="53"/>
      <c r="PMJ4" s="53"/>
      <c r="PMK4" s="53"/>
      <c r="PML4" s="53"/>
      <c r="PMM4" s="53"/>
      <c r="PMN4" s="53"/>
      <c r="PMO4" s="53"/>
      <c r="PMP4" s="53"/>
      <c r="PMQ4" s="53"/>
      <c r="PMR4" s="53"/>
      <c r="PMS4" s="53"/>
      <c r="PMT4" s="53"/>
      <c r="PMU4" s="53"/>
      <c r="PMV4" s="53"/>
      <c r="PMW4" s="53"/>
      <c r="PMX4" s="53"/>
      <c r="PMY4" s="53"/>
      <c r="PMZ4" s="53"/>
      <c r="PNA4" s="53"/>
      <c r="PNB4" s="53"/>
      <c r="PNC4" s="53"/>
      <c r="PND4" s="53"/>
      <c r="PNE4" s="53"/>
      <c r="PNF4" s="53"/>
      <c r="PNG4" s="53"/>
      <c r="PNH4" s="53"/>
      <c r="PNI4" s="53"/>
      <c r="PNJ4" s="53"/>
      <c r="PNK4" s="53"/>
      <c r="PNL4" s="53"/>
      <c r="PNM4" s="53"/>
      <c r="PNN4" s="53"/>
      <c r="PNO4" s="53"/>
      <c r="PNP4" s="53"/>
      <c r="PNQ4" s="53"/>
      <c r="PNR4" s="53"/>
      <c r="PNS4" s="53"/>
      <c r="PNT4" s="53"/>
      <c r="PNU4" s="53"/>
      <c r="PNV4" s="53"/>
      <c r="PNW4" s="53"/>
      <c r="PNX4" s="53"/>
      <c r="PNY4" s="53"/>
      <c r="PNZ4" s="53"/>
      <c r="POA4" s="53"/>
      <c r="POB4" s="53"/>
      <c r="POC4" s="53"/>
      <c r="POD4" s="53"/>
      <c r="POE4" s="53"/>
      <c r="POF4" s="53"/>
      <c r="POG4" s="53"/>
      <c r="POH4" s="53"/>
      <c r="POI4" s="53"/>
      <c r="POJ4" s="53"/>
      <c r="POK4" s="53"/>
      <c r="POL4" s="53"/>
      <c r="POM4" s="53"/>
      <c r="PON4" s="53"/>
      <c r="POO4" s="53"/>
      <c r="POP4" s="53"/>
      <c r="POQ4" s="53"/>
      <c r="POR4" s="53"/>
      <c r="POS4" s="53"/>
      <c r="POT4" s="53"/>
      <c r="POU4" s="53"/>
      <c r="POV4" s="53"/>
      <c r="POW4" s="53"/>
      <c r="POX4" s="53"/>
      <c r="POY4" s="53"/>
      <c r="POZ4" s="53"/>
      <c r="PPA4" s="53"/>
      <c r="PPB4" s="53"/>
      <c r="PPC4" s="53"/>
      <c r="PPD4" s="53"/>
      <c r="PPE4" s="53"/>
      <c r="PPF4" s="53"/>
      <c r="PPG4" s="53"/>
      <c r="PPH4" s="53"/>
      <c r="PPI4" s="53"/>
      <c r="PPJ4" s="53"/>
      <c r="PPK4" s="53"/>
      <c r="PPL4" s="53"/>
      <c r="PPM4" s="53"/>
      <c r="PPN4" s="53"/>
      <c r="PPO4" s="53"/>
      <c r="PPP4" s="53"/>
      <c r="PPQ4" s="53"/>
      <c r="PPR4" s="53"/>
      <c r="PPS4" s="53"/>
      <c r="PPT4" s="53"/>
      <c r="PPU4" s="53"/>
      <c r="PPV4" s="53"/>
      <c r="PPW4" s="53"/>
      <c r="PPX4" s="53"/>
      <c r="PPY4" s="53"/>
      <c r="PPZ4" s="53"/>
      <c r="PQA4" s="53"/>
      <c r="PQB4" s="53"/>
      <c r="PQC4" s="53"/>
      <c r="PQD4" s="53"/>
      <c r="PQE4" s="53"/>
      <c r="PQF4" s="53"/>
      <c r="PQG4" s="53"/>
      <c r="PQH4" s="53"/>
      <c r="PQI4" s="53"/>
      <c r="PQJ4" s="53"/>
      <c r="PQK4" s="53"/>
      <c r="PQL4" s="53"/>
      <c r="PQM4" s="53"/>
      <c r="PQN4" s="53"/>
      <c r="PQO4" s="53"/>
      <c r="PQP4" s="53"/>
      <c r="PQQ4" s="53"/>
      <c r="PQR4" s="53"/>
      <c r="PQS4" s="53"/>
      <c r="PQT4" s="53"/>
      <c r="PQU4" s="53"/>
      <c r="PQV4" s="53"/>
      <c r="PQW4" s="53"/>
      <c r="PQX4" s="53"/>
      <c r="PQY4" s="53"/>
      <c r="PQZ4" s="53"/>
      <c r="PRA4" s="53"/>
      <c r="PRB4" s="53"/>
      <c r="PRC4" s="53"/>
      <c r="PRD4" s="53"/>
      <c r="PRE4" s="53"/>
      <c r="PRF4" s="53"/>
      <c r="PRG4" s="53"/>
      <c r="PRH4" s="53"/>
      <c r="PRI4" s="53"/>
      <c r="PRJ4" s="53"/>
      <c r="PRK4" s="53"/>
      <c r="PRL4" s="53"/>
      <c r="PRM4" s="53"/>
      <c r="PRN4" s="53"/>
      <c r="PRO4" s="53"/>
      <c r="PRP4" s="53"/>
      <c r="PRQ4" s="53"/>
      <c r="PRR4" s="53"/>
      <c r="PRS4" s="53"/>
      <c r="PRT4" s="53"/>
      <c r="PRU4" s="53"/>
      <c r="PRV4" s="53"/>
      <c r="PRW4" s="53"/>
      <c r="PRX4" s="53"/>
      <c r="PRY4" s="53"/>
      <c r="PRZ4" s="53"/>
      <c r="PSA4" s="53"/>
      <c r="PSB4" s="53"/>
      <c r="PSC4" s="53"/>
      <c r="PSD4" s="53"/>
      <c r="PSE4" s="53"/>
      <c r="PSF4" s="53"/>
      <c r="PSG4" s="53"/>
      <c r="PSH4" s="53"/>
      <c r="PSI4" s="53"/>
      <c r="PSJ4" s="53"/>
      <c r="PSK4" s="53"/>
      <c r="PSL4" s="53"/>
      <c r="PSM4" s="53"/>
      <c r="PSN4" s="53"/>
      <c r="PSO4" s="53"/>
      <c r="PSP4" s="53"/>
      <c r="PSQ4" s="53"/>
      <c r="PSR4" s="53"/>
      <c r="PSS4" s="53"/>
      <c r="PST4" s="53"/>
      <c r="PSU4" s="53"/>
      <c r="PSV4" s="53"/>
      <c r="PSW4" s="53"/>
      <c r="PSX4" s="53"/>
      <c r="PSY4" s="53"/>
      <c r="PSZ4" s="53"/>
      <c r="PTA4" s="53"/>
      <c r="PTB4" s="53"/>
      <c r="PTC4" s="53"/>
      <c r="PTD4" s="53"/>
      <c r="PTE4" s="53"/>
      <c r="PTF4" s="53"/>
      <c r="PTG4" s="53"/>
      <c r="PTH4" s="53"/>
      <c r="PTI4" s="53"/>
      <c r="PTJ4" s="53"/>
      <c r="PTK4" s="53"/>
      <c r="PTL4" s="53"/>
      <c r="PTM4" s="53"/>
      <c r="PTN4" s="53"/>
      <c r="PTO4" s="53"/>
      <c r="PTP4" s="53"/>
      <c r="PTQ4" s="53"/>
      <c r="PTR4" s="53"/>
      <c r="PTS4" s="53"/>
      <c r="PTT4" s="53"/>
      <c r="PTU4" s="53"/>
      <c r="PTV4" s="53"/>
      <c r="PTW4" s="53"/>
      <c r="PTX4" s="53"/>
      <c r="PTY4" s="53"/>
      <c r="PTZ4" s="53"/>
      <c r="PUA4" s="53"/>
      <c r="PUB4" s="53"/>
      <c r="PUC4" s="53"/>
      <c r="PUD4" s="53"/>
      <c r="PUE4" s="53"/>
      <c r="PUF4" s="53"/>
      <c r="PUG4" s="53"/>
      <c r="PUH4" s="53"/>
      <c r="PUI4" s="53"/>
      <c r="PUJ4" s="53"/>
      <c r="PUK4" s="53"/>
      <c r="PUL4" s="53"/>
      <c r="PUM4" s="53"/>
      <c r="PUN4" s="53"/>
      <c r="PUO4" s="53"/>
      <c r="PUP4" s="53"/>
      <c r="PUQ4" s="53"/>
      <c r="PUR4" s="53"/>
      <c r="PUS4" s="53"/>
      <c r="PUT4" s="53"/>
      <c r="PUU4" s="53"/>
      <c r="PUV4" s="53"/>
      <c r="PUW4" s="53"/>
      <c r="PUX4" s="53"/>
      <c r="PUY4" s="53"/>
      <c r="PUZ4" s="53"/>
      <c r="PVA4" s="53"/>
      <c r="PVB4" s="53"/>
      <c r="PVC4" s="53"/>
      <c r="PVD4" s="53"/>
      <c r="PVE4" s="53"/>
      <c r="PVF4" s="53"/>
      <c r="PVG4" s="53"/>
      <c r="PVH4" s="53"/>
      <c r="PVI4" s="53"/>
      <c r="PVJ4" s="53"/>
      <c r="PVK4" s="53"/>
      <c r="PVL4" s="53"/>
      <c r="PVM4" s="53"/>
      <c r="PVN4" s="53"/>
      <c r="PVO4" s="53"/>
      <c r="PVP4" s="53"/>
      <c r="PVQ4" s="53"/>
      <c r="PVR4" s="53"/>
      <c r="PVS4" s="53"/>
      <c r="PVT4" s="53"/>
      <c r="PVU4" s="53"/>
      <c r="PVV4" s="53"/>
      <c r="PVW4" s="53"/>
      <c r="PVX4" s="53"/>
      <c r="PVY4" s="53"/>
      <c r="PVZ4" s="53"/>
      <c r="PWA4" s="53"/>
      <c r="PWB4" s="53"/>
      <c r="PWC4" s="53"/>
      <c r="PWD4" s="53"/>
      <c r="PWE4" s="53"/>
      <c r="PWF4" s="53"/>
      <c r="PWG4" s="53"/>
      <c r="PWH4" s="53"/>
      <c r="PWI4" s="53"/>
      <c r="PWJ4" s="53"/>
      <c r="PWK4" s="53"/>
      <c r="PWL4" s="53"/>
      <c r="PWM4" s="53"/>
      <c r="PWN4" s="53"/>
      <c r="PWO4" s="53"/>
      <c r="PWP4" s="53"/>
      <c r="PWQ4" s="53"/>
      <c r="PWR4" s="53"/>
      <c r="PWS4" s="53"/>
      <c r="PWT4" s="53"/>
      <c r="PWU4" s="53"/>
      <c r="PWV4" s="53"/>
      <c r="PWW4" s="53"/>
      <c r="PWX4" s="53"/>
      <c r="PWY4" s="53"/>
      <c r="PWZ4" s="53"/>
      <c r="PXA4" s="53"/>
      <c r="PXB4" s="53"/>
      <c r="PXC4" s="53"/>
      <c r="PXD4" s="53"/>
      <c r="PXE4" s="53"/>
      <c r="PXF4" s="53"/>
      <c r="PXG4" s="53"/>
      <c r="PXH4" s="53"/>
      <c r="PXI4" s="53"/>
      <c r="PXJ4" s="53"/>
      <c r="PXK4" s="53"/>
      <c r="PXL4" s="53"/>
      <c r="PXM4" s="53"/>
      <c r="PXN4" s="53"/>
      <c r="PXO4" s="53"/>
      <c r="PXP4" s="53"/>
      <c r="PXQ4" s="53"/>
      <c r="PXR4" s="53"/>
      <c r="PXS4" s="53"/>
      <c r="PXT4" s="53"/>
      <c r="PXU4" s="53"/>
      <c r="PXV4" s="53"/>
      <c r="PXW4" s="53"/>
      <c r="PXX4" s="53"/>
      <c r="PXY4" s="53"/>
      <c r="PXZ4" s="53"/>
      <c r="PYA4" s="53"/>
      <c r="PYB4" s="53"/>
      <c r="PYC4" s="53"/>
      <c r="PYD4" s="53"/>
      <c r="PYE4" s="53"/>
      <c r="PYF4" s="53"/>
      <c r="PYG4" s="53"/>
      <c r="PYH4" s="53"/>
      <c r="PYI4" s="53"/>
      <c r="PYJ4" s="53"/>
      <c r="PYK4" s="53"/>
      <c r="PYL4" s="53"/>
      <c r="PYM4" s="53"/>
      <c r="PYN4" s="53"/>
      <c r="PYO4" s="53"/>
      <c r="PYP4" s="53"/>
      <c r="PYQ4" s="53"/>
      <c r="PYR4" s="53"/>
      <c r="PYS4" s="53"/>
      <c r="PYT4" s="53"/>
      <c r="PYU4" s="53"/>
      <c r="PYV4" s="53"/>
      <c r="PYW4" s="53"/>
      <c r="PYX4" s="53"/>
      <c r="PYY4" s="53"/>
      <c r="PYZ4" s="53"/>
      <c r="PZA4" s="53"/>
      <c r="PZB4" s="53"/>
      <c r="PZC4" s="53"/>
      <c r="PZD4" s="53"/>
      <c r="PZE4" s="53"/>
      <c r="PZF4" s="53"/>
      <c r="PZG4" s="53"/>
      <c r="PZH4" s="53"/>
      <c r="PZI4" s="53"/>
      <c r="PZJ4" s="53"/>
      <c r="PZK4" s="53"/>
      <c r="PZL4" s="53"/>
      <c r="PZM4" s="53"/>
      <c r="PZN4" s="53"/>
      <c r="PZO4" s="53"/>
      <c r="PZP4" s="53"/>
      <c r="PZQ4" s="53"/>
      <c r="PZR4" s="53"/>
      <c r="PZS4" s="53"/>
      <c r="PZT4" s="53"/>
      <c r="PZU4" s="53"/>
      <c r="PZV4" s="53"/>
      <c r="PZW4" s="53"/>
      <c r="PZX4" s="53"/>
      <c r="PZY4" s="53"/>
      <c r="PZZ4" s="53"/>
      <c r="QAA4" s="53"/>
      <c r="QAB4" s="53"/>
      <c r="QAC4" s="53"/>
      <c r="QAD4" s="53"/>
      <c r="QAE4" s="53"/>
      <c r="QAF4" s="53"/>
      <c r="QAG4" s="53"/>
      <c r="QAH4" s="53"/>
      <c r="QAI4" s="53"/>
      <c r="QAJ4" s="53"/>
      <c r="QAK4" s="53"/>
      <c r="QAL4" s="53"/>
      <c r="QAM4" s="53"/>
      <c r="QAN4" s="53"/>
      <c r="QAO4" s="53"/>
      <c r="QAP4" s="53"/>
      <c r="QAQ4" s="53"/>
      <c r="QAR4" s="53"/>
      <c r="QAS4" s="53"/>
      <c r="QAT4" s="53"/>
      <c r="QAU4" s="53"/>
      <c r="QAV4" s="53"/>
      <c r="QAW4" s="53"/>
      <c r="QAX4" s="53"/>
      <c r="QAY4" s="53"/>
      <c r="QAZ4" s="53"/>
      <c r="QBA4" s="53"/>
      <c r="QBB4" s="53"/>
      <c r="QBC4" s="53"/>
      <c r="QBD4" s="53"/>
      <c r="QBE4" s="53"/>
      <c r="QBF4" s="53"/>
      <c r="QBG4" s="53"/>
      <c r="QBH4" s="53"/>
      <c r="QBI4" s="53"/>
      <c r="QBJ4" s="53"/>
      <c r="QBK4" s="53"/>
      <c r="QBL4" s="53"/>
      <c r="QBM4" s="53"/>
      <c r="QBN4" s="53"/>
      <c r="QBO4" s="53"/>
      <c r="QBP4" s="53"/>
      <c r="QBQ4" s="53"/>
      <c r="QBR4" s="53"/>
      <c r="QBS4" s="53"/>
      <c r="QBT4" s="53"/>
      <c r="QBU4" s="53"/>
      <c r="QBV4" s="53"/>
      <c r="QBW4" s="53"/>
      <c r="QBX4" s="53"/>
      <c r="QBY4" s="53"/>
      <c r="QBZ4" s="53"/>
      <c r="QCA4" s="53"/>
      <c r="QCB4" s="53"/>
      <c r="QCC4" s="53"/>
      <c r="QCD4" s="53"/>
      <c r="QCE4" s="53"/>
      <c r="QCF4" s="53"/>
      <c r="QCG4" s="53"/>
      <c r="QCH4" s="53"/>
      <c r="QCI4" s="53"/>
      <c r="QCJ4" s="53"/>
      <c r="QCK4" s="53"/>
      <c r="QCL4" s="53"/>
      <c r="QCM4" s="53"/>
      <c r="QCN4" s="53"/>
      <c r="QCO4" s="53"/>
      <c r="QCP4" s="53"/>
      <c r="QCQ4" s="53"/>
      <c r="QCR4" s="53"/>
      <c r="QCS4" s="53"/>
      <c r="QCT4" s="53"/>
      <c r="QCU4" s="53"/>
      <c r="QCV4" s="53"/>
      <c r="QCW4" s="53"/>
      <c r="QCX4" s="53"/>
      <c r="QCY4" s="53"/>
      <c r="QCZ4" s="53"/>
      <c r="QDA4" s="53"/>
      <c r="QDB4" s="53"/>
      <c r="QDC4" s="53"/>
      <c r="QDD4" s="53"/>
      <c r="QDE4" s="53"/>
      <c r="QDF4" s="53"/>
      <c r="QDG4" s="53"/>
      <c r="QDH4" s="53"/>
      <c r="QDI4" s="53"/>
      <c r="QDJ4" s="53"/>
      <c r="QDK4" s="53"/>
      <c r="QDL4" s="53"/>
      <c r="QDM4" s="53"/>
      <c r="QDN4" s="53"/>
      <c r="QDO4" s="53"/>
      <c r="QDP4" s="53"/>
      <c r="QDQ4" s="53"/>
      <c r="QDR4" s="53"/>
      <c r="QDS4" s="53"/>
      <c r="QDT4" s="53"/>
      <c r="QDU4" s="53"/>
      <c r="QDV4" s="53"/>
      <c r="QDW4" s="53"/>
      <c r="QDX4" s="53"/>
      <c r="QDY4" s="53"/>
      <c r="QDZ4" s="53"/>
      <c r="QEA4" s="53"/>
      <c r="QEB4" s="53"/>
      <c r="QEC4" s="53"/>
      <c r="QED4" s="53"/>
      <c r="QEE4" s="53"/>
      <c r="QEF4" s="53"/>
      <c r="QEG4" s="53"/>
      <c r="QEH4" s="53"/>
      <c r="QEI4" s="53"/>
      <c r="QEJ4" s="53"/>
      <c r="QEK4" s="53"/>
      <c r="QEL4" s="53"/>
      <c r="QEM4" s="53"/>
      <c r="QEN4" s="53"/>
      <c r="QEO4" s="53"/>
      <c r="QEP4" s="53"/>
      <c r="QEQ4" s="53"/>
      <c r="QER4" s="53"/>
      <c r="QES4" s="53"/>
      <c r="QET4" s="53"/>
      <c r="QEU4" s="53"/>
      <c r="QEV4" s="53"/>
      <c r="QEW4" s="53"/>
      <c r="QEX4" s="53"/>
      <c r="QEY4" s="53"/>
      <c r="QEZ4" s="53"/>
      <c r="QFA4" s="53"/>
      <c r="QFB4" s="53"/>
      <c r="QFC4" s="53"/>
      <c r="QFD4" s="53"/>
      <c r="QFE4" s="53"/>
      <c r="QFF4" s="53"/>
      <c r="QFG4" s="53"/>
      <c r="QFH4" s="53"/>
      <c r="QFI4" s="53"/>
      <c r="QFJ4" s="53"/>
      <c r="QFK4" s="53"/>
      <c r="QFL4" s="53"/>
      <c r="QFM4" s="53"/>
      <c r="QFN4" s="53"/>
      <c r="QFO4" s="53"/>
      <c r="QFP4" s="53"/>
      <c r="QFQ4" s="53"/>
      <c r="QFR4" s="53"/>
      <c r="QFS4" s="53"/>
      <c r="QFT4" s="53"/>
      <c r="QFU4" s="53"/>
      <c r="QFV4" s="53"/>
      <c r="QFW4" s="53"/>
      <c r="QFX4" s="53"/>
      <c r="QFY4" s="53"/>
      <c r="QFZ4" s="53"/>
      <c r="QGA4" s="53"/>
      <c r="QGB4" s="53"/>
      <c r="QGC4" s="53"/>
      <c r="QGD4" s="53"/>
      <c r="QGE4" s="53"/>
      <c r="QGF4" s="53"/>
      <c r="QGG4" s="53"/>
      <c r="QGH4" s="53"/>
      <c r="QGI4" s="53"/>
      <c r="QGJ4" s="53"/>
      <c r="QGK4" s="53"/>
      <c r="QGL4" s="53"/>
      <c r="QGM4" s="53"/>
      <c r="QGN4" s="53"/>
      <c r="QGO4" s="53"/>
      <c r="QGP4" s="53"/>
      <c r="QGQ4" s="53"/>
      <c r="QGR4" s="53"/>
      <c r="QGS4" s="53"/>
      <c r="QGT4" s="53"/>
      <c r="QGU4" s="53"/>
      <c r="QGV4" s="53"/>
      <c r="QGW4" s="53"/>
      <c r="QGX4" s="53"/>
      <c r="QGY4" s="53"/>
      <c r="QGZ4" s="53"/>
      <c r="QHA4" s="53"/>
      <c r="QHB4" s="53"/>
      <c r="QHC4" s="53"/>
      <c r="QHD4" s="53"/>
      <c r="QHE4" s="53"/>
      <c r="QHF4" s="53"/>
      <c r="QHG4" s="53"/>
      <c r="QHH4" s="53"/>
      <c r="QHI4" s="53"/>
      <c r="QHJ4" s="53"/>
      <c r="QHK4" s="53"/>
      <c r="QHL4" s="53"/>
      <c r="QHM4" s="53"/>
      <c r="QHN4" s="53"/>
      <c r="QHO4" s="53"/>
      <c r="QHP4" s="53"/>
      <c r="QHQ4" s="53"/>
      <c r="QHR4" s="53"/>
      <c r="QHS4" s="53"/>
      <c r="QHT4" s="53"/>
      <c r="QHU4" s="53"/>
      <c r="QHV4" s="53"/>
      <c r="QHW4" s="53"/>
      <c r="QHX4" s="53"/>
      <c r="QHY4" s="53"/>
      <c r="QHZ4" s="53"/>
      <c r="QIA4" s="53"/>
      <c r="QIB4" s="53"/>
      <c r="QIC4" s="53"/>
      <c r="QID4" s="53"/>
      <c r="QIE4" s="53"/>
      <c r="QIF4" s="53"/>
      <c r="QIG4" s="53"/>
      <c r="QIH4" s="53"/>
      <c r="QII4" s="53"/>
      <c r="QIJ4" s="53"/>
      <c r="QIK4" s="53"/>
      <c r="QIL4" s="53"/>
      <c r="QIM4" s="53"/>
      <c r="QIN4" s="53"/>
      <c r="QIO4" s="53"/>
      <c r="QIP4" s="53"/>
      <c r="QIQ4" s="53"/>
      <c r="QIR4" s="53"/>
      <c r="QIS4" s="53"/>
      <c r="QIT4" s="53"/>
      <c r="QIU4" s="53"/>
      <c r="QIV4" s="53"/>
      <c r="QIW4" s="53"/>
      <c r="QIX4" s="53"/>
      <c r="QIY4" s="53"/>
      <c r="QIZ4" s="53"/>
      <c r="QJA4" s="53"/>
      <c r="QJB4" s="53"/>
      <c r="QJC4" s="53"/>
      <c r="QJD4" s="53"/>
      <c r="QJE4" s="53"/>
      <c r="QJF4" s="53"/>
      <c r="QJG4" s="53"/>
      <c r="QJH4" s="53"/>
      <c r="QJI4" s="53"/>
      <c r="QJJ4" s="53"/>
      <c r="QJK4" s="53"/>
      <c r="QJL4" s="53"/>
      <c r="QJM4" s="53"/>
      <c r="QJN4" s="53"/>
      <c r="QJO4" s="53"/>
      <c r="QJP4" s="53"/>
      <c r="QJQ4" s="53"/>
      <c r="QJR4" s="53"/>
      <c r="QJS4" s="53"/>
      <c r="QJT4" s="53"/>
      <c r="QJU4" s="53"/>
      <c r="QJV4" s="53"/>
      <c r="QJW4" s="53"/>
      <c r="QJX4" s="53"/>
      <c r="QJY4" s="53"/>
      <c r="QJZ4" s="53"/>
      <c r="QKA4" s="53"/>
      <c r="QKB4" s="53"/>
      <c r="QKC4" s="53"/>
      <c r="QKD4" s="53"/>
      <c r="QKE4" s="53"/>
      <c r="QKF4" s="53"/>
      <c r="QKG4" s="53"/>
      <c r="QKH4" s="53"/>
      <c r="QKI4" s="53"/>
      <c r="QKJ4" s="53"/>
      <c r="QKK4" s="53"/>
      <c r="QKL4" s="53"/>
      <c r="QKM4" s="53"/>
      <c r="QKN4" s="53"/>
      <c r="QKO4" s="53"/>
      <c r="QKP4" s="53"/>
      <c r="QKQ4" s="53"/>
      <c r="QKR4" s="53"/>
      <c r="QKS4" s="53"/>
      <c r="QKT4" s="53"/>
      <c r="QKU4" s="53"/>
      <c r="QKV4" s="53"/>
      <c r="QKW4" s="53"/>
      <c r="QKX4" s="53"/>
      <c r="QKY4" s="53"/>
      <c r="QKZ4" s="53"/>
      <c r="QLA4" s="53"/>
      <c r="QLB4" s="53"/>
      <c r="QLC4" s="53"/>
      <c r="QLD4" s="53"/>
      <c r="QLE4" s="53"/>
      <c r="QLF4" s="53"/>
      <c r="QLG4" s="53"/>
      <c r="QLH4" s="53"/>
      <c r="QLI4" s="53"/>
      <c r="QLJ4" s="53"/>
      <c r="QLK4" s="53"/>
      <c r="QLL4" s="53"/>
      <c r="QLM4" s="53"/>
      <c r="QLN4" s="53"/>
      <c r="QLO4" s="53"/>
      <c r="QLP4" s="53"/>
      <c r="QLQ4" s="53"/>
      <c r="QLR4" s="53"/>
      <c r="QLS4" s="53"/>
      <c r="QLT4" s="53"/>
      <c r="QLU4" s="53"/>
      <c r="QLV4" s="53"/>
      <c r="QLW4" s="53"/>
      <c r="QLX4" s="53"/>
      <c r="QLY4" s="53"/>
      <c r="QLZ4" s="53"/>
      <c r="QMA4" s="53"/>
      <c r="QMB4" s="53"/>
      <c r="QMC4" s="53"/>
      <c r="QMD4" s="53"/>
      <c r="QME4" s="53"/>
      <c r="QMF4" s="53"/>
      <c r="QMG4" s="53"/>
      <c r="QMH4" s="53"/>
      <c r="QMI4" s="53"/>
      <c r="QMJ4" s="53"/>
      <c r="QMK4" s="53"/>
      <c r="QML4" s="53"/>
      <c r="QMM4" s="53"/>
      <c r="QMN4" s="53"/>
      <c r="QMO4" s="53"/>
      <c r="QMP4" s="53"/>
      <c r="QMQ4" s="53"/>
      <c r="QMR4" s="53"/>
      <c r="QMS4" s="53"/>
      <c r="QMT4" s="53"/>
      <c r="QMU4" s="53"/>
      <c r="QMV4" s="53"/>
      <c r="QMW4" s="53"/>
      <c r="QMX4" s="53"/>
      <c r="QMY4" s="53"/>
      <c r="QMZ4" s="53"/>
      <c r="QNA4" s="53"/>
      <c r="QNB4" s="53"/>
      <c r="QNC4" s="53"/>
      <c r="QND4" s="53"/>
      <c r="QNE4" s="53"/>
      <c r="QNF4" s="53"/>
      <c r="QNG4" s="53"/>
      <c r="QNH4" s="53"/>
      <c r="QNI4" s="53"/>
      <c r="QNJ4" s="53"/>
      <c r="QNK4" s="53"/>
      <c r="QNL4" s="53"/>
      <c r="QNM4" s="53"/>
      <c r="QNN4" s="53"/>
      <c r="QNO4" s="53"/>
      <c r="QNP4" s="53"/>
      <c r="QNQ4" s="53"/>
      <c r="QNR4" s="53"/>
      <c r="QNS4" s="53"/>
      <c r="QNT4" s="53"/>
      <c r="QNU4" s="53"/>
      <c r="QNV4" s="53"/>
      <c r="QNW4" s="53"/>
      <c r="QNX4" s="53"/>
      <c r="QNY4" s="53"/>
      <c r="QNZ4" s="53"/>
      <c r="QOA4" s="53"/>
      <c r="QOB4" s="53"/>
      <c r="QOC4" s="53"/>
      <c r="QOD4" s="53"/>
      <c r="QOE4" s="53"/>
      <c r="QOF4" s="53"/>
      <c r="QOG4" s="53"/>
      <c r="QOH4" s="53"/>
      <c r="QOI4" s="53"/>
      <c r="QOJ4" s="53"/>
      <c r="QOK4" s="53"/>
      <c r="QOL4" s="53"/>
      <c r="QOM4" s="53"/>
      <c r="QON4" s="53"/>
      <c r="QOO4" s="53"/>
      <c r="QOP4" s="53"/>
      <c r="QOQ4" s="53"/>
      <c r="QOR4" s="53"/>
      <c r="QOS4" s="53"/>
      <c r="QOT4" s="53"/>
      <c r="QOU4" s="53"/>
      <c r="QOV4" s="53"/>
      <c r="QOW4" s="53"/>
      <c r="QOX4" s="53"/>
      <c r="QOY4" s="53"/>
      <c r="QOZ4" s="53"/>
      <c r="QPA4" s="53"/>
      <c r="QPB4" s="53"/>
      <c r="QPC4" s="53"/>
      <c r="QPD4" s="53"/>
      <c r="QPE4" s="53"/>
      <c r="QPF4" s="53"/>
      <c r="QPG4" s="53"/>
      <c r="QPH4" s="53"/>
      <c r="QPI4" s="53"/>
      <c r="QPJ4" s="53"/>
      <c r="QPK4" s="53"/>
      <c r="QPL4" s="53"/>
      <c r="QPM4" s="53"/>
      <c r="QPN4" s="53"/>
      <c r="QPO4" s="53"/>
      <c r="QPP4" s="53"/>
      <c r="QPQ4" s="53"/>
      <c r="QPR4" s="53"/>
      <c r="QPS4" s="53"/>
      <c r="QPT4" s="53"/>
      <c r="QPU4" s="53"/>
      <c r="QPV4" s="53"/>
      <c r="QPW4" s="53"/>
      <c r="QPX4" s="53"/>
      <c r="QPY4" s="53"/>
      <c r="QPZ4" s="53"/>
      <c r="QQA4" s="53"/>
      <c r="QQB4" s="53"/>
      <c r="QQC4" s="53"/>
      <c r="QQD4" s="53"/>
      <c r="QQE4" s="53"/>
      <c r="QQF4" s="53"/>
      <c r="QQG4" s="53"/>
      <c r="QQH4" s="53"/>
      <c r="QQI4" s="53"/>
      <c r="QQJ4" s="53"/>
      <c r="QQK4" s="53"/>
      <c r="QQL4" s="53"/>
      <c r="QQM4" s="53"/>
      <c r="QQN4" s="53"/>
      <c r="QQO4" s="53"/>
      <c r="QQP4" s="53"/>
      <c r="QQQ4" s="53"/>
      <c r="QQR4" s="53"/>
      <c r="QQS4" s="53"/>
      <c r="QQT4" s="53"/>
      <c r="QQU4" s="53"/>
      <c r="QQV4" s="53"/>
      <c r="QQW4" s="53"/>
      <c r="QQX4" s="53"/>
      <c r="QQY4" s="53"/>
      <c r="QQZ4" s="53"/>
      <c r="QRA4" s="53"/>
      <c r="QRB4" s="53"/>
      <c r="QRC4" s="53"/>
      <c r="QRD4" s="53"/>
      <c r="QRE4" s="53"/>
      <c r="QRF4" s="53"/>
      <c r="QRG4" s="53"/>
      <c r="QRH4" s="53"/>
      <c r="QRI4" s="53"/>
      <c r="QRJ4" s="53"/>
      <c r="QRK4" s="53"/>
      <c r="QRL4" s="53"/>
      <c r="QRM4" s="53"/>
      <c r="QRN4" s="53"/>
      <c r="QRO4" s="53"/>
      <c r="QRP4" s="53"/>
      <c r="QRQ4" s="53"/>
      <c r="QRR4" s="53"/>
      <c r="QRS4" s="53"/>
      <c r="QRT4" s="53"/>
      <c r="QRU4" s="53"/>
      <c r="QRV4" s="53"/>
      <c r="QRW4" s="53"/>
      <c r="QRX4" s="53"/>
      <c r="QRY4" s="53"/>
      <c r="QRZ4" s="53"/>
      <c r="QSA4" s="53"/>
      <c r="QSB4" s="53"/>
      <c r="QSC4" s="53"/>
      <c r="QSD4" s="53"/>
      <c r="QSE4" s="53"/>
      <c r="QSF4" s="53"/>
      <c r="QSG4" s="53"/>
      <c r="QSH4" s="53"/>
      <c r="QSI4" s="53"/>
      <c r="QSJ4" s="53"/>
      <c r="QSK4" s="53"/>
      <c r="QSL4" s="53"/>
      <c r="QSM4" s="53"/>
      <c r="QSN4" s="53"/>
      <c r="QSO4" s="53"/>
      <c r="QSP4" s="53"/>
      <c r="QSQ4" s="53"/>
      <c r="QSR4" s="53"/>
      <c r="QSS4" s="53"/>
      <c r="QST4" s="53"/>
      <c r="QSU4" s="53"/>
      <c r="QSV4" s="53"/>
      <c r="QSW4" s="53"/>
      <c r="QSX4" s="53"/>
      <c r="QSY4" s="53"/>
      <c r="QSZ4" s="53"/>
      <c r="QTA4" s="53"/>
      <c r="QTB4" s="53"/>
      <c r="QTC4" s="53"/>
      <c r="QTD4" s="53"/>
      <c r="QTE4" s="53"/>
      <c r="QTF4" s="53"/>
      <c r="QTG4" s="53"/>
      <c r="QTH4" s="53"/>
      <c r="QTI4" s="53"/>
      <c r="QTJ4" s="53"/>
      <c r="QTK4" s="53"/>
      <c r="QTL4" s="53"/>
      <c r="QTM4" s="53"/>
      <c r="QTN4" s="53"/>
      <c r="QTO4" s="53"/>
      <c r="QTP4" s="53"/>
      <c r="QTQ4" s="53"/>
      <c r="QTR4" s="53"/>
      <c r="QTS4" s="53"/>
      <c r="QTT4" s="53"/>
      <c r="QTU4" s="53"/>
      <c r="QTV4" s="53"/>
      <c r="QTW4" s="53"/>
      <c r="QTX4" s="53"/>
      <c r="QTY4" s="53"/>
      <c r="QTZ4" s="53"/>
      <c r="QUA4" s="53"/>
      <c r="QUB4" s="53"/>
      <c r="QUC4" s="53"/>
      <c r="QUD4" s="53"/>
      <c r="QUE4" s="53"/>
      <c r="QUF4" s="53"/>
      <c r="QUG4" s="53"/>
      <c r="QUH4" s="53"/>
      <c r="QUI4" s="53"/>
      <c r="QUJ4" s="53"/>
      <c r="QUK4" s="53"/>
      <c r="QUL4" s="53"/>
      <c r="QUM4" s="53"/>
      <c r="QUN4" s="53"/>
      <c r="QUO4" s="53"/>
      <c r="QUP4" s="53"/>
      <c r="QUQ4" s="53"/>
      <c r="QUR4" s="53"/>
      <c r="QUS4" s="53"/>
      <c r="QUT4" s="53"/>
      <c r="QUU4" s="53"/>
      <c r="QUV4" s="53"/>
      <c r="QUW4" s="53"/>
      <c r="QUX4" s="53"/>
      <c r="QUY4" s="53"/>
      <c r="QUZ4" s="53"/>
      <c r="QVA4" s="53"/>
      <c r="QVB4" s="53"/>
      <c r="QVC4" s="53"/>
      <c r="QVD4" s="53"/>
      <c r="QVE4" s="53"/>
      <c r="QVF4" s="53"/>
      <c r="QVG4" s="53"/>
      <c r="QVH4" s="53"/>
      <c r="QVI4" s="53"/>
      <c r="QVJ4" s="53"/>
      <c r="QVK4" s="53"/>
      <c r="QVL4" s="53"/>
      <c r="QVM4" s="53"/>
      <c r="QVN4" s="53"/>
      <c r="QVO4" s="53"/>
      <c r="QVP4" s="53"/>
      <c r="QVQ4" s="53"/>
      <c r="QVR4" s="53"/>
      <c r="QVS4" s="53"/>
      <c r="QVT4" s="53"/>
      <c r="QVU4" s="53"/>
      <c r="QVV4" s="53"/>
      <c r="QVW4" s="53"/>
      <c r="QVX4" s="53"/>
      <c r="QVY4" s="53"/>
      <c r="QVZ4" s="53"/>
      <c r="QWA4" s="53"/>
      <c r="QWB4" s="53"/>
      <c r="QWC4" s="53"/>
      <c r="QWD4" s="53"/>
      <c r="QWE4" s="53"/>
      <c r="QWF4" s="53"/>
      <c r="QWG4" s="53"/>
      <c r="QWH4" s="53"/>
      <c r="QWI4" s="53"/>
      <c r="QWJ4" s="53"/>
      <c r="QWK4" s="53"/>
      <c r="QWL4" s="53"/>
      <c r="QWM4" s="53"/>
      <c r="QWN4" s="53"/>
      <c r="QWO4" s="53"/>
      <c r="QWP4" s="53"/>
      <c r="QWQ4" s="53"/>
      <c r="QWR4" s="53"/>
      <c r="QWS4" s="53"/>
      <c r="QWT4" s="53"/>
      <c r="QWU4" s="53"/>
      <c r="QWV4" s="53"/>
      <c r="QWW4" s="53"/>
      <c r="QWX4" s="53"/>
      <c r="QWY4" s="53"/>
      <c r="QWZ4" s="53"/>
      <c r="QXA4" s="53"/>
      <c r="QXB4" s="53"/>
      <c r="QXC4" s="53"/>
      <c r="QXD4" s="53"/>
      <c r="QXE4" s="53"/>
      <c r="QXF4" s="53"/>
      <c r="QXG4" s="53"/>
      <c r="QXH4" s="53"/>
      <c r="QXI4" s="53"/>
      <c r="QXJ4" s="53"/>
      <c r="QXK4" s="53"/>
      <c r="QXL4" s="53"/>
      <c r="QXM4" s="53"/>
      <c r="QXN4" s="53"/>
      <c r="QXO4" s="53"/>
      <c r="QXP4" s="53"/>
      <c r="QXQ4" s="53"/>
      <c r="QXR4" s="53"/>
      <c r="QXS4" s="53"/>
      <c r="QXT4" s="53"/>
      <c r="QXU4" s="53"/>
      <c r="QXV4" s="53"/>
      <c r="QXW4" s="53"/>
      <c r="QXX4" s="53"/>
      <c r="QXY4" s="53"/>
      <c r="QXZ4" s="53"/>
      <c r="QYA4" s="53"/>
      <c r="QYB4" s="53"/>
      <c r="QYC4" s="53"/>
      <c r="QYD4" s="53"/>
      <c r="QYE4" s="53"/>
      <c r="QYF4" s="53"/>
      <c r="QYG4" s="53"/>
      <c r="QYH4" s="53"/>
      <c r="QYI4" s="53"/>
      <c r="QYJ4" s="53"/>
      <c r="QYK4" s="53"/>
      <c r="QYL4" s="53"/>
      <c r="QYM4" s="53"/>
      <c r="QYN4" s="53"/>
      <c r="QYO4" s="53"/>
      <c r="QYP4" s="53"/>
      <c r="QYQ4" s="53"/>
      <c r="QYR4" s="53"/>
      <c r="QYS4" s="53"/>
      <c r="QYT4" s="53"/>
      <c r="QYU4" s="53"/>
      <c r="QYV4" s="53"/>
      <c r="QYW4" s="53"/>
      <c r="QYX4" s="53"/>
      <c r="QYY4" s="53"/>
      <c r="QYZ4" s="53"/>
      <c r="QZA4" s="53"/>
      <c r="QZB4" s="53"/>
      <c r="QZC4" s="53"/>
      <c r="QZD4" s="53"/>
      <c r="QZE4" s="53"/>
      <c r="QZF4" s="53"/>
      <c r="QZG4" s="53"/>
      <c r="QZH4" s="53"/>
      <c r="QZI4" s="53"/>
      <c r="QZJ4" s="53"/>
      <c r="QZK4" s="53"/>
      <c r="QZL4" s="53"/>
      <c r="QZM4" s="53"/>
      <c r="QZN4" s="53"/>
      <c r="QZO4" s="53"/>
      <c r="QZP4" s="53"/>
      <c r="QZQ4" s="53"/>
      <c r="QZR4" s="53"/>
      <c r="QZS4" s="53"/>
      <c r="QZT4" s="53"/>
      <c r="QZU4" s="53"/>
      <c r="QZV4" s="53"/>
      <c r="QZW4" s="53"/>
      <c r="QZX4" s="53"/>
      <c r="QZY4" s="53"/>
      <c r="QZZ4" s="53"/>
      <c r="RAA4" s="53"/>
      <c r="RAB4" s="53"/>
      <c r="RAC4" s="53"/>
      <c r="RAD4" s="53"/>
      <c r="RAE4" s="53"/>
      <c r="RAF4" s="53"/>
      <c r="RAG4" s="53"/>
      <c r="RAH4" s="53"/>
      <c r="RAI4" s="53"/>
      <c r="RAJ4" s="53"/>
      <c r="RAK4" s="53"/>
      <c r="RAL4" s="53"/>
      <c r="RAM4" s="53"/>
      <c r="RAN4" s="53"/>
      <c r="RAO4" s="53"/>
      <c r="RAP4" s="53"/>
      <c r="RAQ4" s="53"/>
      <c r="RAR4" s="53"/>
      <c r="RAS4" s="53"/>
      <c r="RAT4" s="53"/>
      <c r="RAU4" s="53"/>
      <c r="RAV4" s="53"/>
      <c r="RAW4" s="53"/>
      <c r="RAX4" s="53"/>
      <c r="RAY4" s="53"/>
      <c r="RAZ4" s="53"/>
      <c r="RBA4" s="53"/>
      <c r="RBB4" s="53"/>
      <c r="RBC4" s="53"/>
      <c r="RBD4" s="53"/>
      <c r="RBE4" s="53"/>
      <c r="RBF4" s="53"/>
      <c r="RBG4" s="53"/>
      <c r="RBH4" s="53"/>
      <c r="RBI4" s="53"/>
      <c r="RBJ4" s="53"/>
      <c r="RBK4" s="53"/>
      <c r="RBL4" s="53"/>
      <c r="RBM4" s="53"/>
      <c r="RBN4" s="53"/>
      <c r="RBO4" s="53"/>
      <c r="RBP4" s="53"/>
      <c r="RBQ4" s="53"/>
      <c r="RBR4" s="53"/>
      <c r="RBS4" s="53"/>
      <c r="RBT4" s="53"/>
      <c r="RBU4" s="53"/>
      <c r="RBV4" s="53"/>
      <c r="RBW4" s="53"/>
      <c r="RBX4" s="53"/>
      <c r="RBY4" s="53"/>
      <c r="RBZ4" s="53"/>
      <c r="RCA4" s="53"/>
      <c r="RCB4" s="53"/>
      <c r="RCC4" s="53"/>
      <c r="RCD4" s="53"/>
      <c r="RCE4" s="53"/>
      <c r="RCF4" s="53"/>
      <c r="RCG4" s="53"/>
      <c r="RCH4" s="53"/>
      <c r="RCI4" s="53"/>
      <c r="RCJ4" s="53"/>
      <c r="RCK4" s="53"/>
      <c r="RCL4" s="53"/>
      <c r="RCM4" s="53"/>
      <c r="RCN4" s="53"/>
      <c r="RCO4" s="53"/>
      <c r="RCP4" s="53"/>
      <c r="RCQ4" s="53"/>
      <c r="RCR4" s="53"/>
      <c r="RCS4" s="53"/>
      <c r="RCT4" s="53"/>
      <c r="RCU4" s="53"/>
      <c r="RCV4" s="53"/>
      <c r="RCW4" s="53"/>
      <c r="RCX4" s="53"/>
      <c r="RCY4" s="53"/>
      <c r="RCZ4" s="53"/>
      <c r="RDA4" s="53"/>
      <c r="RDB4" s="53"/>
      <c r="RDC4" s="53"/>
      <c r="RDD4" s="53"/>
      <c r="RDE4" s="53"/>
      <c r="RDF4" s="53"/>
      <c r="RDG4" s="53"/>
      <c r="RDH4" s="53"/>
      <c r="RDI4" s="53"/>
      <c r="RDJ4" s="53"/>
      <c r="RDK4" s="53"/>
      <c r="RDL4" s="53"/>
      <c r="RDM4" s="53"/>
      <c r="RDN4" s="53"/>
      <c r="RDO4" s="53"/>
      <c r="RDP4" s="53"/>
      <c r="RDQ4" s="53"/>
      <c r="RDR4" s="53"/>
      <c r="RDS4" s="53"/>
      <c r="RDT4" s="53"/>
      <c r="RDU4" s="53"/>
      <c r="RDV4" s="53"/>
      <c r="RDW4" s="53"/>
      <c r="RDX4" s="53"/>
      <c r="RDY4" s="53"/>
      <c r="RDZ4" s="53"/>
      <c r="REA4" s="53"/>
      <c r="REB4" s="53"/>
      <c r="REC4" s="53"/>
      <c r="RED4" s="53"/>
      <c r="REE4" s="53"/>
      <c r="REF4" s="53"/>
      <c r="REG4" s="53"/>
      <c r="REH4" s="53"/>
      <c r="REI4" s="53"/>
      <c r="REJ4" s="53"/>
      <c r="REK4" s="53"/>
      <c r="REL4" s="53"/>
      <c r="REM4" s="53"/>
      <c r="REN4" s="53"/>
      <c r="REO4" s="53"/>
      <c r="REP4" s="53"/>
      <c r="REQ4" s="53"/>
      <c r="RER4" s="53"/>
      <c r="RES4" s="53"/>
      <c r="RET4" s="53"/>
      <c r="REU4" s="53"/>
      <c r="REV4" s="53"/>
      <c r="REW4" s="53"/>
      <c r="REX4" s="53"/>
      <c r="REY4" s="53"/>
      <c r="REZ4" s="53"/>
      <c r="RFA4" s="53"/>
      <c r="RFB4" s="53"/>
      <c r="RFC4" s="53"/>
      <c r="RFD4" s="53"/>
      <c r="RFE4" s="53"/>
      <c r="RFF4" s="53"/>
      <c r="RFG4" s="53"/>
      <c r="RFH4" s="53"/>
      <c r="RFI4" s="53"/>
      <c r="RFJ4" s="53"/>
      <c r="RFK4" s="53"/>
      <c r="RFL4" s="53"/>
      <c r="RFM4" s="53"/>
      <c r="RFN4" s="53"/>
      <c r="RFO4" s="53"/>
      <c r="RFP4" s="53"/>
      <c r="RFQ4" s="53"/>
      <c r="RFR4" s="53"/>
      <c r="RFS4" s="53"/>
      <c r="RFT4" s="53"/>
      <c r="RFU4" s="53"/>
      <c r="RFV4" s="53"/>
      <c r="RFW4" s="53"/>
      <c r="RFX4" s="53"/>
      <c r="RFY4" s="53"/>
      <c r="RFZ4" s="53"/>
      <c r="RGA4" s="53"/>
      <c r="RGB4" s="53"/>
      <c r="RGC4" s="53"/>
      <c r="RGD4" s="53"/>
      <c r="RGE4" s="53"/>
      <c r="RGF4" s="53"/>
      <c r="RGG4" s="53"/>
      <c r="RGH4" s="53"/>
      <c r="RGI4" s="53"/>
      <c r="RGJ4" s="53"/>
      <c r="RGK4" s="53"/>
      <c r="RGL4" s="53"/>
      <c r="RGM4" s="53"/>
      <c r="RGN4" s="53"/>
      <c r="RGO4" s="53"/>
      <c r="RGP4" s="53"/>
      <c r="RGQ4" s="53"/>
      <c r="RGR4" s="53"/>
      <c r="RGS4" s="53"/>
      <c r="RGT4" s="53"/>
      <c r="RGU4" s="53"/>
      <c r="RGV4" s="53"/>
      <c r="RGW4" s="53"/>
      <c r="RGX4" s="53"/>
      <c r="RGY4" s="53"/>
      <c r="RGZ4" s="53"/>
      <c r="RHA4" s="53"/>
      <c r="RHB4" s="53"/>
      <c r="RHC4" s="53"/>
      <c r="RHD4" s="53"/>
      <c r="RHE4" s="53"/>
      <c r="RHF4" s="53"/>
      <c r="RHG4" s="53"/>
      <c r="RHH4" s="53"/>
      <c r="RHI4" s="53"/>
      <c r="RHJ4" s="53"/>
      <c r="RHK4" s="53"/>
      <c r="RHL4" s="53"/>
      <c r="RHM4" s="53"/>
      <c r="RHN4" s="53"/>
      <c r="RHO4" s="53"/>
      <c r="RHP4" s="53"/>
      <c r="RHQ4" s="53"/>
      <c r="RHR4" s="53"/>
      <c r="RHS4" s="53"/>
      <c r="RHT4" s="53"/>
      <c r="RHU4" s="53"/>
      <c r="RHV4" s="53"/>
      <c r="RHW4" s="53"/>
      <c r="RHX4" s="53"/>
      <c r="RHY4" s="53"/>
      <c r="RHZ4" s="53"/>
      <c r="RIA4" s="53"/>
      <c r="RIB4" s="53"/>
      <c r="RIC4" s="53"/>
      <c r="RID4" s="53"/>
      <c r="RIE4" s="53"/>
      <c r="RIF4" s="53"/>
      <c r="RIG4" s="53"/>
      <c r="RIH4" s="53"/>
      <c r="RII4" s="53"/>
      <c r="RIJ4" s="53"/>
      <c r="RIK4" s="53"/>
      <c r="RIL4" s="53"/>
      <c r="RIM4" s="53"/>
      <c r="RIN4" s="53"/>
      <c r="RIO4" s="53"/>
      <c r="RIP4" s="53"/>
      <c r="RIQ4" s="53"/>
      <c r="RIR4" s="53"/>
      <c r="RIS4" s="53"/>
      <c r="RIT4" s="53"/>
      <c r="RIU4" s="53"/>
      <c r="RIV4" s="53"/>
      <c r="RIW4" s="53"/>
      <c r="RIX4" s="53"/>
      <c r="RIY4" s="53"/>
      <c r="RIZ4" s="53"/>
      <c r="RJA4" s="53"/>
      <c r="RJB4" s="53"/>
      <c r="RJC4" s="53"/>
      <c r="RJD4" s="53"/>
      <c r="RJE4" s="53"/>
      <c r="RJF4" s="53"/>
      <c r="RJG4" s="53"/>
      <c r="RJH4" s="53"/>
      <c r="RJI4" s="53"/>
      <c r="RJJ4" s="53"/>
      <c r="RJK4" s="53"/>
      <c r="RJL4" s="53"/>
      <c r="RJM4" s="53"/>
      <c r="RJN4" s="53"/>
      <c r="RJO4" s="53"/>
      <c r="RJP4" s="53"/>
      <c r="RJQ4" s="53"/>
      <c r="RJR4" s="53"/>
      <c r="RJS4" s="53"/>
      <c r="RJT4" s="53"/>
      <c r="RJU4" s="53"/>
      <c r="RJV4" s="53"/>
      <c r="RJW4" s="53"/>
      <c r="RJX4" s="53"/>
      <c r="RJY4" s="53"/>
      <c r="RJZ4" s="53"/>
      <c r="RKA4" s="53"/>
      <c r="RKB4" s="53"/>
      <c r="RKC4" s="53"/>
      <c r="RKD4" s="53"/>
      <c r="RKE4" s="53"/>
      <c r="RKF4" s="53"/>
      <c r="RKG4" s="53"/>
      <c r="RKH4" s="53"/>
      <c r="RKI4" s="53"/>
      <c r="RKJ4" s="53"/>
      <c r="RKK4" s="53"/>
      <c r="RKL4" s="53"/>
      <c r="RKM4" s="53"/>
      <c r="RKN4" s="53"/>
      <c r="RKO4" s="53"/>
      <c r="RKP4" s="53"/>
      <c r="RKQ4" s="53"/>
      <c r="RKR4" s="53"/>
      <c r="RKS4" s="53"/>
      <c r="RKT4" s="53"/>
      <c r="RKU4" s="53"/>
      <c r="RKV4" s="53"/>
      <c r="RKW4" s="53"/>
      <c r="RKX4" s="53"/>
      <c r="RKY4" s="53"/>
      <c r="RKZ4" s="53"/>
      <c r="RLA4" s="53"/>
      <c r="RLB4" s="53"/>
      <c r="RLC4" s="53"/>
      <c r="RLD4" s="53"/>
      <c r="RLE4" s="53"/>
      <c r="RLF4" s="53"/>
      <c r="RLG4" s="53"/>
      <c r="RLH4" s="53"/>
      <c r="RLI4" s="53"/>
      <c r="RLJ4" s="53"/>
      <c r="RLK4" s="53"/>
      <c r="RLL4" s="53"/>
      <c r="RLM4" s="53"/>
      <c r="RLN4" s="53"/>
      <c r="RLO4" s="53"/>
      <c r="RLP4" s="53"/>
      <c r="RLQ4" s="53"/>
      <c r="RLR4" s="53"/>
      <c r="RLS4" s="53"/>
      <c r="RLT4" s="53"/>
      <c r="RLU4" s="53"/>
      <c r="RLV4" s="53"/>
      <c r="RLW4" s="53"/>
      <c r="RLX4" s="53"/>
      <c r="RLY4" s="53"/>
      <c r="RLZ4" s="53"/>
      <c r="RMA4" s="53"/>
      <c r="RMB4" s="53"/>
      <c r="RMC4" s="53"/>
      <c r="RMD4" s="53"/>
      <c r="RME4" s="53"/>
      <c r="RMF4" s="53"/>
      <c r="RMG4" s="53"/>
      <c r="RMH4" s="53"/>
      <c r="RMI4" s="53"/>
      <c r="RMJ4" s="53"/>
      <c r="RMK4" s="53"/>
      <c r="RML4" s="53"/>
      <c r="RMM4" s="53"/>
      <c r="RMN4" s="53"/>
      <c r="RMO4" s="53"/>
      <c r="RMP4" s="53"/>
      <c r="RMQ4" s="53"/>
      <c r="RMR4" s="53"/>
      <c r="RMS4" s="53"/>
      <c r="RMT4" s="53"/>
      <c r="RMU4" s="53"/>
      <c r="RMV4" s="53"/>
      <c r="RMW4" s="53"/>
      <c r="RMX4" s="53"/>
      <c r="RMY4" s="53"/>
      <c r="RMZ4" s="53"/>
      <c r="RNA4" s="53"/>
      <c r="RNB4" s="53"/>
      <c r="RNC4" s="53"/>
      <c r="RND4" s="53"/>
      <c r="RNE4" s="53"/>
      <c r="RNF4" s="53"/>
      <c r="RNG4" s="53"/>
      <c r="RNH4" s="53"/>
      <c r="RNI4" s="53"/>
      <c r="RNJ4" s="53"/>
      <c r="RNK4" s="53"/>
      <c r="RNL4" s="53"/>
      <c r="RNM4" s="53"/>
      <c r="RNN4" s="53"/>
      <c r="RNO4" s="53"/>
      <c r="RNP4" s="53"/>
      <c r="RNQ4" s="53"/>
      <c r="RNR4" s="53"/>
      <c r="RNS4" s="53"/>
      <c r="RNT4" s="53"/>
      <c r="RNU4" s="53"/>
      <c r="RNV4" s="53"/>
      <c r="RNW4" s="53"/>
      <c r="RNX4" s="53"/>
      <c r="RNY4" s="53"/>
      <c r="RNZ4" s="53"/>
      <c r="ROA4" s="53"/>
      <c r="ROB4" s="53"/>
      <c r="ROC4" s="53"/>
      <c r="ROD4" s="53"/>
      <c r="ROE4" s="53"/>
      <c r="ROF4" s="53"/>
      <c r="ROG4" s="53"/>
      <c r="ROH4" s="53"/>
      <c r="ROI4" s="53"/>
      <c r="ROJ4" s="53"/>
      <c r="ROK4" s="53"/>
      <c r="ROL4" s="53"/>
      <c r="ROM4" s="53"/>
      <c r="RON4" s="53"/>
      <c r="ROO4" s="53"/>
      <c r="ROP4" s="53"/>
      <c r="ROQ4" s="53"/>
      <c r="ROR4" s="53"/>
      <c r="ROS4" s="53"/>
      <c r="ROT4" s="53"/>
      <c r="ROU4" s="53"/>
      <c r="ROV4" s="53"/>
      <c r="ROW4" s="53"/>
      <c r="ROX4" s="53"/>
      <c r="ROY4" s="53"/>
      <c r="ROZ4" s="53"/>
      <c r="RPA4" s="53"/>
      <c r="RPB4" s="53"/>
      <c r="RPC4" s="53"/>
      <c r="RPD4" s="53"/>
      <c r="RPE4" s="53"/>
      <c r="RPF4" s="53"/>
      <c r="RPG4" s="53"/>
      <c r="RPH4" s="53"/>
      <c r="RPI4" s="53"/>
      <c r="RPJ4" s="53"/>
      <c r="RPK4" s="53"/>
      <c r="RPL4" s="53"/>
      <c r="RPM4" s="53"/>
      <c r="RPN4" s="53"/>
      <c r="RPO4" s="53"/>
      <c r="RPP4" s="53"/>
      <c r="RPQ4" s="53"/>
      <c r="RPR4" s="53"/>
      <c r="RPS4" s="53"/>
      <c r="RPT4" s="53"/>
      <c r="RPU4" s="53"/>
      <c r="RPV4" s="53"/>
      <c r="RPW4" s="53"/>
      <c r="RPX4" s="53"/>
      <c r="RPY4" s="53"/>
      <c r="RPZ4" s="53"/>
      <c r="RQA4" s="53"/>
      <c r="RQB4" s="53"/>
      <c r="RQC4" s="53"/>
      <c r="RQD4" s="53"/>
      <c r="RQE4" s="53"/>
      <c r="RQF4" s="53"/>
      <c r="RQG4" s="53"/>
      <c r="RQH4" s="53"/>
      <c r="RQI4" s="53"/>
      <c r="RQJ4" s="53"/>
      <c r="RQK4" s="53"/>
      <c r="RQL4" s="53"/>
      <c r="RQM4" s="53"/>
      <c r="RQN4" s="53"/>
      <c r="RQO4" s="53"/>
      <c r="RQP4" s="53"/>
      <c r="RQQ4" s="53"/>
      <c r="RQR4" s="53"/>
      <c r="RQS4" s="53"/>
      <c r="RQT4" s="53"/>
      <c r="RQU4" s="53"/>
      <c r="RQV4" s="53"/>
      <c r="RQW4" s="53"/>
      <c r="RQX4" s="53"/>
      <c r="RQY4" s="53"/>
      <c r="RQZ4" s="53"/>
      <c r="RRA4" s="53"/>
      <c r="RRB4" s="53"/>
      <c r="RRC4" s="53"/>
      <c r="RRD4" s="53"/>
      <c r="RRE4" s="53"/>
      <c r="RRF4" s="53"/>
      <c r="RRG4" s="53"/>
      <c r="RRH4" s="53"/>
      <c r="RRI4" s="53"/>
      <c r="RRJ4" s="53"/>
      <c r="RRK4" s="53"/>
      <c r="RRL4" s="53"/>
      <c r="RRM4" s="53"/>
      <c r="RRN4" s="53"/>
      <c r="RRO4" s="53"/>
      <c r="RRP4" s="53"/>
      <c r="RRQ4" s="53"/>
      <c r="RRR4" s="53"/>
      <c r="RRS4" s="53"/>
      <c r="RRT4" s="53"/>
      <c r="RRU4" s="53"/>
      <c r="RRV4" s="53"/>
      <c r="RRW4" s="53"/>
      <c r="RRX4" s="53"/>
      <c r="RRY4" s="53"/>
      <c r="RRZ4" s="53"/>
      <c r="RSA4" s="53"/>
      <c r="RSB4" s="53"/>
      <c r="RSC4" s="53"/>
      <c r="RSD4" s="53"/>
      <c r="RSE4" s="53"/>
      <c r="RSF4" s="53"/>
      <c r="RSG4" s="53"/>
      <c r="RSH4" s="53"/>
      <c r="RSI4" s="53"/>
      <c r="RSJ4" s="53"/>
      <c r="RSK4" s="53"/>
      <c r="RSL4" s="53"/>
      <c r="RSM4" s="53"/>
      <c r="RSN4" s="53"/>
      <c r="RSO4" s="53"/>
      <c r="RSP4" s="53"/>
      <c r="RSQ4" s="53"/>
      <c r="RSR4" s="53"/>
      <c r="RSS4" s="53"/>
      <c r="RST4" s="53"/>
      <c r="RSU4" s="53"/>
      <c r="RSV4" s="53"/>
      <c r="RSW4" s="53"/>
      <c r="RSX4" s="53"/>
      <c r="RSY4" s="53"/>
      <c r="RSZ4" s="53"/>
      <c r="RTA4" s="53"/>
      <c r="RTB4" s="53"/>
      <c r="RTC4" s="53"/>
      <c r="RTD4" s="53"/>
      <c r="RTE4" s="53"/>
      <c r="RTF4" s="53"/>
      <c r="RTG4" s="53"/>
      <c r="RTH4" s="53"/>
      <c r="RTI4" s="53"/>
      <c r="RTJ4" s="53"/>
      <c r="RTK4" s="53"/>
      <c r="RTL4" s="53"/>
      <c r="RTM4" s="53"/>
      <c r="RTN4" s="53"/>
      <c r="RTO4" s="53"/>
      <c r="RTP4" s="53"/>
      <c r="RTQ4" s="53"/>
      <c r="RTR4" s="53"/>
      <c r="RTS4" s="53"/>
      <c r="RTT4" s="53"/>
      <c r="RTU4" s="53"/>
      <c r="RTV4" s="53"/>
      <c r="RTW4" s="53"/>
      <c r="RTX4" s="53"/>
      <c r="RTY4" s="53"/>
      <c r="RTZ4" s="53"/>
      <c r="RUA4" s="53"/>
      <c r="RUB4" s="53"/>
      <c r="RUC4" s="53"/>
      <c r="RUD4" s="53"/>
      <c r="RUE4" s="53"/>
      <c r="RUF4" s="53"/>
      <c r="RUG4" s="53"/>
      <c r="RUH4" s="53"/>
      <c r="RUI4" s="53"/>
      <c r="RUJ4" s="53"/>
      <c r="RUK4" s="53"/>
      <c r="RUL4" s="53"/>
      <c r="RUM4" s="53"/>
      <c r="RUN4" s="53"/>
      <c r="RUO4" s="53"/>
      <c r="RUP4" s="53"/>
      <c r="RUQ4" s="53"/>
      <c r="RUR4" s="53"/>
      <c r="RUS4" s="53"/>
      <c r="RUT4" s="53"/>
      <c r="RUU4" s="53"/>
      <c r="RUV4" s="53"/>
      <c r="RUW4" s="53"/>
      <c r="RUX4" s="53"/>
      <c r="RUY4" s="53"/>
      <c r="RUZ4" s="53"/>
      <c r="RVA4" s="53"/>
      <c r="RVB4" s="53"/>
      <c r="RVC4" s="53"/>
      <c r="RVD4" s="53"/>
      <c r="RVE4" s="53"/>
      <c r="RVF4" s="53"/>
      <c r="RVG4" s="53"/>
      <c r="RVH4" s="53"/>
      <c r="RVI4" s="53"/>
      <c r="RVJ4" s="53"/>
      <c r="RVK4" s="53"/>
      <c r="RVL4" s="53"/>
      <c r="RVM4" s="53"/>
      <c r="RVN4" s="53"/>
      <c r="RVO4" s="53"/>
      <c r="RVP4" s="53"/>
      <c r="RVQ4" s="53"/>
      <c r="RVR4" s="53"/>
      <c r="RVS4" s="53"/>
      <c r="RVT4" s="53"/>
      <c r="RVU4" s="53"/>
      <c r="RVV4" s="53"/>
      <c r="RVW4" s="53"/>
      <c r="RVX4" s="53"/>
      <c r="RVY4" s="53"/>
      <c r="RVZ4" s="53"/>
      <c r="RWA4" s="53"/>
      <c r="RWB4" s="53"/>
      <c r="RWC4" s="53"/>
      <c r="RWD4" s="53"/>
      <c r="RWE4" s="53"/>
      <c r="RWF4" s="53"/>
      <c r="RWG4" s="53"/>
      <c r="RWH4" s="53"/>
      <c r="RWI4" s="53"/>
      <c r="RWJ4" s="53"/>
      <c r="RWK4" s="53"/>
      <c r="RWL4" s="53"/>
      <c r="RWM4" s="53"/>
      <c r="RWN4" s="53"/>
      <c r="RWO4" s="53"/>
      <c r="RWP4" s="53"/>
      <c r="RWQ4" s="53"/>
      <c r="RWR4" s="53"/>
      <c r="RWS4" s="53"/>
      <c r="RWT4" s="53"/>
      <c r="RWU4" s="53"/>
      <c r="RWV4" s="53"/>
      <c r="RWW4" s="53"/>
      <c r="RWX4" s="53"/>
      <c r="RWY4" s="53"/>
      <c r="RWZ4" s="53"/>
      <c r="RXA4" s="53"/>
      <c r="RXB4" s="53"/>
      <c r="RXC4" s="53"/>
      <c r="RXD4" s="53"/>
      <c r="RXE4" s="53"/>
      <c r="RXF4" s="53"/>
      <c r="RXG4" s="53"/>
      <c r="RXH4" s="53"/>
      <c r="RXI4" s="53"/>
      <c r="RXJ4" s="53"/>
      <c r="RXK4" s="53"/>
      <c r="RXL4" s="53"/>
      <c r="RXM4" s="53"/>
      <c r="RXN4" s="53"/>
      <c r="RXO4" s="53"/>
      <c r="RXP4" s="53"/>
      <c r="RXQ4" s="53"/>
      <c r="RXR4" s="53"/>
      <c r="RXS4" s="53"/>
      <c r="RXT4" s="53"/>
      <c r="RXU4" s="53"/>
      <c r="RXV4" s="53"/>
      <c r="RXW4" s="53"/>
      <c r="RXX4" s="53"/>
      <c r="RXY4" s="53"/>
      <c r="RXZ4" s="53"/>
      <c r="RYA4" s="53"/>
      <c r="RYB4" s="53"/>
      <c r="RYC4" s="53"/>
      <c r="RYD4" s="53"/>
      <c r="RYE4" s="53"/>
      <c r="RYF4" s="53"/>
      <c r="RYG4" s="53"/>
      <c r="RYH4" s="53"/>
      <c r="RYI4" s="53"/>
      <c r="RYJ4" s="53"/>
      <c r="RYK4" s="53"/>
      <c r="RYL4" s="53"/>
      <c r="RYM4" s="53"/>
      <c r="RYN4" s="53"/>
      <c r="RYO4" s="53"/>
      <c r="RYP4" s="53"/>
      <c r="RYQ4" s="53"/>
      <c r="RYR4" s="53"/>
      <c r="RYS4" s="53"/>
      <c r="RYT4" s="53"/>
      <c r="RYU4" s="53"/>
      <c r="RYV4" s="53"/>
      <c r="RYW4" s="53"/>
      <c r="RYX4" s="53"/>
      <c r="RYY4" s="53"/>
      <c r="RYZ4" s="53"/>
      <c r="RZA4" s="53"/>
      <c r="RZB4" s="53"/>
      <c r="RZC4" s="53"/>
      <c r="RZD4" s="53"/>
      <c r="RZE4" s="53"/>
      <c r="RZF4" s="53"/>
      <c r="RZG4" s="53"/>
      <c r="RZH4" s="53"/>
      <c r="RZI4" s="53"/>
      <c r="RZJ4" s="53"/>
      <c r="RZK4" s="53"/>
      <c r="RZL4" s="53"/>
      <c r="RZM4" s="53"/>
      <c r="RZN4" s="53"/>
      <c r="RZO4" s="53"/>
      <c r="RZP4" s="53"/>
      <c r="RZQ4" s="53"/>
      <c r="RZR4" s="53"/>
      <c r="RZS4" s="53"/>
      <c r="RZT4" s="53"/>
      <c r="RZU4" s="53"/>
      <c r="RZV4" s="53"/>
      <c r="RZW4" s="53"/>
      <c r="RZX4" s="53"/>
      <c r="RZY4" s="53"/>
      <c r="RZZ4" s="53"/>
      <c r="SAA4" s="53"/>
      <c r="SAB4" s="53"/>
      <c r="SAC4" s="53"/>
      <c r="SAD4" s="53"/>
      <c r="SAE4" s="53"/>
      <c r="SAF4" s="53"/>
      <c r="SAG4" s="53"/>
      <c r="SAH4" s="53"/>
      <c r="SAI4" s="53"/>
      <c r="SAJ4" s="53"/>
      <c r="SAK4" s="53"/>
      <c r="SAL4" s="53"/>
      <c r="SAM4" s="53"/>
      <c r="SAN4" s="53"/>
      <c r="SAO4" s="53"/>
      <c r="SAP4" s="53"/>
      <c r="SAQ4" s="53"/>
      <c r="SAR4" s="53"/>
      <c r="SAS4" s="53"/>
      <c r="SAT4" s="53"/>
      <c r="SAU4" s="53"/>
      <c r="SAV4" s="53"/>
      <c r="SAW4" s="53"/>
      <c r="SAX4" s="53"/>
      <c r="SAY4" s="53"/>
      <c r="SAZ4" s="53"/>
      <c r="SBA4" s="53"/>
      <c r="SBB4" s="53"/>
      <c r="SBC4" s="53"/>
      <c r="SBD4" s="53"/>
      <c r="SBE4" s="53"/>
      <c r="SBF4" s="53"/>
      <c r="SBG4" s="53"/>
      <c r="SBH4" s="53"/>
      <c r="SBI4" s="53"/>
      <c r="SBJ4" s="53"/>
      <c r="SBK4" s="53"/>
      <c r="SBL4" s="53"/>
      <c r="SBM4" s="53"/>
      <c r="SBN4" s="53"/>
      <c r="SBO4" s="53"/>
      <c r="SBP4" s="53"/>
      <c r="SBQ4" s="53"/>
      <c r="SBR4" s="53"/>
      <c r="SBS4" s="53"/>
      <c r="SBT4" s="53"/>
      <c r="SBU4" s="53"/>
      <c r="SBV4" s="53"/>
      <c r="SBW4" s="53"/>
      <c r="SBX4" s="53"/>
      <c r="SBY4" s="53"/>
      <c r="SBZ4" s="53"/>
      <c r="SCA4" s="53"/>
      <c r="SCB4" s="53"/>
      <c r="SCC4" s="53"/>
      <c r="SCD4" s="53"/>
      <c r="SCE4" s="53"/>
      <c r="SCF4" s="53"/>
      <c r="SCG4" s="53"/>
      <c r="SCH4" s="53"/>
      <c r="SCI4" s="53"/>
      <c r="SCJ4" s="53"/>
      <c r="SCK4" s="53"/>
      <c r="SCL4" s="53"/>
      <c r="SCM4" s="53"/>
      <c r="SCN4" s="53"/>
      <c r="SCO4" s="53"/>
      <c r="SCP4" s="53"/>
      <c r="SCQ4" s="53"/>
      <c r="SCR4" s="53"/>
      <c r="SCS4" s="53"/>
      <c r="SCT4" s="53"/>
      <c r="SCU4" s="53"/>
      <c r="SCV4" s="53"/>
      <c r="SCW4" s="53"/>
      <c r="SCX4" s="53"/>
      <c r="SCY4" s="53"/>
      <c r="SCZ4" s="53"/>
      <c r="SDA4" s="53"/>
      <c r="SDB4" s="53"/>
      <c r="SDC4" s="53"/>
      <c r="SDD4" s="53"/>
      <c r="SDE4" s="53"/>
      <c r="SDF4" s="53"/>
      <c r="SDG4" s="53"/>
      <c r="SDH4" s="53"/>
      <c r="SDI4" s="53"/>
      <c r="SDJ4" s="53"/>
      <c r="SDK4" s="53"/>
      <c r="SDL4" s="53"/>
      <c r="SDM4" s="53"/>
      <c r="SDN4" s="53"/>
      <c r="SDO4" s="53"/>
      <c r="SDP4" s="53"/>
      <c r="SDQ4" s="53"/>
      <c r="SDR4" s="53"/>
      <c r="SDS4" s="53"/>
      <c r="SDT4" s="53"/>
      <c r="SDU4" s="53"/>
      <c r="SDV4" s="53"/>
      <c r="SDW4" s="53"/>
      <c r="SDX4" s="53"/>
      <c r="SDY4" s="53"/>
      <c r="SDZ4" s="53"/>
      <c r="SEA4" s="53"/>
      <c r="SEB4" s="53"/>
      <c r="SEC4" s="53"/>
      <c r="SED4" s="53"/>
      <c r="SEE4" s="53"/>
      <c r="SEF4" s="53"/>
      <c r="SEG4" s="53"/>
      <c r="SEH4" s="53"/>
      <c r="SEI4" s="53"/>
      <c r="SEJ4" s="53"/>
      <c r="SEK4" s="53"/>
      <c r="SEL4" s="53"/>
      <c r="SEM4" s="53"/>
      <c r="SEN4" s="53"/>
      <c r="SEO4" s="53"/>
      <c r="SEP4" s="53"/>
      <c r="SEQ4" s="53"/>
      <c r="SER4" s="53"/>
      <c r="SES4" s="53"/>
      <c r="SET4" s="53"/>
      <c r="SEU4" s="53"/>
      <c r="SEV4" s="53"/>
      <c r="SEW4" s="53"/>
      <c r="SEX4" s="53"/>
      <c r="SEY4" s="53"/>
      <c r="SEZ4" s="53"/>
      <c r="SFA4" s="53"/>
      <c r="SFB4" s="53"/>
      <c r="SFC4" s="53"/>
      <c r="SFD4" s="53"/>
      <c r="SFE4" s="53"/>
      <c r="SFF4" s="53"/>
      <c r="SFG4" s="53"/>
      <c r="SFH4" s="53"/>
      <c r="SFI4" s="53"/>
      <c r="SFJ4" s="53"/>
      <c r="SFK4" s="53"/>
      <c r="SFL4" s="53"/>
      <c r="SFM4" s="53"/>
      <c r="SFN4" s="53"/>
      <c r="SFO4" s="53"/>
      <c r="SFP4" s="53"/>
      <c r="SFQ4" s="53"/>
      <c r="SFR4" s="53"/>
      <c r="SFS4" s="53"/>
      <c r="SFT4" s="53"/>
      <c r="SFU4" s="53"/>
      <c r="SFV4" s="53"/>
      <c r="SFW4" s="53"/>
      <c r="SFX4" s="53"/>
      <c r="SFY4" s="53"/>
      <c r="SFZ4" s="53"/>
      <c r="SGA4" s="53"/>
      <c r="SGB4" s="53"/>
      <c r="SGC4" s="53"/>
      <c r="SGD4" s="53"/>
      <c r="SGE4" s="53"/>
      <c r="SGF4" s="53"/>
      <c r="SGG4" s="53"/>
      <c r="SGH4" s="53"/>
      <c r="SGI4" s="53"/>
      <c r="SGJ4" s="53"/>
      <c r="SGK4" s="53"/>
      <c r="SGL4" s="53"/>
      <c r="SGM4" s="53"/>
      <c r="SGN4" s="53"/>
      <c r="SGO4" s="53"/>
      <c r="SGP4" s="53"/>
      <c r="SGQ4" s="53"/>
      <c r="SGR4" s="53"/>
      <c r="SGS4" s="53"/>
      <c r="SGT4" s="53"/>
      <c r="SGU4" s="53"/>
      <c r="SGV4" s="53"/>
      <c r="SGW4" s="53"/>
      <c r="SGX4" s="53"/>
      <c r="SGY4" s="53"/>
      <c r="SGZ4" s="53"/>
      <c r="SHA4" s="53"/>
      <c r="SHB4" s="53"/>
      <c r="SHC4" s="53"/>
      <c r="SHD4" s="53"/>
      <c r="SHE4" s="53"/>
      <c r="SHF4" s="53"/>
      <c r="SHG4" s="53"/>
      <c r="SHH4" s="53"/>
      <c r="SHI4" s="53"/>
      <c r="SHJ4" s="53"/>
      <c r="SHK4" s="53"/>
      <c r="SHL4" s="53"/>
      <c r="SHM4" s="53"/>
      <c r="SHN4" s="53"/>
      <c r="SHO4" s="53"/>
      <c r="SHP4" s="53"/>
      <c r="SHQ4" s="53"/>
      <c r="SHR4" s="53"/>
      <c r="SHS4" s="53"/>
      <c r="SHT4" s="53"/>
      <c r="SHU4" s="53"/>
      <c r="SHV4" s="53"/>
      <c r="SHW4" s="53"/>
      <c r="SHX4" s="53"/>
      <c r="SHY4" s="53"/>
      <c r="SHZ4" s="53"/>
      <c r="SIA4" s="53"/>
      <c r="SIB4" s="53"/>
      <c r="SIC4" s="53"/>
      <c r="SID4" s="53"/>
      <c r="SIE4" s="53"/>
      <c r="SIF4" s="53"/>
      <c r="SIG4" s="53"/>
      <c r="SIH4" s="53"/>
      <c r="SII4" s="53"/>
      <c r="SIJ4" s="53"/>
      <c r="SIK4" s="53"/>
      <c r="SIL4" s="53"/>
      <c r="SIM4" s="53"/>
      <c r="SIN4" s="53"/>
      <c r="SIO4" s="53"/>
      <c r="SIP4" s="53"/>
      <c r="SIQ4" s="53"/>
      <c r="SIR4" s="53"/>
      <c r="SIS4" s="53"/>
      <c r="SIT4" s="53"/>
      <c r="SIU4" s="53"/>
      <c r="SIV4" s="53"/>
      <c r="SIW4" s="53"/>
      <c r="SIX4" s="53"/>
      <c r="SIY4" s="53"/>
      <c r="SIZ4" s="53"/>
      <c r="SJA4" s="53"/>
      <c r="SJB4" s="53"/>
      <c r="SJC4" s="53"/>
      <c r="SJD4" s="53"/>
      <c r="SJE4" s="53"/>
      <c r="SJF4" s="53"/>
      <c r="SJG4" s="53"/>
      <c r="SJH4" s="53"/>
      <c r="SJI4" s="53"/>
      <c r="SJJ4" s="53"/>
      <c r="SJK4" s="53"/>
      <c r="SJL4" s="53"/>
      <c r="SJM4" s="53"/>
      <c r="SJN4" s="53"/>
      <c r="SJO4" s="53"/>
      <c r="SJP4" s="53"/>
      <c r="SJQ4" s="53"/>
      <c r="SJR4" s="53"/>
      <c r="SJS4" s="53"/>
      <c r="SJT4" s="53"/>
      <c r="SJU4" s="53"/>
      <c r="SJV4" s="53"/>
      <c r="SJW4" s="53"/>
      <c r="SJX4" s="53"/>
      <c r="SJY4" s="53"/>
      <c r="SJZ4" s="53"/>
      <c r="SKA4" s="53"/>
      <c r="SKB4" s="53"/>
      <c r="SKC4" s="53"/>
      <c r="SKD4" s="53"/>
      <c r="SKE4" s="53"/>
      <c r="SKF4" s="53"/>
      <c r="SKG4" s="53"/>
      <c r="SKH4" s="53"/>
      <c r="SKI4" s="53"/>
      <c r="SKJ4" s="53"/>
      <c r="SKK4" s="53"/>
      <c r="SKL4" s="53"/>
      <c r="SKM4" s="53"/>
      <c r="SKN4" s="53"/>
      <c r="SKO4" s="53"/>
      <c r="SKP4" s="53"/>
      <c r="SKQ4" s="53"/>
      <c r="SKR4" s="53"/>
      <c r="SKS4" s="53"/>
      <c r="SKT4" s="53"/>
      <c r="SKU4" s="53"/>
      <c r="SKV4" s="53"/>
      <c r="SKW4" s="53"/>
      <c r="SKX4" s="53"/>
      <c r="SKY4" s="53"/>
      <c r="SKZ4" s="53"/>
      <c r="SLA4" s="53"/>
      <c r="SLB4" s="53"/>
      <c r="SLC4" s="53"/>
      <c r="SLD4" s="53"/>
      <c r="SLE4" s="53"/>
      <c r="SLF4" s="53"/>
      <c r="SLG4" s="53"/>
      <c r="SLH4" s="53"/>
      <c r="SLI4" s="53"/>
      <c r="SLJ4" s="53"/>
      <c r="SLK4" s="53"/>
      <c r="SLL4" s="53"/>
      <c r="SLM4" s="53"/>
      <c r="SLN4" s="53"/>
      <c r="SLO4" s="53"/>
      <c r="SLP4" s="53"/>
      <c r="SLQ4" s="53"/>
      <c r="SLR4" s="53"/>
      <c r="SLS4" s="53"/>
      <c r="SLT4" s="53"/>
      <c r="SLU4" s="53"/>
      <c r="SLV4" s="53"/>
      <c r="SLW4" s="53"/>
      <c r="SLX4" s="53"/>
      <c r="SLY4" s="53"/>
      <c r="SLZ4" s="53"/>
      <c r="SMA4" s="53"/>
      <c r="SMB4" s="53"/>
      <c r="SMC4" s="53"/>
      <c r="SMD4" s="53"/>
      <c r="SME4" s="53"/>
      <c r="SMF4" s="53"/>
      <c r="SMG4" s="53"/>
      <c r="SMH4" s="53"/>
      <c r="SMI4" s="53"/>
      <c r="SMJ4" s="53"/>
      <c r="SMK4" s="53"/>
      <c r="SML4" s="53"/>
      <c r="SMM4" s="53"/>
      <c r="SMN4" s="53"/>
      <c r="SMO4" s="53"/>
      <c r="SMP4" s="53"/>
      <c r="SMQ4" s="53"/>
      <c r="SMR4" s="53"/>
      <c r="SMS4" s="53"/>
      <c r="SMT4" s="53"/>
      <c r="SMU4" s="53"/>
      <c r="SMV4" s="53"/>
      <c r="SMW4" s="53"/>
      <c r="SMX4" s="53"/>
      <c r="SMY4" s="53"/>
      <c r="SMZ4" s="53"/>
      <c r="SNA4" s="53"/>
      <c r="SNB4" s="53"/>
      <c r="SNC4" s="53"/>
      <c r="SND4" s="53"/>
      <c r="SNE4" s="53"/>
      <c r="SNF4" s="53"/>
      <c r="SNG4" s="53"/>
      <c r="SNH4" s="53"/>
      <c r="SNI4" s="53"/>
      <c r="SNJ4" s="53"/>
      <c r="SNK4" s="53"/>
      <c r="SNL4" s="53"/>
      <c r="SNM4" s="53"/>
      <c r="SNN4" s="53"/>
      <c r="SNO4" s="53"/>
      <c r="SNP4" s="53"/>
      <c r="SNQ4" s="53"/>
      <c r="SNR4" s="53"/>
      <c r="SNS4" s="53"/>
      <c r="SNT4" s="53"/>
      <c r="SNU4" s="53"/>
      <c r="SNV4" s="53"/>
      <c r="SNW4" s="53"/>
      <c r="SNX4" s="53"/>
      <c r="SNY4" s="53"/>
      <c r="SNZ4" s="53"/>
      <c r="SOA4" s="53"/>
      <c r="SOB4" s="53"/>
      <c r="SOC4" s="53"/>
      <c r="SOD4" s="53"/>
      <c r="SOE4" s="53"/>
      <c r="SOF4" s="53"/>
      <c r="SOG4" s="53"/>
      <c r="SOH4" s="53"/>
      <c r="SOI4" s="53"/>
      <c r="SOJ4" s="53"/>
      <c r="SOK4" s="53"/>
      <c r="SOL4" s="53"/>
      <c r="SOM4" s="53"/>
      <c r="SON4" s="53"/>
      <c r="SOO4" s="53"/>
      <c r="SOP4" s="53"/>
      <c r="SOQ4" s="53"/>
      <c r="SOR4" s="53"/>
      <c r="SOS4" s="53"/>
      <c r="SOT4" s="53"/>
      <c r="SOU4" s="53"/>
      <c r="SOV4" s="53"/>
      <c r="SOW4" s="53"/>
      <c r="SOX4" s="53"/>
      <c r="SOY4" s="53"/>
      <c r="SOZ4" s="53"/>
      <c r="SPA4" s="53"/>
      <c r="SPB4" s="53"/>
      <c r="SPC4" s="53"/>
      <c r="SPD4" s="53"/>
      <c r="SPE4" s="53"/>
      <c r="SPF4" s="53"/>
      <c r="SPG4" s="53"/>
      <c r="SPH4" s="53"/>
      <c r="SPI4" s="53"/>
      <c r="SPJ4" s="53"/>
      <c r="SPK4" s="53"/>
      <c r="SPL4" s="53"/>
      <c r="SPM4" s="53"/>
      <c r="SPN4" s="53"/>
      <c r="SPO4" s="53"/>
      <c r="SPP4" s="53"/>
      <c r="SPQ4" s="53"/>
      <c r="SPR4" s="53"/>
      <c r="SPS4" s="53"/>
      <c r="SPT4" s="53"/>
      <c r="SPU4" s="53"/>
      <c r="SPV4" s="53"/>
      <c r="SPW4" s="53"/>
      <c r="SPX4" s="53"/>
      <c r="SPY4" s="53"/>
      <c r="SPZ4" s="53"/>
      <c r="SQA4" s="53"/>
      <c r="SQB4" s="53"/>
      <c r="SQC4" s="53"/>
      <c r="SQD4" s="53"/>
      <c r="SQE4" s="53"/>
      <c r="SQF4" s="53"/>
      <c r="SQG4" s="53"/>
      <c r="SQH4" s="53"/>
      <c r="SQI4" s="53"/>
      <c r="SQJ4" s="53"/>
      <c r="SQK4" s="53"/>
      <c r="SQL4" s="53"/>
      <c r="SQM4" s="53"/>
      <c r="SQN4" s="53"/>
      <c r="SQO4" s="53"/>
      <c r="SQP4" s="53"/>
      <c r="SQQ4" s="53"/>
      <c r="SQR4" s="53"/>
      <c r="SQS4" s="53"/>
      <c r="SQT4" s="53"/>
      <c r="SQU4" s="53"/>
      <c r="SQV4" s="53"/>
      <c r="SQW4" s="53"/>
      <c r="SQX4" s="53"/>
      <c r="SQY4" s="53"/>
      <c r="SQZ4" s="53"/>
      <c r="SRA4" s="53"/>
      <c r="SRB4" s="53"/>
      <c r="SRC4" s="53"/>
      <c r="SRD4" s="53"/>
      <c r="SRE4" s="53"/>
      <c r="SRF4" s="53"/>
      <c r="SRG4" s="53"/>
      <c r="SRH4" s="53"/>
      <c r="SRI4" s="53"/>
      <c r="SRJ4" s="53"/>
      <c r="SRK4" s="53"/>
      <c r="SRL4" s="53"/>
      <c r="SRM4" s="53"/>
      <c r="SRN4" s="53"/>
      <c r="SRO4" s="53"/>
      <c r="SRP4" s="53"/>
      <c r="SRQ4" s="53"/>
      <c r="SRR4" s="53"/>
      <c r="SRS4" s="53"/>
      <c r="SRT4" s="53"/>
      <c r="SRU4" s="53"/>
      <c r="SRV4" s="53"/>
      <c r="SRW4" s="53"/>
      <c r="SRX4" s="53"/>
      <c r="SRY4" s="53"/>
      <c r="SRZ4" s="53"/>
      <c r="SSA4" s="53"/>
      <c r="SSB4" s="53"/>
      <c r="SSC4" s="53"/>
      <c r="SSD4" s="53"/>
      <c r="SSE4" s="53"/>
      <c r="SSF4" s="53"/>
      <c r="SSG4" s="53"/>
      <c r="SSH4" s="53"/>
      <c r="SSI4" s="53"/>
      <c r="SSJ4" s="53"/>
      <c r="SSK4" s="53"/>
      <c r="SSL4" s="53"/>
      <c r="SSM4" s="53"/>
      <c r="SSN4" s="53"/>
      <c r="SSO4" s="53"/>
      <c r="SSP4" s="53"/>
      <c r="SSQ4" s="53"/>
      <c r="SSR4" s="53"/>
      <c r="SSS4" s="53"/>
      <c r="SST4" s="53"/>
      <c r="SSU4" s="53"/>
      <c r="SSV4" s="53"/>
      <c r="SSW4" s="53"/>
      <c r="SSX4" s="53"/>
      <c r="SSY4" s="53"/>
      <c r="SSZ4" s="53"/>
      <c r="STA4" s="53"/>
      <c r="STB4" s="53"/>
      <c r="STC4" s="53"/>
      <c r="STD4" s="53"/>
      <c r="STE4" s="53"/>
      <c r="STF4" s="53"/>
      <c r="STG4" s="53"/>
      <c r="STH4" s="53"/>
      <c r="STI4" s="53"/>
      <c r="STJ4" s="53"/>
      <c r="STK4" s="53"/>
      <c r="STL4" s="53"/>
      <c r="STM4" s="53"/>
      <c r="STN4" s="53"/>
      <c r="STO4" s="53"/>
      <c r="STP4" s="53"/>
      <c r="STQ4" s="53"/>
      <c r="STR4" s="53"/>
      <c r="STS4" s="53"/>
      <c r="STT4" s="53"/>
      <c r="STU4" s="53"/>
      <c r="STV4" s="53"/>
      <c r="STW4" s="53"/>
      <c r="STX4" s="53"/>
      <c r="STY4" s="53"/>
      <c r="STZ4" s="53"/>
      <c r="SUA4" s="53"/>
      <c r="SUB4" s="53"/>
      <c r="SUC4" s="53"/>
      <c r="SUD4" s="53"/>
      <c r="SUE4" s="53"/>
      <c r="SUF4" s="53"/>
      <c r="SUG4" s="53"/>
      <c r="SUH4" s="53"/>
      <c r="SUI4" s="53"/>
      <c r="SUJ4" s="53"/>
      <c r="SUK4" s="53"/>
      <c r="SUL4" s="53"/>
      <c r="SUM4" s="53"/>
      <c r="SUN4" s="53"/>
      <c r="SUO4" s="53"/>
      <c r="SUP4" s="53"/>
      <c r="SUQ4" s="53"/>
      <c r="SUR4" s="53"/>
      <c r="SUS4" s="53"/>
      <c r="SUT4" s="53"/>
      <c r="SUU4" s="53"/>
      <c r="SUV4" s="53"/>
      <c r="SUW4" s="53"/>
      <c r="SUX4" s="53"/>
      <c r="SUY4" s="53"/>
      <c r="SUZ4" s="53"/>
      <c r="SVA4" s="53"/>
      <c r="SVB4" s="53"/>
      <c r="SVC4" s="53"/>
      <c r="SVD4" s="53"/>
      <c r="SVE4" s="53"/>
      <c r="SVF4" s="53"/>
      <c r="SVG4" s="53"/>
      <c r="SVH4" s="53"/>
      <c r="SVI4" s="53"/>
      <c r="SVJ4" s="53"/>
      <c r="SVK4" s="53"/>
      <c r="SVL4" s="53"/>
      <c r="SVM4" s="53"/>
      <c r="SVN4" s="53"/>
      <c r="SVO4" s="53"/>
      <c r="SVP4" s="53"/>
      <c r="SVQ4" s="53"/>
      <c r="SVR4" s="53"/>
      <c r="SVS4" s="53"/>
      <c r="SVT4" s="53"/>
      <c r="SVU4" s="53"/>
      <c r="SVV4" s="53"/>
      <c r="SVW4" s="53"/>
      <c r="SVX4" s="53"/>
      <c r="SVY4" s="53"/>
      <c r="SVZ4" s="53"/>
      <c r="SWA4" s="53"/>
      <c r="SWB4" s="53"/>
      <c r="SWC4" s="53"/>
      <c r="SWD4" s="53"/>
      <c r="SWE4" s="53"/>
      <c r="SWF4" s="53"/>
      <c r="SWG4" s="53"/>
      <c r="SWH4" s="53"/>
      <c r="SWI4" s="53"/>
      <c r="SWJ4" s="53"/>
      <c r="SWK4" s="53"/>
      <c r="SWL4" s="53"/>
      <c r="SWM4" s="53"/>
      <c r="SWN4" s="53"/>
      <c r="SWO4" s="53"/>
      <c r="SWP4" s="53"/>
      <c r="SWQ4" s="53"/>
      <c r="SWR4" s="53"/>
      <c r="SWS4" s="53"/>
      <c r="SWT4" s="53"/>
      <c r="SWU4" s="53"/>
      <c r="SWV4" s="53"/>
      <c r="SWW4" s="53"/>
      <c r="SWX4" s="53"/>
      <c r="SWY4" s="53"/>
      <c r="SWZ4" s="53"/>
      <c r="SXA4" s="53"/>
      <c r="SXB4" s="53"/>
      <c r="SXC4" s="53"/>
      <c r="SXD4" s="53"/>
      <c r="SXE4" s="53"/>
      <c r="SXF4" s="53"/>
      <c r="SXG4" s="53"/>
      <c r="SXH4" s="53"/>
      <c r="SXI4" s="53"/>
      <c r="SXJ4" s="53"/>
      <c r="SXK4" s="53"/>
      <c r="SXL4" s="53"/>
      <c r="SXM4" s="53"/>
      <c r="SXN4" s="53"/>
      <c r="SXO4" s="53"/>
      <c r="SXP4" s="53"/>
      <c r="SXQ4" s="53"/>
      <c r="SXR4" s="53"/>
      <c r="SXS4" s="53"/>
      <c r="SXT4" s="53"/>
      <c r="SXU4" s="53"/>
      <c r="SXV4" s="53"/>
      <c r="SXW4" s="53"/>
      <c r="SXX4" s="53"/>
      <c r="SXY4" s="53"/>
      <c r="SXZ4" s="53"/>
      <c r="SYA4" s="53"/>
      <c r="SYB4" s="53"/>
      <c r="SYC4" s="53"/>
      <c r="SYD4" s="53"/>
      <c r="SYE4" s="53"/>
      <c r="SYF4" s="53"/>
      <c r="SYG4" s="53"/>
      <c r="SYH4" s="53"/>
      <c r="SYI4" s="53"/>
      <c r="SYJ4" s="53"/>
      <c r="SYK4" s="53"/>
      <c r="SYL4" s="53"/>
      <c r="SYM4" s="53"/>
      <c r="SYN4" s="53"/>
      <c r="SYO4" s="53"/>
      <c r="SYP4" s="53"/>
      <c r="SYQ4" s="53"/>
      <c r="SYR4" s="53"/>
      <c r="SYS4" s="53"/>
      <c r="SYT4" s="53"/>
      <c r="SYU4" s="53"/>
      <c r="SYV4" s="53"/>
      <c r="SYW4" s="53"/>
      <c r="SYX4" s="53"/>
      <c r="SYY4" s="53"/>
      <c r="SYZ4" s="53"/>
      <c r="SZA4" s="53"/>
      <c r="SZB4" s="53"/>
      <c r="SZC4" s="53"/>
      <c r="SZD4" s="53"/>
      <c r="SZE4" s="53"/>
      <c r="SZF4" s="53"/>
      <c r="SZG4" s="53"/>
      <c r="SZH4" s="53"/>
      <c r="SZI4" s="53"/>
      <c r="SZJ4" s="53"/>
      <c r="SZK4" s="53"/>
      <c r="SZL4" s="53"/>
      <c r="SZM4" s="53"/>
      <c r="SZN4" s="53"/>
      <c r="SZO4" s="53"/>
      <c r="SZP4" s="53"/>
      <c r="SZQ4" s="53"/>
      <c r="SZR4" s="53"/>
      <c r="SZS4" s="53"/>
      <c r="SZT4" s="53"/>
      <c r="SZU4" s="53"/>
      <c r="SZV4" s="53"/>
      <c r="SZW4" s="53"/>
      <c r="SZX4" s="53"/>
      <c r="SZY4" s="53"/>
      <c r="SZZ4" s="53"/>
      <c r="TAA4" s="53"/>
      <c r="TAB4" s="53"/>
      <c r="TAC4" s="53"/>
      <c r="TAD4" s="53"/>
      <c r="TAE4" s="53"/>
      <c r="TAF4" s="53"/>
      <c r="TAG4" s="53"/>
      <c r="TAH4" s="53"/>
      <c r="TAI4" s="53"/>
      <c r="TAJ4" s="53"/>
      <c r="TAK4" s="53"/>
      <c r="TAL4" s="53"/>
      <c r="TAM4" s="53"/>
      <c r="TAN4" s="53"/>
      <c r="TAO4" s="53"/>
      <c r="TAP4" s="53"/>
      <c r="TAQ4" s="53"/>
      <c r="TAR4" s="53"/>
      <c r="TAS4" s="53"/>
      <c r="TAT4" s="53"/>
      <c r="TAU4" s="53"/>
      <c r="TAV4" s="53"/>
      <c r="TAW4" s="53"/>
      <c r="TAX4" s="53"/>
      <c r="TAY4" s="53"/>
      <c r="TAZ4" s="53"/>
      <c r="TBA4" s="53"/>
      <c r="TBB4" s="53"/>
      <c r="TBC4" s="53"/>
      <c r="TBD4" s="53"/>
      <c r="TBE4" s="53"/>
      <c r="TBF4" s="53"/>
      <c r="TBG4" s="53"/>
      <c r="TBH4" s="53"/>
      <c r="TBI4" s="53"/>
      <c r="TBJ4" s="53"/>
      <c r="TBK4" s="53"/>
      <c r="TBL4" s="53"/>
      <c r="TBM4" s="53"/>
      <c r="TBN4" s="53"/>
      <c r="TBO4" s="53"/>
      <c r="TBP4" s="53"/>
      <c r="TBQ4" s="53"/>
      <c r="TBR4" s="53"/>
      <c r="TBS4" s="53"/>
      <c r="TBT4" s="53"/>
      <c r="TBU4" s="53"/>
      <c r="TBV4" s="53"/>
      <c r="TBW4" s="53"/>
      <c r="TBX4" s="53"/>
      <c r="TBY4" s="53"/>
      <c r="TBZ4" s="53"/>
      <c r="TCA4" s="53"/>
      <c r="TCB4" s="53"/>
      <c r="TCC4" s="53"/>
      <c r="TCD4" s="53"/>
      <c r="TCE4" s="53"/>
      <c r="TCF4" s="53"/>
      <c r="TCG4" s="53"/>
      <c r="TCH4" s="53"/>
      <c r="TCI4" s="53"/>
      <c r="TCJ4" s="53"/>
      <c r="TCK4" s="53"/>
      <c r="TCL4" s="53"/>
      <c r="TCM4" s="53"/>
      <c r="TCN4" s="53"/>
      <c r="TCO4" s="53"/>
      <c r="TCP4" s="53"/>
      <c r="TCQ4" s="53"/>
      <c r="TCR4" s="53"/>
      <c r="TCS4" s="53"/>
      <c r="TCT4" s="53"/>
      <c r="TCU4" s="53"/>
      <c r="TCV4" s="53"/>
      <c r="TCW4" s="53"/>
      <c r="TCX4" s="53"/>
      <c r="TCY4" s="53"/>
      <c r="TCZ4" s="53"/>
      <c r="TDA4" s="53"/>
      <c r="TDB4" s="53"/>
      <c r="TDC4" s="53"/>
      <c r="TDD4" s="53"/>
      <c r="TDE4" s="53"/>
      <c r="TDF4" s="53"/>
      <c r="TDG4" s="53"/>
      <c r="TDH4" s="53"/>
      <c r="TDI4" s="53"/>
      <c r="TDJ4" s="53"/>
      <c r="TDK4" s="53"/>
      <c r="TDL4" s="53"/>
      <c r="TDM4" s="53"/>
      <c r="TDN4" s="53"/>
      <c r="TDO4" s="53"/>
      <c r="TDP4" s="53"/>
      <c r="TDQ4" s="53"/>
      <c r="TDR4" s="53"/>
      <c r="TDS4" s="53"/>
      <c r="TDT4" s="53"/>
      <c r="TDU4" s="53"/>
      <c r="TDV4" s="53"/>
      <c r="TDW4" s="53"/>
      <c r="TDX4" s="53"/>
      <c r="TDY4" s="53"/>
      <c r="TDZ4" s="53"/>
      <c r="TEA4" s="53"/>
      <c r="TEB4" s="53"/>
      <c r="TEC4" s="53"/>
      <c r="TED4" s="53"/>
      <c r="TEE4" s="53"/>
      <c r="TEF4" s="53"/>
      <c r="TEG4" s="53"/>
      <c r="TEH4" s="53"/>
      <c r="TEI4" s="53"/>
      <c r="TEJ4" s="53"/>
      <c r="TEK4" s="53"/>
      <c r="TEL4" s="53"/>
      <c r="TEM4" s="53"/>
      <c r="TEN4" s="53"/>
      <c r="TEO4" s="53"/>
      <c r="TEP4" s="53"/>
      <c r="TEQ4" s="53"/>
      <c r="TER4" s="53"/>
      <c r="TES4" s="53"/>
      <c r="TET4" s="53"/>
      <c r="TEU4" s="53"/>
      <c r="TEV4" s="53"/>
      <c r="TEW4" s="53"/>
      <c r="TEX4" s="53"/>
      <c r="TEY4" s="53"/>
      <c r="TEZ4" s="53"/>
      <c r="TFA4" s="53"/>
      <c r="TFB4" s="53"/>
      <c r="TFC4" s="53"/>
      <c r="TFD4" s="53"/>
      <c r="TFE4" s="53"/>
      <c r="TFF4" s="53"/>
      <c r="TFG4" s="53"/>
      <c r="TFH4" s="53"/>
      <c r="TFI4" s="53"/>
      <c r="TFJ4" s="53"/>
      <c r="TFK4" s="53"/>
      <c r="TFL4" s="53"/>
      <c r="TFM4" s="53"/>
      <c r="TFN4" s="53"/>
      <c r="TFO4" s="53"/>
      <c r="TFP4" s="53"/>
      <c r="TFQ4" s="53"/>
      <c r="TFR4" s="53"/>
      <c r="TFS4" s="53"/>
      <c r="TFT4" s="53"/>
      <c r="TFU4" s="53"/>
      <c r="TFV4" s="53"/>
      <c r="TFW4" s="53"/>
      <c r="TFX4" s="53"/>
      <c r="TFY4" s="53"/>
      <c r="TFZ4" s="53"/>
      <c r="TGA4" s="53"/>
      <c r="TGB4" s="53"/>
      <c r="TGC4" s="53"/>
      <c r="TGD4" s="53"/>
      <c r="TGE4" s="53"/>
      <c r="TGF4" s="53"/>
      <c r="TGG4" s="53"/>
      <c r="TGH4" s="53"/>
      <c r="TGI4" s="53"/>
      <c r="TGJ4" s="53"/>
      <c r="TGK4" s="53"/>
      <c r="TGL4" s="53"/>
      <c r="TGM4" s="53"/>
      <c r="TGN4" s="53"/>
      <c r="TGO4" s="53"/>
      <c r="TGP4" s="53"/>
      <c r="TGQ4" s="53"/>
      <c r="TGR4" s="53"/>
      <c r="TGS4" s="53"/>
      <c r="TGT4" s="53"/>
      <c r="TGU4" s="53"/>
      <c r="TGV4" s="53"/>
      <c r="TGW4" s="53"/>
      <c r="TGX4" s="53"/>
      <c r="TGY4" s="53"/>
      <c r="TGZ4" s="53"/>
      <c r="THA4" s="53"/>
      <c r="THB4" s="53"/>
      <c r="THC4" s="53"/>
      <c r="THD4" s="53"/>
      <c r="THE4" s="53"/>
      <c r="THF4" s="53"/>
      <c r="THG4" s="53"/>
      <c r="THH4" s="53"/>
      <c r="THI4" s="53"/>
      <c r="THJ4" s="53"/>
      <c r="THK4" s="53"/>
      <c r="THL4" s="53"/>
      <c r="THM4" s="53"/>
      <c r="THN4" s="53"/>
      <c r="THO4" s="53"/>
      <c r="THP4" s="53"/>
      <c r="THQ4" s="53"/>
      <c r="THR4" s="53"/>
      <c r="THS4" s="53"/>
      <c r="THT4" s="53"/>
      <c r="THU4" s="53"/>
      <c r="THV4" s="53"/>
      <c r="THW4" s="53"/>
      <c r="THX4" s="53"/>
      <c r="THY4" s="53"/>
      <c r="THZ4" s="53"/>
      <c r="TIA4" s="53"/>
      <c r="TIB4" s="53"/>
      <c r="TIC4" s="53"/>
      <c r="TID4" s="53"/>
      <c r="TIE4" s="53"/>
      <c r="TIF4" s="53"/>
      <c r="TIG4" s="53"/>
      <c r="TIH4" s="53"/>
      <c r="TII4" s="53"/>
      <c r="TIJ4" s="53"/>
      <c r="TIK4" s="53"/>
      <c r="TIL4" s="53"/>
      <c r="TIM4" s="53"/>
      <c r="TIN4" s="53"/>
      <c r="TIO4" s="53"/>
      <c r="TIP4" s="53"/>
      <c r="TIQ4" s="53"/>
      <c r="TIR4" s="53"/>
      <c r="TIS4" s="53"/>
      <c r="TIT4" s="53"/>
      <c r="TIU4" s="53"/>
      <c r="TIV4" s="53"/>
      <c r="TIW4" s="53"/>
      <c r="TIX4" s="53"/>
      <c r="TIY4" s="53"/>
      <c r="TIZ4" s="53"/>
      <c r="TJA4" s="53"/>
      <c r="TJB4" s="53"/>
      <c r="TJC4" s="53"/>
      <c r="TJD4" s="53"/>
      <c r="TJE4" s="53"/>
      <c r="TJF4" s="53"/>
      <c r="TJG4" s="53"/>
      <c r="TJH4" s="53"/>
      <c r="TJI4" s="53"/>
      <c r="TJJ4" s="53"/>
      <c r="TJK4" s="53"/>
      <c r="TJL4" s="53"/>
      <c r="TJM4" s="53"/>
      <c r="TJN4" s="53"/>
      <c r="TJO4" s="53"/>
      <c r="TJP4" s="53"/>
      <c r="TJQ4" s="53"/>
      <c r="TJR4" s="53"/>
      <c r="TJS4" s="53"/>
      <c r="TJT4" s="53"/>
      <c r="TJU4" s="53"/>
      <c r="TJV4" s="53"/>
      <c r="TJW4" s="53"/>
      <c r="TJX4" s="53"/>
      <c r="TJY4" s="53"/>
      <c r="TJZ4" s="53"/>
      <c r="TKA4" s="53"/>
      <c r="TKB4" s="53"/>
      <c r="TKC4" s="53"/>
      <c r="TKD4" s="53"/>
      <c r="TKE4" s="53"/>
      <c r="TKF4" s="53"/>
      <c r="TKG4" s="53"/>
      <c r="TKH4" s="53"/>
      <c r="TKI4" s="53"/>
      <c r="TKJ4" s="53"/>
      <c r="TKK4" s="53"/>
      <c r="TKL4" s="53"/>
      <c r="TKM4" s="53"/>
      <c r="TKN4" s="53"/>
      <c r="TKO4" s="53"/>
      <c r="TKP4" s="53"/>
      <c r="TKQ4" s="53"/>
      <c r="TKR4" s="53"/>
      <c r="TKS4" s="53"/>
      <c r="TKT4" s="53"/>
      <c r="TKU4" s="53"/>
      <c r="TKV4" s="53"/>
      <c r="TKW4" s="53"/>
      <c r="TKX4" s="53"/>
      <c r="TKY4" s="53"/>
      <c r="TKZ4" s="53"/>
      <c r="TLA4" s="53"/>
      <c r="TLB4" s="53"/>
      <c r="TLC4" s="53"/>
      <c r="TLD4" s="53"/>
      <c r="TLE4" s="53"/>
      <c r="TLF4" s="53"/>
      <c r="TLG4" s="53"/>
      <c r="TLH4" s="53"/>
      <c r="TLI4" s="53"/>
      <c r="TLJ4" s="53"/>
      <c r="TLK4" s="53"/>
      <c r="TLL4" s="53"/>
      <c r="TLM4" s="53"/>
      <c r="TLN4" s="53"/>
      <c r="TLO4" s="53"/>
      <c r="TLP4" s="53"/>
      <c r="TLQ4" s="53"/>
      <c r="TLR4" s="53"/>
      <c r="TLS4" s="53"/>
      <c r="TLT4" s="53"/>
      <c r="TLU4" s="53"/>
      <c r="TLV4" s="53"/>
      <c r="TLW4" s="53"/>
      <c r="TLX4" s="53"/>
      <c r="TLY4" s="53"/>
      <c r="TLZ4" s="53"/>
      <c r="TMA4" s="53"/>
      <c r="TMB4" s="53"/>
      <c r="TMC4" s="53"/>
      <c r="TMD4" s="53"/>
      <c r="TME4" s="53"/>
      <c r="TMF4" s="53"/>
      <c r="TMG4" s="53"/>
      <c r="TMH4" s="53"/>
      <c r="TMI4" s="53"/>
      <c r="TMJ4" s="53"/>
      <c r="TMK4" s="53"/>
      <c r="TML4" s="53"/>
      <c r="TMM4" s="53"/>
      <c r="TMN4" s="53"/>
      <c r="TMO4" s="53"/>
      <c r="TMP4" s="53"/>
      <c r="TMQ4" s="53"/>
      <c r="TMR4" s="53"/>
      <c r="TMS4" s="53"/>
      <c r="TMT4" s="53"/>
      <c r="TMU4" s="53"/>
      <c r="TMV4" s="53"/>
      <c r="TMW4" s="53"/>
      <c r="TMX4" s="53"/>
      <c r="TMY4" s="53"/>
      <c r="TMZ4" s="53"/>
      <c r="TNA4" s="53"/>
      <c r="TNB4" s="53"/>
      <c r="TNC4" s="53"/>
      <c r="TND4" s="53"/>
      <c r="TNE4" s="53"/>
      <c r="TNF4" s="53"/>
      <c r="TNG4" s="53"/>
      <c r="TNH4" s="53"/>
      <c r="TNI4" s="53"/>
      <c r="TNJ4" s="53"/>
      <c r="TNK4" s="53"/>
      <c r="TNL4" s="53"/>
      <c r="TNM4" s="53"/>
      <c r="TNN4" s="53"/>
      <c r="TNO4" s="53"/>
      <c r="TNP4" s="53"/>
      <c r="TNQ4" s="53"/>
      <c r="TNR4" s="53"/>
      <c r="TNS4" s="53"/>
      <c r="TNT4" s="53"/>
      <c r="TNU4" s="53"/>
      <c r="TNV4" s="53"/>
      <c r="TNW4" s="53"/>
      <c r="TNX4" s="53"/>
      <c r="TNY4" s="53"/>
      <c r="TNZ4" s="53"/>
      <c r="TOA4" s="53"/>
      <c r="TOB4" s="53"/>
      <c r="TOC4" s="53"/>
      <c r="TOD4" s="53"/>
      <c r="TOE4" s="53"/>
      <c r="TOF4" s="53"/>
      <c r="TOG4" s="53"/>
      <c r="TOH4" s="53"/>
      <c r="TOI4" s="53"/>
      <c r="TOJ4" s="53"/>
      <c r="TOK4" s="53"/>
      <c r="TOL4" s="53"/>
      <c r="TOM4" s="53"/>
      <c r="TON4" s="53"/>
      <c r="TOO4" s="53"/>
      <c r="TOP4" s="53"/>
      <c r="TOQ4" s="53"/>
      <c r="TOR4" s="53"/>
      <c r="TOS4" s="53"/>
      <c r="TOT4" s="53"/>
      <c r="TOU4" s="53"/>
      <c r="TOV4" s="53"/>
      <c r="TOW4" s="53"/>
      <c r="TOX4" s="53"/>
      <c r="TOY4" s="53"/>
      <c r="TOZ4" s="53"/>
      <c r="TPA4" s="53"/>
      <c r="TPB4" s="53"/>
      <c r="TPC4" s="53"/>
      <c r="TPD4" s="53"/>
      <c r="TPE4" s="53"/>
      <c r="TPF4" s="53"/>
      <c r="TPG4" s="53"/>
      <c r="TPH4" s="53"/>
      <c r="TPI4" s="53"/>
      <c r="TPJ4" s="53"/>
      <c r="TPK4" s="53"/>
      <c r="TPL4" s="53"/>
      <c r="TPM4" s="53"/>
      <c r="TPN4" s="53"/>
      <c r="TPO4" s="53"/>
      <c r="TPP4" s="53"/>
      <c r="TPQ4" s="53"/>
      <c r="TPR4" s="53"/>
      <c r="TPS4" s="53"/>
      <c r="TPT4" s="53"/>
      <c r="TPU4" s="53"/>
      <c r="TPV4" s="53"/>
      <c r="TPW4" s="53"/>
      <c r="TPX4" s="53"/>
      <c r="TPY4" s="53"/>
      <c r="TPZ4" s="53"/>
      <c r="TQA4" s="53"/>
      <c r="TQB4" s="53"/>
      <c r="TQC4" s="53"/>
      <c r="TQD4" s="53"/>
      <c r="TQE4" s="53"/>
      <c r="TQF4" s="53"/>
      <c r="TQG4" s="53"/>
      <c r="TQH4" s="53"/>
      <c r="TQI4" s="53"/>
      <c r="TQJ4" s="53"/>
      <c r="TQK4" s="53"/>
      <c r="TQL4" s="53"/>
      <c r="TQM4" s="53"/>
      <c r="TQN4" s="53"/>
      <c r="TQO4" s="53"/>
      <c r="TQP4" s="53"/>
      <c r="TQQ4" s="53"/>
      <c r="TQR4" s="53"/>
      <c r="TQS4" s="53"/>
      <c r="TQT4" s="53"/>
      <c r="TQU4" s="53"/>
      <c r="TQV4" s="53"/>
      <c r="TQW4" s="53"/>
      <c r="TQX4" s="53"/>
      <c r="TQY4" s="53"/>
      <c r="TQZ4" s="53"/>
      <c r="TRA4" s="53"/>
      <c r="TRB4" s="53"/>
      <c r="TRC4" s="53"/>
      <c r="TRD4" s="53"/>
      <c r="TRE4" s="53"/>
      <c r="TRF4" s="53"/>
      <c r="TRG4" s="53"/>
      <c r="TRH4" s="53"/>
      <c r="TRI4" s="53"/>
      <c r="TRJ4" s="53"/>
      <c r="TRK4" s="53"/>
      <c r="TRL4" s="53"/>
      <c r="TRM4" s="53"/>
      <c r="TRN4" s="53"/>
      <c r="TRO4" s="53"/>
      <c r="TRP4" s="53"/>
      <c r="TRQ4" s="53"/>
      <c r="TRR4" s="53"/>
      <c r="TRS4" s="53"/>
      <c r="TRT4" s="53"/>
      <c r="TRU4" s="53"/>
      <c r="TRV4" s="53"/>
      <c r="TRW4" s="53"/>
      <c r="TRX4" s="53"/>
      <c r="TRY4" s="53"/>
      <c r="TRZ4" s="53"/>
      <c r="TSA4" s="53"/>
      <c r="TSB4" s="53"/>
      <c r="TSC4" s="53"/>
      <c r="TSD4" s="53"/>
      <c r="TSE4" s="53"/>
      <c r="TSF4" s="53"/>
      <c r="TSG4" s="53"/>
      <c r="TSH4" s="53"/>
      <c r="TSI4" s="53"/>
      <c r="TSJ4" s="53"/>
      <c r="TSK4" s="53"/>
      <c r="TSL4" s="53"/>
      <c r="TSM4" s="53"/>
      <c r="TSN4" s="53"/>
      <c r="TSO4" s="53"/>
      <c r="TSP4" s="53"/>
      <c r="TSQ4" s="53"/>
      <c r="TSR4" s="53"/>
      <c r="TSS4" s="53"/>
      <c r="TST4" s="53"/>
      <c r="TSU4" s="53"/>
      <c r="TSV4" s="53"/>
      <c r="TSW4" s="53"/>
      <c r="TSX4" s="53"/>
      <c r="TSY4" s="53"/>
      <c r="TSZ4" s="53"/>
      <c r="TTA4" s="53"/>
      <c r="TTB4" s="53"/>
      <c r="TTC4" s="53"/>
      <c r="TTD4" s="53"/>
      <c r="TTE4" s="53"/>
      <c r="TTF4" s="53"/>
      <c r="TTG4" s="53"/>
      <c r="TTH4" s="53"/>
      <c r="TTI4" s="53"/>
      <c r="TTJ4" s="53"/>
      <c r="TTK4" s="53"/>
      <c r="TTL4" s="53"/>
      <c r="TTM4" s="53"/>
      <c r="TTN4" s="53"/>
      <c r="TTO4" s="53"/>
      <c r="TTP4" s="53"/>
      <c r="TTQ4" s="53"/>
      <c r="TTR4" s="53"/>
      <c r="TTS4" s="53"/>
      <c r="TTT4" s="53"/>
      <c r="TTU4" s="53"/>
      <c r="TTV4" s="53"/>
      <c r="TTW4" s="53"/>
      <c r="TTX4" s="53"/>
      <c r="TTY4" s="53"/>
      <c r="TTZ4" s="53"/>
      <c r="TUA4" s="53"/>
      <c r="TUB4" s="53"/>
      <c r="TUC4" s="53"/>
      <c r="TUD4" s="53"/>
      <c r="TUE4" s="53"/>
      <c r="TUF4" s="53"/>
      <c r="TUG4" s="53"/>
      <c r="TUH4" s="53"/>
      <c r="TUI4" s="53"/>
      <c r="TUJ4" s="53"/>
      <c r="TUK4" s="53"/>
      <c r="TUL4" s="53"/>
      <c r="TUM4" s="53"/>
      <c r="TUN4" s="53"/>
      <c r="TUO4" s="53"/>
      <c r="TUP4" s="53"/>
      <c r="TUQ4" s="53"/>
      <c r="TUR4" s="53"/>
      <c r="TUS4" s="53"/>
      <c r="TUT4" s="53"/>
      <c r="TUU4" s="53"/>
      <c r="TUV4" s="53"/>
      <c r="TUW4" s="53"/>
      <c r="TUX4" s="53"/>
      <c r="TUY4" s="53"/>
      <c r="TUZ4" s="53"/>
      <c r="TVA4" s="53"/>
      <c r="TVB4" s="53"/>
      <c r="TVC4" s="53"/>
      <c r="TVD4" s="53"/>
      <c r="TVE4" s="53"/>
      <c r="TVF4" s="53"/>
      <c r="TVG4" s="53"/>
      <c r="TVH4" s="53"/>
      <c r="TVI4" s="53"/>
      <c r="TVJ4" s="53"/>
      <c r="TVK4" s="53"/>
      <c r="TVL4" s="53"/>
      <c r="TVM4" s="53"/>
      <c r="TVN4" s="53"/>
      <c r="TVO4" s="53"/>
      <c r="TVP4" s="53"/>
      <c r="TVQ4" s="53"/>
      <c r="TVR4" s="53"/>
      <c r="TVS4" s="53"/>
      <c r="TVT4" s="53"/>
      <c r="TVU4" s="53"/>
      <c r="TVV4" s="53"/>
      <c r="TVW4" s="53"/>
      <c r="TVX4" s="53"/>
      <c r="TVY4" s="53"/>
      <c r="TVZ4" s="53"/>
      <c r="TWA4" s="53"/>
      <c r="TWB4" s="53"/>
      <c r="TWC4" s="53"/>
      <c r="TWD4" s="53"/>
      <c r="TWE4" s="53"/>
      <c r="TWF4" s="53"/>
      <c r="TWG4" s="53"/>
      <c r="TWH4" s="53"/>
      <c r="TWI4" s="53"/>
      <c r="TWJ4" s="53"/>
      <c r="TWK4" s="53"/>
      <c r="TWL4" s="53"/>
      <c r="TWM4" s="53"/>
      <c r="TWN4" s="53"/>
      <c r="TWO4" s="53"/>
      <c r="TWP4" s="53"/>
      <c r="TWQ4" s="53"/>
      <c r="TWR4" s="53"/>
      <c r="TWS4" s="53"/>
      <c r="TWT4" s="53"/>
      <c r="TWU4" s="53"/>
      <c r="TWV4" s="53"/>
      <c r="TWW4" s="53"/>
      <c r="TWX4" s="53"/>
      <c r="TWY4" s="53"/>
      <c r="TWZ4" s="53"/>
      <c r="TXA4" s="53"/>
      <c r="TXB4" s="53"/>
      <c r="TXC4" s="53"/>
      <c r="TXD4" s="53"/>
      <c r="TXE4" s="53"/>
      <c r="TXF4" s="53"/>
      <c r="TXG4" s="53"/>
      <c r="TXH4" s="53"/>
      <c r="TXI4" s="53"/>
      <c r="TXJ4" s="53"/>
      <c r="TXK4" s="53"/>
      <c r="TXL4" s="53"/>
      <c r="TXM4" s="53"/>
      <c r="TXN4" s="53"/>
      <c r="TXO4" s="53"/>
      <c r="TXP4" s="53"/>
      <c r="TXQ4" s="53"/>
      <c r="TXR4" s="53"/>
      <c r="TXS4" s="53"/>
      <c r="TXT4" s="53"/>
      <c r="TXU4" s="53"/>
      <c r="TXV4" s="53"/>
      <c r="TXW4" s="53"/>
      <c r="TXX4" s="53"/>
      <c r="TXY4" s="53"/>
      <c r="TXZ4" s="53"/>
      <c r="TYA4" s="53"/>
      <c r="TYB4" s="53"/>
      <c r="TYC4" s="53"/>
      <c r="TYD4" s="53"/>
      <c r="TYE4" s="53"/>
      <c r="TYF4" s="53"/>
      <c r="TYG4" s="53"/>
      <c r="TYH4" s="53"/>
      <c r="TYI4" s="53"/>
      <c r="TYJ4" s="53"/>
      <c r="TYK4" s="53"/>
      <c r="TYL4" s="53"/>
      <c r="TYM4" s="53"/>
      <c r="TYN4" s="53"/>
      <c r="TYO4" s="53"/>
      <c r="TYP4" s="53"/>
      <c r="TYQ4" s="53"/>
      <c r="TYR4" s="53"/>
      <c r="TYS4" s="53"/>
      <c r="TYT4" s="53"/>
      <c r="TYU4" s="53"/>
      <c r="TYV4" s="53"/>
      <c r="TYW4" s="53"/>
      <c r="TYX4" s="53"/>
      <c r="TYY4" s="53"/>
      <c r="TYZ4" s="53"/>
      <c r="TZA4" s="53"/>
      <c r="TZB4" s="53"/>
      <c r="TZC4" s="53"/>
      <c r="TZD4" s="53"/>
      <c r="TZE4" s="53"/>
      <c r="TZF4" s="53"/>
      <c r="TZG4" s="53"/>
      <c r="TZH4" s="53"/>
      <c r="TZI4" s="53"/>
      <c r="TZJ4" s="53"/>
      <c r="TZK4" s="53"/>
      <c r="TZL4" s="53"/>
      <c r="TZM4" s="53"/>
      <c r="TZN4" s="53"/>
      <c r="TZO4" s="53"/>
      <c r="TZP4" s="53"/>
      <c r="TZQ4" s="53"/>
      <c r="TZR4" s="53"/>
      <c r="TZS4" s="53"/>
      <c r="TZT4" s="53"/>
      <c r="TZU4" s="53"/>
      <c r="TZV4" s="53"/>
      <c r="TZW4" s="53"/>
      <c r="TZX4" s="53"/>
      <c r="TZY4" s="53"/>
      <c r="TZZ4" s="53"/>
      <c r="UAA4" s="53"/>
      <c r="UAB4" s="53"/>
      <c r="UAC4" s="53"/>
      <c r="UAD4" s="53"/>
      <c r="UAE4" s="53"/>
      <c r="UAF4" s="53"/>
      <c r="UAG4" s="53"/>
      <c r="UAH4" s="53"/>
      <c r="UAI4" s="53"/>
      <c r="UAJ4" s="53"/>
      <c r="UAK4" s="53"/>
      <c r="UAL4" s="53"/>
      <c r="UAM4" s="53"/>
      <c r="UAN4" s="53"/>
      <c r="UAO4" s="53"/>
      <c r="UAP4" s="53"/>
      <c r="UAQ4" s="53"/>
      <c r="UAR4" s="53"/>
      <c r="UAS4" s="53"/>
      <c r="UAT4" s="53"/>
      <c r="UAU4" s="53"/>
      <c r="UAV4" s="53"/>
      <c r="UAW4" s="53"/>
      <c r="UAX4" s="53"/>
      <c r="UAY4" s="53"/>
      <c r="UAZ4" s="53"/>
      <c r="UBA4" s="53"/>
      <c r="UBB4" s="53"/>
      <c r="UBC4" s="53"/>
      <c r="UBD4" s="53"/>
      <c r="UBE4" s="53"/>
      <c r="UBF4" s="53"/>
      <c r="UBG4" s="53"/>
      <c r="UBH4" s="53"/>
      <c r="UBI4" s="53"/>
      <c r="UBJ4" s="53"/>
      <c r="UBK4" s="53"/>
      <c r="UBL4" s="53"/>
      <c r="UBM4" s="53"/>
      <c r="UBN4" s="53"/>
      <c r="UBO4" s="53"/>
      <c r="UBP4" s="53"/>
      <c r="UBQ4" s="53"/>
      <c r="UBR4" s="53"/>
      <c r="UBS4" s="53"/>
      <c r="UBT4" s="53"/>
      <c r="UBU4" s="53"/>
      <c r="UBV4" s="53"/>
      <c r="UBW4" s="53"/>
      <c r="UBX4" s="53"/>
      <c r="UBY4" s="53"/>
      <c r="UBZ4" s="53"/>
      <c r="UCA4" s="53"/>
      <c r="UCB4" s="53"/>
      <c r="UCC4" s="53"/>
      <c r="UCD4" s="53"/>
      <c r="UCE4" s="53"/>
      <c r="UCF4" s="53"/>
      <c r="UCG4" s="53"/>
      <c r="UCH4" s="53"/>
      <c r="UCI4" s="53"/>
      <c r="UCJ4" s="53"/>
      <c r="UCK4" s="53"/>
      <c r="UCL4" s="53"/>
      <c r="UCM4" s="53"/>
      <c r="UCN4" s="53"/>
      <c r="UCO4" s="53"/>
      <c r="UCP4" s="53"/>
      <c r="UCQ4" s="53"/>
      <c r="UCR4" s="53"/>
      <c r="UCS4" s="53"/>
      <c r="UCT4" s="53"/>
      <c r="UCU4" s="53"/>
      <c r="UCV4" s="53"/>
      <c r="UCW4" s="53"/>
      <c r="UCX4" s="53"/>
      <c r="UCY4" s="53"/>
      <c r="UCZ4" s="53"/>
      <c r="UDA4" s="53"/>
      <c r="UDB4" s="53"/>
      <c r="UDC4" s="53"/>
      <c r="UDD4" s="53"/>
      <c r="UDE4" s="53"/>
      <c r="UDF4" s="53"/>
      <c r="UDG4" s="53"/>
      <c r="UDH4" s="53"/>
      <c r="UDI4" s="53"/>
      <c r="UDJ4" s="53"/>
      <c r="UDK4" s="53"/>
      <c r="UDL4" s="53"/>
      <c r="UDM4" s="53"/>
      <c r="UDN4" s="53"/>
      <c r="UDO4" s="53"/>
      <c r="UDP4" s="53"/>
      <c r="UDQ4" s="53"/>
      <c r="UDR4" s="53"/>
      <c r="UDS4" s="53"/>
      <c r="UDT4" s="53"/>
      <c r="UDU4" s="53"/>
      <c r="UDV4" s="53"/>
      <c r="UDW4" s="53"/>
      <c r="UDX4" s="53"/>
      <c r="UDY4" s="53"/>
      <c r="UDZ4" s="53"/>
      <c r="UEA4" s="53"/>
      <c r="UEB4" s="53"/>
      <c r="UEC4" s="53"/>
      <c r="UED4" s="53"/>
      <c r="UEE4" s="53"/>
      <c r="UEF4" s="53"/>
      <c r="UEG4" s="53"/>
      <c r="UEH4" s="53"/>
      <c r="UEI4" s="53"/>
      <c r="UEJ4" s="53"/>
      <c r="UEK4" s="53"/>
      <c r="UEL4" s="53"/>
      <c r="UEM4" s="53"/>
      <c r="UEN4" s="53"/>
      <c r="UEO4" s="53"/>
      <c r="UEP4" s="53"/>
      <c r="UEQ4" s="53"/>
      <c r="UER4" s="53"/>
      <c r="UES4" s="53"/>
      <c r="UET4" s="53"/>
      <c r="UEU4" s="53"/>
      <c r="UEV4" s="53"/>
      <c r="UEW4" s="53"/>
      <c r="UEX4" s="53"/>
      <c r="UEY4" s="53"/>
      <c r="UEZ4" s="53"/>
      <c r="UFA4" s="53"/>
      <c r="UFB4" s="53"/>
      <c r="UFC4" s="53"/>
      <c r="UFD4" s="53"/>
      <c r="UFE4" s="53"/>
      <c r="UFF4" s="53"/>
      <c r="UFG4" s="53"/>
      <c r="UFH4" s="53"/>
      <c r="UFI4" s="53"/>
      <c r="UFJ4" s="53"/>
      <c r="UFK4" s="53"/>
      <c r="UFL4" s="53"/>
      <c r="UFM4" s="53"/>
      <c r="UFN4" s="53"/>
      <c r="UFO4" s="53"/>
      <c r="UFP4" s="53"/>
      <c r="UFQ4" s="53"/>
      <c r="UFR4" s="53"/>
      <c r="UFS4" s="53"/>
      <c r="UFT4" s="53"/>
      <c r="UFU4" s="53"/>
      <c r="UFV4" s="53"/>
      <c r="UFW4" s="53"/>
      <c r="UFX4" s="53"/>
      <c r="UFY4" s="53"/>
      <c r="UFZ4" s="53"/>
      <c r="UGA4" s="53"/>
      <c r="UGB4" s="53"/>
      <c r="UGC4" s="53"/>
      <c r="UGD4" s="53"/>
      <c r="UGE4" s="53"/>
      <c r="UGF4" s="53"/>
      <c r="UGG4" s="53"/>
      <c r="UGH4" s="53"/>
      <c r="UGI4" s="53"/>
      <c r="UGJ4" s="53"/>
      <c r="UGK4" s="53"/>
      <c r="UGL4" s="53"/>
      <c r="UGM4" s="53"/>
      <c r="UGN4" s="53"/>
      <c r="UGO4" s="53"/>
      <c r="UGP4" s="53"/>
      <c r="UGQ4" s="53"/>
      <c r="UGR4" s="53"/>
      <c r="UGS4" s="53"/>
      <c r="UGT4" s="53"/>
      <c r="UGU4" s="53"/>
      <c r="UGV4" s="53"/>
      <c r="UGW4" s="53"/>
      <c r="UGX4" s="53"/>
      <c r="UGY4" s="53"/>
      <c r="UGZ4" s="53"/>
      <c r="UHA4" s="53"/>
      <c r="UHB4" s="53"/>
      <c r="UHC4" s="53"/>
      <c r="UHD4" s="53"/>
      <c r="UHE4" s="53"/>
      <c r="UHF4" s="53"/>
      <c r="UHG4" s="53"/>
      <c r="UHH4" s="53"/>
      <c r="UHI4" s="53"/>
      <c r="UHJ4" s="53"/>
      <c r="UHK4" s="53"/>
      <c r="UHL4" s="53"/>
      <c r="UHM4" s="53"/>
      <c r="UHN4" s="53"/>
      <c r="UHO4" s="53"/>
      <c r="UHP4" s="53"/>
      <c r="UHQ4" s="53"/>
      <c r="UHR4" s="53"/>
      <c r="UHS4" s="53"/>
      <c r="UHT4" s="53"/>
      <c r="UHU4" s="53"/>
      <c r="UHV4" s="53"/>
      <c r="UHW4" s="53"/>
      <c r="UHX4" s="53"/>
      <c r="UHY4" s="53"/>
      <c r="UHZ4" s="53"/>
      <c r="UIA4" s="53"/>
      <c r="UIB4" s="53"/>
      <c r="UIC4" s="53"/>
      <c r="UID4" s="53"/>
      <c r="UIE4" s="53"/>
      <c r="UIF4" s="53"/>
      <c r="UIG4" s="53"/>
      <c r="UIH4" s="53"/>
      <c r="UII4" s="53"/>
      <c r="UIJ4" s="53"/>
      <c r="UIK4" s="53"/>
      <c r="UIL4" s="53"/>
      <c r="UIM4" s="53"/>
      <c r="UIN4" s="53"/>
      <c r="UIO4" s="53"/>
      <c r="UIP4" s="53"/>
      <c r="UIQ4" s="53"/>
      <c r="UIR4" s="53"/>
      <c r="UIS4" s="53"/>
      <c r="UIT4" s="53"/>
      <c r="UIU4" s="53"/>
      <c r="UIV4" s="53"/>
      <c r="UIW4" s="53"/>
      <c r="UIX4" s="53"/>
      <c r="UIY4" s="53"/>
      <c r="UIZ4" s="53"/>
      <c r="UJA4" s="53"/>
      <c r="UJB4" s="53"/>
      <c r="UJC4" s="53"/>
      <c r="UJD4" s="53"/>
      <c r="UJE4" s="53"/>
      <c r="UJF4" s="53"/>
      <c r="UJG4" s="53"/>
      <c r="UJH4" s="53"/>
      <c r="UJI4" s="53"/>
      <c r="UJJ4" s="53"/>
      <c r="UJK4" s="53"/>
      <c r="UJL4" s="53"/>
      <c r="UJM4" s="53"/>
      <c r="UJN4" s="53"/>
      <c r="UJO4" s="53"/>
      <c r="UJP4" s="53"/>
      <c r="UJQ4" s="53"/>
      <c r="UJR4" s="53"/>
      <c r="UJS4" s="53"/>
      <c r="UJT4" s="53"/>
      <c r="UJU4" s="53"/>
      <c r="UJV4" s="53"/>
      <c r="UJW4" s="53"/>
      <c r="UJX4" s="53"/>
      <c r="UJY4" s="53"/>
      <c r="UJZ4" s="53"/>
      <c r="UKA4" s="53"/>
      <c r="UKB4" s="53"/>
      <c r="UKC4" s="53"/>
      <c r="UKD4" s="53"/>
      <c r="UKE4" s="53"/>
      <c r="UKF4" s="53"/>
      <c r="UKG4" s="53"/>
      <c r="UKH4" s="53"/>
      <c r="UKI4" s="53"/>
      <c r="UKJ4" s="53"/>
      <c r="UKK4" s="53"/>
      <c r="UKL4" s="53"/>
      <c r="UKM4" s="53"/>
      <c r="UKN4" s="53"/>
      <c r="UKO4" s="53"/>
      <c r="UKP4" s="53"/>
      <c r="UKQ4" s="53"/>
      <c r="UKR4" s="53"/>
      <c r="UKS4" s="53"/>
      <c r="UKT4" s="53"/>
      <c r="UKU4" s="53"/>
      <c r="UKV4" s="53"/>
      <c r="UKW4" s="53"/>
      <c r="UKX4" s="53"/>
      <c r="UKY4" s="53"/>
      <c r="UKZ4" s="53"/>
      <c r="ULA4" s="53"/>
      <c r="ULB4" s="53"/>
      <c r="ULC4" s="53"/>
      <c r="ULD4" s="53"/>
      <c r="ULE4" s="53"/>
      <c r="ULF4" s="53"/>
      <c r="ULG4" s="53"/>
      <c r="ULH4" s="53"/>
      <c r="ULI4" s="53"/>
      <c r="ULJ4" s="53"/>
      <c r="ULK4" s="53"/>
      <c r="ULL4" s="53"/>
      <c r="ULM4" s="53"/>
      <c r="ULN4" s="53"/>
      <c r="ULO4" s="53"/>
      <c r="ULP4" s="53"/>
      <c r="ULQ4" s="53"/>
      <c r="ULR4" s="53"/>
      <c r="ULS4" s="53"/>
      <c r="ULT4" s="53"/>
      <c r="ULU4" s="53"/>
      <c r="ULV4" s="53"/>
      <c r="ULW4" s="53"/>
      <c r="ULX4" s="53"/>
      <c r="ULY4" s="53"/>
      <c r="ULZ4" s="53"/>
      <c r="UMA4" s="53"/>
      <c r="UMB4" s="53"/>
      <c r="UMC4" s="53"/>
      <c r="UMD4" s="53"/>
      <c r="UME4" s="53"/>
      <c r="UMF4" s="53"/>
      <c r="UMG4" s="53"/>
      <c r="UMH4" s="53"/>
      <c r="UMI4" s="53"/>
      <c r="UMJ4" s="53"/>
      <c r="UMK4" s="53"/>
      <c r="UML4" s="53"/>
      <c r="UMM4" s="53"/>
      <c r="UMN4" s="53"/>
      <c r="UMO4" s="53"/>
      <c r="UMP4" s="53"/>
      <c r="UMQ4" s="53"/>
      <c r="UMR4" s="53"/>
      <c r="UMS4" s="53"/>
      <c r="UMT4" s="53"/>
      <c r="UMU4" s="53"/>
      <c r="UMV4" s="53"/>
      <c r="UMW4" s="53"/>
      <c r="UMX4" s="53"/>
      <c r="UMY4" s="53"/>
      <c r="UMZ4" s="53"/>
      <c r="UNA4" s="53"/>
      <c r="UNB4" s="53"/>
      <c r="UNC4" s="53"/>
      <c r="UND4" s="53"/>
      <c r="UNE4" s="53"/>
      <c r="UNF4" s="53"/>
      <c r="UNG4" s="53"/>
      <c r="UNH4" s="53"/>
      <c r="UNI4" s="53"/>
      <c r="UNJ4" s="53"/>
      <c r="UNK4" s="53"/>
      <c r="UNL4" s="53"/>
      <c r="UNM4" s="53"/>
      <c r="UNN4" s="53"/>
      <c r="UNO4" s="53"/>
      <c r="UNP4" s="53"/>
      <c r="UNQ4" s="53"/>
      <c r="UNR4" s="53"/>
      <c r="UNS4" s="53"/>
      <c r="UNT4" s="53"/>
      <c r="UNU4" s="53"/>
      <c r="UNV4" s="53"/>
      <c r="UNW4" s="53"/>
      <c r="UNX4" s="53"/>
      <c r="UNY4" s="53"/>
      <c r="UNZ4" s="53"/>
      <c r="UOA4" s="53"/>
      <c r="UOB4" s="53"/>
      <c r="UOC4" s="53"/>
      <c r="UOD4" s="53"/>
      <c r="UOE4" s="53"/>
      <c r="UOF4" s="53"/>
      <c r="UOG4" s="53"/>
      <c r="UOH4" s="53"/>
      <c r="UOI4" s="53"/>
      <c r="UOJ4" s="53"/>
      <c r="UOK4" s="53"/>
      <c r="UOL4" s="53"/>
      <c r="UOM4" s="53"/>
      <c r="UON4" s="53"/>
      <c r="UOO4" s="53"/>
      <c r="UOP4" s="53"/>
      <c r="UOQ4" s="53"/>
      <c r="UOR4" s="53"/>
      <c r="UOS4" s="53"/>
      <c r="UOT4" s="53"/>
      <c r="UOU4" s="53"/>
      <c r="UOV4" s="53"/>
      <c r="UOW4" s="53"/>
      <c r="UOX4" s="53"/>
      <c r="UOY4" s="53"/>
      <c r="UOZ4" s="53"/>
      <c r="UPA4" s="53"/>
      <c r="UPB4" s="53"/>
      <c r="UPC4" s="53"/>
      <c r="UPD4" s="53"/>
      <c r="UPE4" s="53"/>
      <c r="UPF4" s="53"/>
      <c r="UPG4" s="53"/>
      <c r="UPH4" s="53"/>
      <c r="UPI4" s="53"/>
      <c r="UPJ4" s="53"/>
      <c r="UPK4" s="53"/>
      <c r="UPL4" s="53"/>
      <c r="UPM4" s="53"/>
      <c r="UPN4" s="53"/>
      <c r="UPO4" s="53"/>
      <c r="UPP4" s="53"/>
      <c r="UPQ4" s="53"/>
      <c r="UPR4" s="53"/>
      <c r="UPS4" s="53"/>
      <c r="UPT4" s="53"/>
      <c r="UPU4" s="53"/>
      <c r="UPV4" s="53"/>
      <c r="UPW4" s="53"/>
      <c r="UPX4" s="53"/>
      <c r="UPY4" s="53"/>
      <c r="UPZ4" s="53"/>
      <c r="UQA4" s="53"/>
      <c r="UQB4" s="53"/>
      <c r="UQC4" s="53"/>
      <c r="UQD4" s="53"/>
      <c r="UQE4" s="53"/>
      <c r="UQF4" s="53"/>
      <c r="UQG4" s="53"/>
      <c r="UQH4" s="53"/>
      <c r="UQI4" s="53"/>
      <c r="UQJ4" s="53"/>
      <c r="UQK4" s="53"/>
      <c r="UQL4" s="53"/>
      <c r="UQM4" s="53"/>
      <c r="UQN4" s="53"/>
      <c r="UQO4" s="53"/>
      <c r="UQP4" s="53"/>
      <c r="UQQ4" s="53"/>
      <c r="UQR4" s="53"/>
      <c r="UQS4" s="53"/>
      <c r="UQT4" s="53"/>
      <c r="UQU4" s="53"/>
      <c r="UQV4" s="53"/>
      <c r="UQW4" s="53"/>
      <c r="UQX4" s="53"/>
      <c r="UQY4" s="53"/>
      <c r="UQZ4" s="53"/>
      <c r="URA4" s="53"/>
      <c r="URB4" s="53"/>
      <c r="URC4" s="53"/>
      <c r="URD4" s="53"/>
      <c r="URE4" s="53"/>
      <c r="URF4" s="53"/>
      <c r="URG4" s="53"/>
      <c r="URH4" s="53"/>
      <c r="URI4" s="53"/>
      <c r="URJ4" s="53"/>
      <c r="URK4" s="53"/>
      <c r="URL4" s="53"/>
      <c r="URM4" s="53"/>
      <c r="URN4" s="53"/>
      <c r="URO4" s="53"/>
      <c r="URP4" s="53"/>
      <c r="URQ4" s="53"/>
      <c r="URR4" s="53"/>
      <c r="URS4" s="53"/>
      <c r="URT4" s="53"/>
      <c r="URU4" s="53"/>
      <c r="URV4" s="53"/>
      <c r="URW4" s="53"/>
      <c r="URX4" s="53"/>
      <c r="URY4" s="53"/>
      <c r="URZ4" s="53"/>
      <c r="USA4" s="53"/>
      <c r="USB4" s="53"/>
      <c r="USC4" s="53"/>
      <c r="USD4" s="53"/>
      <c r="USE4" s="53"/>
      <c r="USF4" s="53"/>
      <c r="USG4" s="53"/>
      <c r="USH4" s="53"/>
      <c r="USI4" s="53"/>
      <c r="USJ4" s="53"/>
      <c r="USK4" s="53"/>
      <c r="USL4" s="53"/>
      <c r="USM4" s="53"/>
      <c r="USN4" s="53"/>
      <c r="USO4" s="53"/>
      <c r="USP4" s="53"/>
      <c r="USQ4" s="53"/>
      <c r="USR4" s="53"/>
      <c r="USS4" s="53"/>
      <c r="UST4" s="53"/>
      <c r="USU4" s="53"/>
      <c r="USV4" s="53"/>
      <c r="USW4" s="53"/>
      <c r="USX4" s="53"/>
      <c r="USY4" s="53"/>
      <c r="USZ4" s="53"/>
      <c r="UTA4" s="53"/>
      <c r="UTB4" s="53"/>
      <c r="UTC4" s="53"/>
      <c r="UTD4" s="53"/>
      <c r="UTE4" s="53"/>
      <c r="UTF4" s="53"/>
      <c r="UTG4" s="53"/>
      <c r="UTH4" s="53"/>
      <c r="UTI4" s="53"/>
      <c r="UTJ4" s="53"/>
      <c r="UTK4" s="53"/>
      <c r="UTL4" s="53"/>
      <c r="UTM4" s="53"/>
      <c r="UTN4" s="53"/>
      <c r="UTO4" s="53"/>
      <c r="UTP4" s="53"/>
      <c r="UTQ4" s="53"/>
      <c r="UTR4" s="53"/>
      <c r="UTS4" s="53"/>
      <c r="UTT4" s="53"/>
      <c r="UTU4" s="53"/>
      <c r="UTV4" s="53"/>
      <c r="UTW4" s="53"/>
      <c r="UTX4" s="53"/>
      <c r="UTY4" s="53"/>
      <c r="UTZ4" s="53"/>
      <c r="UUA4" s="53"/>
      <c r="UUB4" s="53"/>
      <c r="UUC4" s="53"/>
      <c r="UUD4" s="53"/>
      <c r="UUE4" s="53"/>
      <c r="UUF4" s="53"/>
      <c r="UUG4" s="53"/>
      <c r="UUH4" s="53"/>
      <c r="UUI4" s="53"/>
      <c r="UUJ4" s="53"/>
      <c r="UUK4" s="53"/>
      <c r="UUL4" s="53"/>
      <c r="UUM4" s="53"/>
      <c r="UUN4" s="53"/>
      <c r="UUO4" s="53"/>
      <c r="UUP4" s="53"/>
      <c r="UUQ4" s="53"/>
      <c r="UUR4" s="53"/>
      <c r="UUS4" s="53"/>
      <c r="UUT4" s="53"/>
      <c r="UUU4" s="53"/>
      <c r="UUV4" s="53"/>
      <c r="UUW4" s="53"/>
      <c r="UUX4" s="53"/>
      <c r="UUY4" s="53"/>
      <c r="UUZ4" s="53"/>
      <c r="UVA4" s="53"/>
      <c r="UVB4" s="53"/>
      <c r="UVC4" s="53"/>
      <c r="UVD4" s="53"/>
      <c r="UVE4" s="53"/>
      <c r="UVF4" s="53"/>
      <c r="UVG4" s="53"/>
      <c r="UVH4" s="53"/>
      <c r="UVI4" s="53"/>
      <c r="UVJ4" s="53"/>
      <c r="UVK4" s="53"/>
      <c r="UVL4" s="53"/>
      <c r="UVM4" s="53"/>
      <c r="UVN4" s="53"/>
      <c r="UVO4" s="53"/>
      <c r="UVP4" s="53"/>
      <c r="UVQ4" s="53"/>
      <c r="UVR4" s="53"/>
      <c r="UVS4" s="53"/>
      <c r="UVT4" s="53"/>
      <c r="UVU4" s="53"/>
      <c r="UVV4" s="53"/>
      <c r="UVW4" s="53"/>
      <c r="UVX4" s="53"/>
      <c r="UVY4" s="53"/>
      <c r="UVZ4" s="53"/>
      <c r="UWA4" s="53"/>
      <c r="UWB4" s="53"/>
      <c r="UWC4" s="53"/>
      <c r="UWD4" s="53"/>
      <c r="UWE4" s="53"/>
      <c r="UWF4" s="53"/>
      <c r="UWG4" s="53"/>
      <c r="UWH4" s="53"/>
      <c r="UWI4" s="53"/>
      <c r="UWJ4" s="53"/>
      <c r="UWK4" s="53"/>
      <c r="UWL4" s="53"/>
      <c r="UWM4" s="53"/>
      <c r="UWN4" s="53"/>
      <c r="UWO4" s="53"/>
      <c r="UWP4" s="53"/>
      <c r="UWQ4" s="53"/>
      <c r="UWR4" s="53"/>
      <c r="UWS4" s="53"/>
      <c r="UWT4" s="53"/>
      <c r="UWU4" s="53"/>
      <c r="UWV4" s="53"/>
      <c r="UWW4" s="53"/>
      <c r="UWX4" s="53"/>
      <c r="UWY4" s="53"/>
      <c r="UWZ4" s="53"/>
      <c r="UXA4" s="53"/>
      <c r="UXB4" s="53"/>
      <c r="UXC4" s="53"/>
      <c r="UXD4" s="53"/>
      <c r="UXE4" s="53"/>
      <c r="UXF4" s="53"/>
      <c r="UXG4" s="53"/>
      <c r="UXH4" s="53"/>
      <c r="UXI4" s="53"/>
      <c r="UXJ4" s="53"/>
      <c r="UXK4" s="53"/>
      <c r="UXL4" s="53"/>
      <c r="UXM4" s="53"/>
      <c r="UXN4" s="53"/>
      <c r="UXO4" s="53"/>
      <c r="UXP4" s="53"/>
      <c r="UXQ4" s="53"/>
      <c r="UXR4" s="53"/>
      <c r="UXS4" s="53"/>
      <c r="UXT4" s="53"/>
      <c r="UXU4" s="53"/>
      <c r="UXV4" s="53"/>
      <c r="UXW4" s="53"/>
      <c r="UXX4" s="53"/>
      <c r="UXY4" s="53"/>
      <c r="UXZ4" s="53"/>
      <c r="UYA4" s="53"/>
      <c r="UYB4" s="53"/>
      <c r="UYC4" s="53"/>
      <c r="UYD4" s="53"/>
      <c r="UYE4" s="53"/>
      <c r="UYF4" s="53"/>
      <c r="UYG4" s="53"/>
      <c r="UYH4" s="53"/>
      <c r="UYI4" s="53"/>
      <c r="UYJ4" s="53"/>
      <c r="UYK4" s="53"/>
      <c r="UYL4" s="53"/>
      <c r="UYM4" s="53"/>
      <c r="UYN4" s="53"/>
      <c r="UYO4" s="53"/>
      <c r="UYP4" s="53"/>
      <c r="UYQ4" s="53"/>
      <c r="UYR4" s="53"/>
      <c r="UYS4" s="53"/>
      <c r="UYT4" s="53"/>
      <c r="UYU4" s="53"/>
      <c r="UYV4" s="53"/>
      <c r="UYW4" s="53"/>
      <c r="UYX4" s="53"/>
      <c r="UYY4" s="53"/>
      <c r="UYZ4" s="53"/>
      <c r="UZA4" s="53"/>
      <c r="UZB4" s="53"/>
      <c r="UZC4" s="53"/>
      <c r="UZD4" s="53"/>
      <c r="UZE4" s="53"/>
      <c r="UZF4" s="53"/>
      <c r="UZG4" s="53"/>
      <c r="UZH4" s="53"/>
      <c r="UZI4" s="53"/>
      <c r="UZJ4" s="53"/>
      <c r="UZK4" s="53"/>
      <c r="UZL4" s="53"/>
      <c r="UZM4" s="53"/>
      <c r="UZN4" s="53"/>
      <c r="UZO4" s="53"/>
      <c r="UZP4" s="53"/>
      <c r="UZQ4" s="53"/>
      <c r="UZR4" s="53"/>
      <c r="UZS4" s="53"/>
      <c r="UZT4" s="53"/>
      <c r="UZU4" s="53"/>
      <c r="UZV4" s="53"/>
      <c r="UZW4" s="53"/>
      <c r="UZX4" s="53"/>
      <c r="UZY4" s="53"/>
      <c r="UZZ4" s="53"/>
      <c r="VAA4" s="53"/>
      <c r="VAB4" s="53"/>
      <c r="VAC4" s="53"/>
      <c r="VAD4" s="53"/>
      <c r="VAE4" s="53"/>
      <c r="VAF4" s="53"/>
      <c r="VAG4" s="53"/>
      <c r="VAH4" s="53"/>
      <c r="VAI4" s="53"/>
      <c r="VAJ4" s="53"/>
      <c r="VAK4" s="53"/>
      <c r="VAL4" s="53"/>
      <c r="VAM4" s="53"/>
      <c r="VAN4" s="53"/>
      <c r="VAO4" s="53"/>
      <c r="VAP4" s="53"/>
      <c r="VAQ4" s="53"/>
      <c r="VAR4" s="53"/>
      <c r="VAS4" s="53"/>
      <c r="VAT4" s="53"/>
      <c r="VAU4" s="53"/>
      <c r="VAV4" s="53"/>
      <c r="VAW4" s="53"/>
      <c r="VAX4" s="53"/>
      <c r="VAY4" s="53"/>
      <c r="VAZ4" s="53"/>
      <c r="VBA4" s="53"/>
      <c r="VBB4" s="53"/>
      <c r="VBC4" s="53"/>
      <c r="VBD4" s="53"/>
      <c r="VBE4" s="53"/>
      <c r="VBF4" s="53"/>
      <c r="VBG4" s="53"/>
      <c r="VBH4" s="53"/>
      <c r="VBI4" s="53"/>
      <c r="VBJ4" s="53"/>
      <c r="VBK4" s="53"/>
      <c r="VBL4" s="53"/>
      <c r="VBM4" s="53"/>
      <c r="VBN4" s="53"/>
      <c r="VBO4" s="53"/>
      <c r="VBP4" s="53"/>
      <c r="VBQ4" s="53"/>
      <c r="VBR4" s="53"/>
      <c r="VBS4" s="53"/>
      <c r="VBT4" s="53"/>
      <c r="VBU4" s="53"/>
      <c r="VBV4" s="53"/>
      <c r="VBW4" s="53"/>
      <c r="VBX4" s="53"/>
      <c r="VBY4" s="53"/>
      <c r="VBZ4" s="53"/>
      <c r="VCA4" s="53"/>
      <c r="VCB4" s="53"/>
      <c r="VCC4" s="53"/>
      <c r="VCD4" s="53"/>
      <c r="VCE4" s="53"/>
      <c r="VCF4" s="53"/>
      <c r="VCG4" s="53"/>
      <c r="VCH4" s="53"/>
      <c r="VCI4" s="53"/>
      <c r="VCJ4" s="53"/>
      <c r="VCK4" s="53"/>
      <c r="VCL4" s="53"/>
      <c r="VCM4" s="53"/>
      <c r="VCN4" s="53"/>
      <c r="VCO4" s="53"/>
      <c r="VCP4" s="53"/>
      <c r="VCQ4" s="53"/>
      <c r="VCR4" s="53"/>
      <c r="VCS4" s="53"/>
      <c r="VCT4" s="53"/>
      <c r="VCU4" s="53"/>
      <c r="VCV4" s="53"/>
      <c r="VCW4" s="53"/>
      <c r="VCX4" s="53"/>
      <c r="VCY4" s="53"/>
      <c r="VCZ4" s="53"/>
      <c r="VDA4" s="53"/>
      <c r="VDB4" s="53"/>
      <c r="VDC4" s="53"/>
      <c r="VDD4" s="53"/>
      <c r="VDE4" s="53"/>
      <c r="VDF4" s="53"/>
      <c r="VDG4" s="53"/>
      <c r="VDH4" s="53"/>
      <c r="VDI4" s="53"/>
      <c r="VDJ4" s="53"/>
      <c r="VDK4" s="53"/>
      <c r="VDL4" s="53"/>
      <c r="VDM4" s="53"/>
      <c r="VDN4" s="53"/>
      <c r="VDO4" s="53"/>
      <c r="VDP4" s="53"/>
      <c r="VDQ4" s="53"/>
      <c r="VDR4" s="53"/>
      <c r="VDS4" s="53"/>
      <c r="VDT4" s="53"/>
      <c r="VDU4" s="53"/>
      <c r="VDV4" s="53"/>
      <c r="VDW4" s="53"/>
      <c r="VDX4" s="53"/>
      <c r="VDY4" s="53"/>
      <c r="VDZ4" s="53"/>
      <c r="VEA4" s="53"/>
      <c r="VEB4" s="53"/>
      <c r="VEC4" s="53"/>
      <c r="VED4" s="53"/>
      <c r="VEE4" s="53"/>
      <c r="VEF4" s="53"/>
      <c r="VEG4" s="53"/>
      <c r="VEH4" s="53"/>
      <c r="VEI4" s="53"/>
      <c r="VEJ4" s="53"/>
      <c r="VEK4" s="53"/>
      <c r="VEL4" s="53"/>
      <c r="VEM4" s="53"/>
      <c r="VEN4" s="53"/>
      <c r="VEO4" s="53"/>
      <c r="VEP4" s="53"/>
      <c r="VEQ4" s="53"/>
      <c r="VER4" s="53"/>
      <c r="VES4" s="53"/>
      <c r="VET4" s="53"/>
      <c r="VEU4" s="53"/>
      <c r="VEV4" s="53"/>
      <c r="VEW4" s="53"/>
      <c r="VEX4" s="53"/>
      <c r="VEY4" s="53"/>
      <c r="VEZ4" s="53"/>
      <c r="VFA4" s="53"/>
      <c r="VFB4" s="53"/>
      <c r="VFC4" s="53"/>
      <c r="VFD4" s="53"/>
      <c r="VFE4" s="53"/>
      <c r="VFF4" s="53"/>
      <c r="VFG4" s="53"/>
      <c r="VFH4" s="53"/>
      <c r="VFI4" s="53"/>
      <c r="VFJ4" s="53"/>
      <c r="VFK4" s="53"/>
      <c r="VFL4" s="53"/>
      <c r="VFM4" s="53"/>
      <c r="VFN4" s="53"/>
      <c r="VFO4" s="53"/>
      <c r="VFP4" s="53"/>
      <c r="VFQ4" s="53"/>
      <c r="VFR4" s="53"/>
      <c r="VFS4" s="53"/>
      <c r="VFT4" s="53"/>
      <c r="VFU4" s="53"/>
      <c r="VFV4" s="53"/>
      <c r="VFW4" s="53"/>
      <c r="VFX4" s="53"/>
      <c r="VFY4" s="53"/>
      <c r="VFZ4" s="53"/>
      <c r="VGA4" s="53"/>
      <c r="VGB4" s="53"/>
      <c r="VGC4" s="53"/>
      <c r="VGD4" s="53"/>
      <c r="VGE4" s="53"/>
      <c r="VGF4" s="53"/>
      <c r="VGG4" s="53"/>
      <c r="VGH4" s="53"/>
      <c r="VGI4" s="53"/>
      <c r="VGJ4" s="53"/>
      <c r="VGK4" s="53"/>
      <c r="VGL4" s="53"/>
      <c r="VGM4" s="53"/>
      <c r="VGN4" s="53"/>
      <c r="VGO4" s="53"/>
      <c r="VGP4" s="53"/>
      <c r="VGQ4" s="53"/>
      <c r="VGR4" s="53"/>
      <c r="VGS4" s="53"/>
      <c r="VGT4" s="53"/>
      <c r="VGU4" s="53"/>
      <c r="VGV4" s="53"/>
      <c r="VGW4" s="53"/>
      <c r="VGX4" s="53"/>
      <c r="VGY4" s="53"/>
      <c r="VGZ4" s="53"/>
      <c r="VHA4" s="53"/>
      <c r="VHB4" s="53"/>
      <c r="VHC4" s="53"/>
      <c r="VHD4" s="53"/>
      <c r="VHE4" s="53"/>
      <c r="VHF4" s="53"/>
      <c r="VHG4" s="53"/>
      <c r="VHH4" s="53"/>
      <c r="VHI4" s="53"/>
      <c r="VHJ4" s="53"/>
      <c r="VHK4" s="53"/>
      <c r="VHL4" s="53"/>
      <c r="VHM4" s="53"/>
      <c r="VHN4" s="53"/>
      <c r="VHO4" s="53"/>
      <c r="VHP4" s="53"/>
      <c r="VHQ4" s="53"/>
      <c r="VHR4" s="53"/>
      <c r="VHS4" s="53"/>
      <c r="VHT4" s="53"/>
      <c r="VHU4" s="53"/>
      <c r="VHV4" s="53"/>
      <c r="VHW4" s="53"/>
      <c r="VHX4" s="53"/>
      <c r="VHY4" s="53"/>
      <c r="VHZ4" s="53"/>
      <c r="VIA4" s="53"/>
      <c r="VIB4" s="53"/>
      <c r="VIC4" s="53"/>
      <c r="VID4" s="53"/>
      <c r="VIE4" s="53"/>
      <c r="VIF4" s="53"/>
      <c r="VIG4" s="53"/>
      <c r="VIH4" s="53"/>
      <c r="VII4" s="53"/>
      <c r="VIJ4" s="53"/>
      <c r="VIK4" s="53"/>
      <c r="VIL4" s="53"/>
      <c r="VIM4" s="53"/>
      <c r="VIN4" s="53"/>
      <c r="VIO4" s="53"/>
      <c r="VIP4" s="53"/>
      <c r="VIQ4" s="53"/>
      <c r="VIR4" s="53"/>
      <c r="VIS4" s="53"/>
      <c r="VIT4" s="53"/>
      <c r="VIU4" s="53"/>
      <c r="VIV4" s="53"/>
      <c r="VIW4" s="53"/>
      <c r="VIX4" s="53"/>
      <c r="VIY4" s="53"/>
      <c r="VIZ4" s="53"/>
      <c r="VJA4" s="53"/>
      <c r="VJB4" s="53"/>
      <c r="VJC4" s="53"/>
      <c r="VJD4" s="53"/>
      <c r="VJE4" s="53"/>
      <c r="VJF4" s="53"/>
      <c r="VJG4" s="53"/>
      <c r="VJH4" s="53"/>
      <c r="VJI4" s="53"/>
      <c r="VJJ4" s="53"/>
      <c r="VJK4" s="53"/>
      <c r="VJL4" s="53"/>
      <c r="VJM4" s="53"/>
      <c r="VJN4" s="53"/>
      <c r="VJO4" s="53"/>
      <c r="VJP4" s="53"/>
      <c r="VJQ4" s="53"/>
      <c r="VJR4" s="53"/>
      <c r="VJS4" s="53"/>
      <c r="VJT4" s="53"/>
      <c r="VJU4" s="53"/>
      <c r="VJV4" s="53"/>
      <c r="VJW4" s="53"/>
      <c r="VJX4" s="53"/>
      <c r="VJY4" s="53"/>
      <c r="VJZ4" s="53"/>
      <c r="VKA4" s="53"/>
      <c r="VKB4" s="53"/>
      <c r="VKC4" s="53"/>
      <c r="VKD4" s="53"/>
      <c r="VKE4" s="53"/>
      <c r="VKF4" s="53"/>
      <c r="VKG4" s="53"/>
      <c r="VKH4" s="53"/>
      <c r="VKI4" s="53"/>
      <c r="VKJ4" s="53"/>
      <c r="VKK4" s="53"/>
      <c r="VKL4" s="53"/>
      <c r="VKM4" s="53"/>
      <c r="VKN4" s="53"/>
      <c r="VKO4" s="53"/>
      <c r="VKP4" s="53"/>
      <c r="VKQ4" s="53"/>
      <c r="VKR4" s="53"/>
      <c r="VKS4" s="53"/>
      <c r="VKT4" s="53"/>
      <c r="VKU4" s="53"/>
      <c r="VKV4" s="53"/>
      <c r="VKW4" s="53"/>
      <c r="VKX4" s="53"/>
      <c r="VKY4" s="53"/>
      <c r="VKZ4" s="53"/>
      <c r="VLA4" s="53"/>
      <c r="VLB4" s="53"/>
      <c r="VLC4" s="53"/>
      <c r="VLD4" s="53"/>
      <c r="VLE4" s="53"/>
      <c r="VLF4" s="53"/>
      <c r="VLG4" s="53"/>
      <c r="VLH4" s="53"/>
      <c r="VLI4" s="53"/>
      <c r="VLJ4" s="53"/>
      <c r="VLK4" s="53"/>
      <c r="VLL4" s="53"/>
      <c r="VLM4" s="53"/>
      <c r="VLN4" s="53"/>
      <c r="VLO4" s="53"/>
      <c r="VLP4" s="53"/>
      <c r="VLQ4" s="53"/>
      <c r="VLR4" s="53"/>
      <c r="VLS4" s="53"/>
      <c r="VLT4" s="53"/>
      <c r="VLU4" s="53"/>
      <c r="VLV4" s="53"/>
      <c r="VLW4" s="53"/>
      <c r="VLX4" s="53"/>
      <c r="VLY4" s="53"/>
      <c r="VLZ4" s="53"/>
      <c r="VMA4" s="53"/>
      <c r="VMB4" s="53"/>
      <c r="VMC4" s="53"/>
      <c r="VMD4" s="53"/>
      <c r="VME4" s="53"/>
      <c r="VMF4" s="53"/>
      <c r="VMG4" s="53"/>
      <c r="VMH4" s="53"/>
      <c r="VMI4" s="53"/>
      <c r="VMJ4" s="53"/>
      <c r="VMK4" s="53"/>
      <c r="VML4" s="53"/>
      <c r="VMM4" s="53"/>
      <c r="VMN4" s="53"/>
      <c r="VMO4" s="53"/>
      <c r="VMP4" s="53"/>
      <c r="VMQ4" s="53"/>
      <c r="VMR4" s="53"/>
      <c r="VMS4" s="53"/>
      <c r="VMT4" s="53"/>
      <c r="VMU4" s="53"/>
      <c r="VMV4" s="53"/>
      <c r="VMW4" s="53"/>
      <c r="VMX4" s="53"/>
      <c r="VMY4" s="53"/>
      <c r="VMZ4" s="53"/>
      <c r="VNA4" s="53"/>
      <c r="VNB4" s="53"/>
      <c r="VNC4" s="53"/>
      <c r="VND4" s="53"/>
      <c r="VNE4" s="53"/>
      <c r="VNF4" s="53"/>
      <c r="VNG4" s="53"/>
      <c r="VNH4" s="53"/>
      <c r="VNI4" s="53"/>
      <c r="VNJ4" s="53"/>
      <c r="VNK4" s="53"/>
      <c r="VNL4" s="53"/>
      <c r="VNM4" s="53"/>
      <c r="VNN4" s="53"/>
      <c r="VNO4" s="53"/>
      <c r="VNP4" s="53"/>
      <c r="VNQ4" s="53"/>
      <c r="VNR4" s="53"/>
      <c r="VNS4" s="53"/>
      <c r="VNT4" s="53"/>
      <c r="VNU4" s="53"/>
      <c r="VNV4" s="53"/>
      <c r="VNW4" s="53"/>
      <c r="VNX4" s="53"/>
      <c r="VNY4" s="53"/>
      <c r="VNZ4" s="53"/>
      <c r="VOA4" s="53"/>
      <c r="VOB4" s="53"/>
      <c r="VOC4" s="53"/>
      <c r="VOD4" s="53"/>
      <c r="VOE4" s="53"/>
      <c r="VOF4" s="53"/>
      <c r="VOG4" s="53"/>
      <c r="VOH4" s="53"/>
      <c r="VOI4" s="53"/>
      <c r="VOJ4" s="53"/>
      <c r="VOK4" s="53"/>
      <c r="VOL4" s="53"/>
      <c r="VOM4" s="53"/>
      <c r="VON4" s="53"/>
      <c r="VOO4" s="53"/>
      <c r="VOP4" s="53"/>
      <c r="VOQ4" s="53"/>
      <c r="VOR4" s="53"/>
      <c r="VOS4" s="53"/>
      <c r="VOT4" s="53"/>
      <c r="VOU4" s="53"/>
      <c r="VOV4" s="53"/>
      <c r="VOW4" s="53"/>
      <c r="VOX4" s="53"/>
      <c r="VOY4" s="53"/>
      <c r="VOZ4" s="53"/>
      <c r="VPA4" s="53"/>
      <c r="VPB4" s="53"/>
      <c r="VPC4" s="53"/>
      <c r="VPD4" s="53"/>
      <c r="VPE4" s="53"/>
      <c r="VPF4" s="53"/>
      <c r="VPG4" s="53"/>
      <c r="VPH4" s="53"/>
      <c r="VPI4" s="53"/>
      <c r="VPJ4" s="53"/>
      <c r="VPK4" s="53"/>
      <c r="VPL4" s="53"/>
      <c r="VPM4" s="53"/>
      <c r="VPN4" s="53"/>
      <c r="VPO4" s="53"/>
      <c r="VPP4" s="53"/>
      <c r="VPQ4" s="53"/>
      <c r="VPR4" s="53"/>
      <c r="VPS4" s="53"/>
      <c r="VPT4" s="53"/>
      <c r="VPU4" s="53"/>
      <c r="VPV4" s="53"/>
      <c r="VPW4" s="53"/>
      <c r="VPX4" s="53"/>
      <c r="VPY4" s="53"/>
      <c r="VPZ4" s="53"/>
      <c r="VQA4" s="53"/>
      <c r="VQB4" s="53"/>
      <c r="VQC4" s="53"/>
      <c r="VQD4" s="53"/>
      <c r="VQE4" s="53"/>
      <c r="VQF4" s="53"/>
      <c r="VQG4" s="53"/>
      <c r="VQH4" s="53"/>
      <c r="VQI4" s="53"/>
      <c r="VQJ4" s="53"/>
      <c r="VQK4" s="53"/>
      <c r="VQL4" s="53"/>
      <c r="VQM4" s="53"/>
      <c r="VQN4" s="53"/>
      <c r="VQO4" s="53"/>
      <c r="VQP4" s="53"/>
      <c r="VQQ4" s="53"/>
      <c r="VQR4" s="53"/>
      <c r="VQS4" s="53"/>
      <c r="VQT4" s="53"/>
      <c r="VQU4" s="53"/>
      <c r="VQV4" s="53"/>
      <c r="VQW4" s="53"/>
      <c r="VQX4" s="53"/>
      <c r="VQY4" s="53"/>
      <c r="VQZ4" s="53"/>
      <c r="VRA4" s="53"/>
      <c r="VRB4" s="53"/>
      <c r="VRC4" s="53"/>
      <c r="VRD4" s="53"/>
      <c r="VRE4" s="53"/>
      <c r="VRF4" s="53"/>
      <c r="VRG4" s="53"/>
      <c r="VRH4" s="53"/>
      <c r="VRI4" s="53"/>
      <c r="VRJ4" s="53"/>
      <c r="VRK4" s="53"/>
      <c r="VRL4" s="53"/>
      <c r="VRM4" s="53"/>
      <c r="VRN4" s="53"/>
      <c r="VRO4" s="53"/>
      <c r="VRP4" s="53"/>
      <c r="VRQ4" s="53"/>
      <c r="VRR4" s="53"/>
      <c r="VRS4" s="53"/>
      <c r="VRT4" s="53"/>
      <c r="VRU4" s="53"/>
      <c r="VRV4" s="53"/>
      <c r="VRW4" s="53"/>
      <c r="VRX4" s="53"/>
      <c r="VRY4" s="53"/>
      <c r="VRZ4" s="53"/>
      <c r="VSA4" s="53"/>
      <c r="VSB4" s="53"/>
      <c r="VSC4" s="53"/>
      <c r="VSD4" s="53"/>
      <c r="VSE4" s="53"/>
      <c r="VSF4" s="53"/>
      <c r="VSG4" s="53"/>
      <c r="VSH4" s="53"/>
      <c r="VSI4" s="53"/>
      <c r="VSJ4" s="53"/>
      <c r="VSK4" s="53"/>
      <c r="VSL4" s="53"/>
      <c r="VSM4" s="53"/>
      <c r="VSN4" s="53"/>
      <c r="VSO4" s="53"/>
      <c r="VSP4" s="53"/>
      <c r="VSQ4" s="53"/>
      <c r="VSR4" s="53"/>
      <c r="VSS4" s="53"/>
      <c r="VST4" s="53"/>
      <c r="VSU4" s="53"/>
      <c r="VSV4" s="53"/>
      <c r="VSW4" s="53"/>
      <c r="VSX4" s="53"/>
      <c r="VSY4" s="53"/>
      <c r="VSZ4" s="53"/>
      <c r="VTA4" s="53"/>
      <c r="VTB4" s="53"/>
      <c r="VTC4" s="53"/>
      <c r="VTD4" s="53"/>
      <c r="VTE4" s="53"/>
      <c r="VTF4" s="53"/>
      <c r="VTG4" s="53"/>
      <c r="VTH4" s="53"/>
      <c r="VTI4" s="53"/>
      <c r="VTJ4" s="53"/>
      <c r="VTK4" s="53"/>
      <c r="VTL4" s="53"/>
      <c r="VTM4" s="53"/>
      <c r="VTN4" s="53"/>
      <c r="VTO4" s="53"/>
      <c r="VTP4" s="53"/>
      <c r="VTQ4" s="53"/>
      <c r="VTR4" s="53"/>
      <c r="VTS4" s="53"/>
      <c r="VTT4" s="53"/>
      <c r="VTU4" s="53"/>
      <c r="VTV4" s="53"/>
      <c r="VTW4" s="53"/>
      <c r="VTX4" s="53"/>
      <c r="VTY4" s="53"/>
      <c r="VTZ4" s="53"/>
      <c r="VUA4" s="53"/>
      <c r="VUB4" s="53"/>
      <c r="VUC4" s="53"/>
      <c r="VUD4" s="53"/>
      <c r="VUE4" s="53"/>
      <c r="VUF4" s="53"/>
      <c r="VUG4" s="53"/>
      <c r="VUH4" s="53"/>
      <c r="VUI4" s="53"/>
      <c r="VUJ4" s="53"/>
      <c r="VUK4" s="53"/>
      <c r="VUL4" s="53"/>
      <c r="VUM4" s="53"/>
      <c r="VUN4" s="53"/>
      <c r="VUO4" s="53"/>
      <c r="VUP4" s="53"/>
      <c r="VUQ4" s="53"/>
      <c r="VUR4" s="53"/>
      <c r="VUS4" s="53"/>
      <c r="VUT4" s="53"/>
      <c r="VUU4" s="53"/>
      <c r="VUV4" s="53"/>
      <c r="VUW4" s="53"/>
      <c r="VUX4" s="53"/>
      <c r="VUY4" s="53"/>
      <c r="VUZ4" s="53"/>
      <c r="VVA4" s="53"/>
      <c r="VVB4" s="53"/>
      <c r="VVC4" s="53"/>
      <c r="VVD4" s="53"/>
      <c r="VVE4" s="53"/>
      <c r="VVF4" s="53"/>
      <c r="VVG4" s="53"/>
      <c r="VVH4" s="53"/>
      <c r="VVI4" s="53"/>
      <c r="VVJ4" s="53"/>
      <c r="VVK4" s="53"/>
      <c r="VVL4" s="53"/>
      <c r="VVM4" s="53"/>
      <c r="VVN4" s="53"/>
      <c r="VVO4" s="53"/>
      <c r="VVP4" s="53"/>
      <c r="VVQ4" s="53"/>
      <c r="VVR4" s="53"/>
      <c r="VVS4" s="53"/>
      <c r="VVT4" s="53"/>
      <c r="VVU4" s="53"/>
      <c r="VVV4" s="53"/>
      <c r="VVW4" s="53"/>
      <c r="VVX4" s="53"/>
      <c r="VVY4" s="53"/>
      <c r="VVZ4" s="53"/>
      <c r="VWA4" s="53"/>
      <c r="VWB4" s="53"/>
      <c r="VWC4" s="53"/>
      <c r="VWD4" s="53"/>
      <c r="VWE4" s="53"/>
      <c r="VWF4" s="53"/>
      <c r="VWG4" s="53"/>
      <c r="VWH4" s="53"/>
      <c r="VWI4" s="53"/>
      <c r="VWJ4" s="53"/>
      <c r="VWK4" s="53"/>
      <c r="VWL4" s="53"/>
      <c r="VWM4" s="53"/>
      <c r="VWN4" s="53"/>
      <c r="VWO4" s="53"/>
      <c r="VWP4" s="53"/>
      <c r="VWQ4" s="53"/>
      <c r="VWR4" s="53"/>
      <c r="VWS4" s="53"/>
      <c r="VWT4" s="53"/>
      <c r="VWU4" s="53"/>
      <c r="VWV4" s="53"/>
      <c r="VWW4" s="53"/>
      <c r="VWX4" s="53"/>
      <c r="VWY4" s="53"/>
      <c r="VWZ4" s="53"/>
      <c r="VXA4" s="53"/>
      <c r="VXB4" s="53"/>
      <c r="VXC4" s="53"/>
      <c r="VXD4" s="53"/>
      <c r="VXE4" s="53"/>
      <c r="VXF4" s="53"/>
      <c r="VXG4" s="53"/>
      <c r="VXH4" s="53"/>
      <c r="VXI4" s="53"/>
      <c r="VXJ4" s="53"/>
      <c r="VXK4" s="53"/>
      <c r="VXL4" s="53"/>
      <c r="VXM4" s="53"/>
      <c r="VXN4" s="53"/>
      <c r="VXO4" s="53"/>
      <c r="VXP4" s="53"/>
      <c r="VXQ4" s="53"/>
      <c r="VXR4" s="53"/>
      <c r="VXS4" s="53"/>
      <c r="VXT4" s="53"/>
      <c r="VXU4" s="53"/>
      <c r="VXV4" s="53"/>
      <c r="VXW4" s="53"/>
      <c r="VXX4" s="53"/>
      <c r="VXY4" s="53"/>
      <c r="VXZ4" s="53"/>
      <c r="VYA4" s="53"/>
      <c r="VYB4" s="53"/>
      <c r="VYC4" s="53"/>
      <c r="VYD4" s="53"/>
      <c r="VYE4" s="53"/>
      <c r="VYF4" s="53"/>
      <c r="VYG4" s="53"/>
      <c r="VYH4" s="53"/>
      <c r="VYI4" s="53"/>
      <c r="VYJ4" s="53"/>
      <c r="VYK4" s="53"/>
      <c r="VYL4" s="53"/>
      <c r="VYM4" s="53"/>
      <c r="VYN4" s="53"/>
      <c r="VYO4" s="53"/>
      <c r="VYP4" s="53"/>
      <c r="VYQ4" s="53"/>
      <c r="VYR4" s="53"/>
      <c r="VYS4" s="53"/>
      <c r="VYT4" s="53"/>
      <c r="VYU4" s="53"/>
      <c r="VYV4" s="53"/>
      <c r="VYW4" s="53"/>
      <c r="VYX4" s="53"/>
      <c r="VYY4" s="53"/>
      <c r="VYZ4" s="53"/>
      <c r="VZA4" s="53"/>
      <c r="VZB4" s="53"/>
      <c r="VZC4" s="53"/>
      <c r="VZD4" s="53"/>
      <c r="VZE4" s="53"/>
      <c r="VZF4" s="53"/>
      <c r="VZG4" s="53"/>
      <c r="VZH4" s="53"/>
      <c r="VZI4" s="53"/>
      <c r="VZJ4" s="53"/>
      <c r="VZK4" s="53"/>
      <c r="VZL4" s="53"/>
      <c r="VZM4" s="53"/>
      <c r="VZN4" s="53"/>
      <c r="VZO4" s="53"/>
      <c r="VZP4" s="53"/>
      <c r="VZQ4" s="53"/>
      <c r="VZR4" s="53"/>
      <c r="VZS4" s="53"/>
      <c r="VZT4" s="53"/>
      <c r="VZU4" s="53"/>
      <c r="VZV4" s="53"/>
      <c r="VZW4" s="53"/>
      <c r="VZX4" s="53"/>
      <c r="VZY4" s="53"/>
      <c r="VZZ4" s="53"/>
      <c r="WAA4" s="53"/>
      <c r="WAB4" s="53"/>
      <c r="WAC4" s="53"/>
      <c r="WAD4" s="53"/>
      <c r="WAE4" s="53"/>
      <c r="WAF4" s="53"/>
      <c r="WAG4" s="53"/>
      <c r="WAH4" s="53"/>
      <c r="WAI4" s="53"/>
      <c r="WAJ4" s="53"/>
      <c r="WAK4" s="53"/>
      <c r="WAL4" s="53"/>
      <c r="WAM4" s="53"/>
      <c r="WAN4" s="53"/>
      <c r="WAO4" s="53"/>
      <c r="WAP4" s="53"/>
      <c r="WAQ4" s="53"/>
      <c r="WAR4" s="53"/>
      <c r="WAS4" s="53"/>
      <c r="WAT4" s="53"/>
      <c r="WAU4" s="53"/>
      <c r="WAV4" s="53"/>
      <c r="WAW4" s="53"/>
      <c r="WAX4" s="53"/>
      <c r="WAY4" s="53"/>
      <c r="WAZ4" s="53"/>
      <c r="WBA4" s="53"/>
      <c r="WBB4" s="53"/>
      <c r="WBC4" s="53"/>
      <c r="WBD4" s="53"/>
      <c r="WBE4" s="53"/>
      <c r="WBF4" s="53"/>
      <c r="WBG4" s="53"/>
      <c r="WBH4" s="53"/>
      <c r="WBI4" s="53"/>
      <c r="WBJ4" s="53"/>
      <c r="WBK4" s="53"/>
      <c r="WBL4" s="53"/>
      <c r="WBM4" s="53"/>
      <c r="WBN4" s="53"/>
      <c r="WBO4" s="53"/>
      <c r="WBP4" s="53"/>
      <c r="WBQ4" s="53"/>
      <c r="WBR4" s="53"/>
      <c r="WBS4" s="53"/>
      <c r="WBT4" s="53"/>
      <c r="WBU4" s="53"/>
      <c r="WBV4" s="53"/>
      <c r="WBW4" s="53"/>
      <c r="WBX4" s="53"/>
      <c r="WBY4" s="53"/>
      <c r="WBZ4" s="53"/>
      <c r="WCA4" s="53"/>
      <c r="WCB4" s="53"/>
      <c r="WCC4" s="53"/>
      <c r="WCD4" s="53"/>
      <c r="WCE4" s="53"/>
      <c r="WCF4" s="53"/>
      <c r="WCG4" s="53"/>
      <c r="WCH4" s="53"/>
      <c r="WCI4" s="53"/>
      <c r="WCJ4" s="53"/>
      <c r="WCK4" s="53"/>
      <c r="WCL4" s="53"/>
      <c r="WCM4" s="53"/>
      <c r="WCN4" s="53"/>
      <c r="WCO4" s="53"/>
      <c r="WCP4" s="53"/>
      <c r="WCQ4" s="53"/>
      <c r="WCR4" s="53"/>
      <c r="WCS4" s="53"/>
      <c r="WCT4" s="53"/>
      <c r="WCU4" s="53"/>
      <c r="WCV4" s="53"/>
      <c r="WCW4" s="53"/>
      <c r="WCX4" s="53"/>
      <c r="WCY4" s="53"/>
      <c r="WCZ4" s="53"/>
      <c r="WDA4" s="53"/>
      <c r="WDB4" s="53"/>
      <c r="WDC4" s="53"/>
      <c r="WDD4" s="53"/>
      <c r="WDE4" s="53"/>
      <c r="WDF4" s="53"/>
      <c r="WDG4" s="53"/>
      <c r="WDH4" s="53"/>
      <c r="WDI4" s="53"/>
      <c r="WDJ4" s="53"/>
      <c r="WDK4" s="53"/>
      <c r="WDL4" s="53"/>
      <c r="WDM4" s="53"/>
      <c r="WDN4" s="53"/>
      <c r="WDO4" s="53"/>
      <c r="WDP4" s="53"/>
      <c r="WDQ4" s="53"/>
      <c r="WDR4" s="53"/>
      <c r="WDS4" s="53"/>
      <c r="WDT4" s="53"/>
      <c r="WDU4" s="53"/>
      <c r="WDV4" s="53"/>
      <c r="WDW4" s="53"/>
      <c r="WDX4" s="53"/>
      <c r="WDY4" s="53"/>
      <c r="WDZ4" s="53"/>
      <c r="WEA4" s="53"/>
      <c r="WEB4" s="53"/>
      <c r="WEC4" s="53"/>
      <c r="WED4" s="53"/>
      <c r="WEE4" s="53"/>
      <c r="WEF4" s="53"/>
      <c r="WEG4" s="53"/>
      <c r="WEH4" s="53"/>
      <c r="WEI4" s="53"/>
      <c r="WEJ4" s="53"/>
      <c r="WEK4" s="53"/>
      <c r="WEL4" s="53"/>
      <c r="WEM4" s="53"/>
      <c r="WEN4" s="53"/>
      <c r="WEO4" s="53"/>
      <c r="WEP4" s="53"/>
      <c r="WEQ4" s="53"/>
      <c r="WER4" s="53"/>
      <c r="WES4" s="53"/>
      <c r="WET4" s="53"/>
      <c r="WEU4" s="53"/>
      <c r="WEV4" s="53"/>
      <c r="WEW4" s="53"/>
      <c r="WEX4" s="53"/>
      <c r="WEY4" s="53"/>
      <c r="WEZ4" s="53"/>
      <c r="WFA4" s="53"/>
      <c r="WFB4" s="53"/>
      <c r="WFC4" s="53"/>
      <c r="WFD4" s="53"/>
      <c r="WFE4" s="53"/>
      <c r="WFF4" s="53"/>
      <c r="WFG4" s="53"/>
      <c r="WFH4" s="53"/>
      <c r="WFI4" s="53"/>
      <c r="WFJ4" s="53"/>
      <c r="WFK4" s="53"/>
      <c r="WFL4" s="53"/>
      <c r="WFM4" s="53"/>
      <c r="WFN4" s="53"/>
      <c r="WFO4" s="53"/>
      <c r="WFP4" s="53"/>
      <c r="WFQ4" s="53"/>
      <c r="WFR4" s="53"/>
      <c r="WFS4" s="53"/>
      <c r="WFT4" s="53"/>
      <c r="WFU4" s="53"/>
      <c r="WFV4" s="53"/>
      <c r="WFW4" s="53"/>
      <c r="WFX4" s="53"/>
      <c r="WFY4" s="53"/>
      <c r="WFZ4" s="53"/>
      <c r="WGA4" s="53"/>
      <c r="WGB4" s="53"/>
      <c r="WGC4" s="53"/>
      <c r="WGD4" s="53"/>
      <c r="WGE4" s="53"/>
      <c r="WGF4" s="53"/>
      <c r="WGG4" s="53"/>
      <c r="WGH4" s="53"/>
      <c r="WGI4" s="53"/>
      <c r="WGJ4" s="53"/>
      <c r="WGK4" s="53"/>
      <c r="WGL4" s="53"/>
      <c r="WGM4" s="53"/>
      <c r="WGN4" s="53"/>
      <c r="WGO4" s="53"/>
      <c r="WGP4" s="53"/>
      <c r="WGQ4" s="53"/>
      <c r="WGR4" s="53"/>
      <c r="WGS4" s="53"/>
      <c r="WGT4" s="53"/>
      <c r="WGU4" s="53"/>
      <c r="WGV4" s="53"/>
      <c r="WGW4" s="53"/>
      <c r="WGX4" s="53"/>
      <c r="WGY4" s="53"/>
      <c r="WGZ4" s="53"/>
      <c r="WHA4" s="53"/>
      <c r="WHB4" s="53"/>
      <c r="WHC4" s="53"/>
      <c r="WHD4" s="53"/>
      <c r="WHE4" s="53"/>
      <c r="WHF4" s="53"/>
      <c r="WHG4" s="53"/>
      <c r="WHH4" s="53"/>
      <c r="WHI4" s="53"/>
      <c r="WHJ4" s="53"/>
      <c r="WHK4" s="53"/>
      <c r="WHL4" s="53"/>
      <c r="WHM4" s="53"/>
      <c r="WHN4" s="53"/>
      <c r="WHO4" s="53"/>
      <c r="WHP4" s="53"/>
      <c r="WHQ4" s="53"/>
      <c r="WHR4" s="53"/>
      <c r="WHS4" s="53"/>
      <c r="WHT4" s="53"/>
      <c r="WHU4" s="53"/>
      <c r="WHV4" s="53"/>
      <c r="WHW4" s="53"/>
      <c r="WHX4" s="53"/>
      <c r="WHY4" s="53"/>
      <c r="WHZ4" s="53"/>
      <c r="WIA4" s="53"/>
      <c r="WIB4" s="53"/>
      <c r="WIC4" s="53"/>
      <c r="WID4" s="53"/>
      <c r="WIE4" s="53"/>
      <c r="WIF4" s="53"/>
      <c r="WIG4" s="53"/>
      <c r="WIH4" s="53"/>
      <c r="WII4" s="53"/>
      <c r="WIJ4" s="53"/>
      <c r="WIK4" s="53"/>
      <c r="WIL4" s="53"/>
      <c r="WIM4" s="53"/>
      <c r="WIN4" s="53"/>
      <c r="WIO4" s="53"/>
      <c r="WIP4" s="53"/>
      <c r="WIQ4" s="53"/>
      <c r="WIR4" s="53"/>
      <c r="WIS4" s="53"/>
      <c r="WIT4" s="53"/>
      <c r="WIU4" s="53"/>
      <c r="WIV4" s="53"/>
      <c r="WIW4" s="53"/>
      <c r="WIX4" s="53"/>
      <c r="WIY4" s="53"/>
      <c r="WIZ4" s="53"/>
      <c r="WJA4" s="53"/>
      <c r="WJB4" s="53"/>
      <c r="WJC4" s="53"/>
      <c r="WJD4" s="53"/>
      <c r="WJE4" s="53"/>
      <c r="WJF4" s="53"/>
      <c r="WJG4" s="53"/>
      <c r="WJH4" s="53"/>
      <c r="WJI4" s="53"/>
      <c r="WJJ4" s="53"/>
      <c r="WJK4" s="53"/>
      <c r="WJL4" s="53"/>
      <c r="WJM4" s="53"/>
      <c r="WJN4" s="53"/>
      <c r="WJO4" s="53"/>
      <c r="WJP4" s="53"/>
      <c r="WJQ4" s="53"/>
      <c r="WJR4" s="53"/>
      <c r="WJS4" s="53"/>
      <c r="WJT4" s="53"/>
      <c r="WJU4" s="53"/>
      <c r="WJV4" s="53"/>
      <c r="WJW4" s="53"/>
      <c r="WJX4" s="53"/>
      <c r="WJY4" s="53"/>
      <c r="WJZ4" s="53"/>
      <c r="WKA4" s="53"/>
      <c r="WKB4" s="53"/>
      <c r="WKC4" s="53"/>
      <c r="WKD4" s="53"/>
      <c r="WKE4" s="53"/>
      <c r="WKF4" s="53"/>
      <c r="WKG4" s="53"/>
      <c r="WKH4" s="53"/>
      <c r="WKI4" s="53"/>
      <c r="WKJ4" s="53"/>
      <c r="WKK4" s="53"/>
      <c r="WKL4" s="53"/>
      <c r="WKM4" s="53"/>
      <c r="WKN4" s="53"/>
      <c r="WKO4" s="53"/>
      <c r="WKP4" s="53"/>
      <c r="WKQ4" s="53"/>
      <c r="WKR4" s="53"/>
      <c r="WKS4" s="53"/>
      <c r="WKT4" s="53"/>
      <c r="WKU4" s="53"/>
      <c r="WKV4" s="53"/>
      <c r="WKW4" s="53"/>
      <c r="WKX4" s="53"/>
      <c r="WKY4" s="53"/>
      <c r="WKZ4" s="53"/>
      <c r="WLA4" s="53"/>
      <c r="WLB4" s="53"/>
      <c r="WLC4" s="53"/>
      <c r="WLD4" s="53"/>
      <c r="WLE4" s="53"/>
      <c r="WLF4" s="53"/>
      <c r="WLG4" s="53"/>
      <c r="WLH4" s="53"/>
      <c r="WLI4" s="53"/>
      <c r="WLJ4" s="53"/>
      <c r="WLK4" s="53"/>
      <c r="WLL4" s="53"/>
      <c r="WLM4" s="53"/>
      <c r="WLN4" s="53"/>
      <c r="WLO4" s="53"/>
      <c r="WLP4" s="53"/>
      <c r="WLQ4" s="53"/>
      <c r="WLR4" s="53"/>
      <c r="WLS4" s="53"/>
      <c r="WLT4" s="53"/>
      <c r="WLU4" s="53"/>
      <c r="WLV4" s="53"/>
      <c r="WLW4" s="53"/>
      <c r="WLX4" s="53"/>
      <c r="WLY4" s="53"/>
      <c r="WLZ4" s="53"/>
      <c r="WMA4" s="53"/>
      <c r="WMB4" s="53"/>
      <c r="WMC4" s="53"/>
      <c r="WMD4" s="53"/>
      <c r="WME4" s="53"/>
      <c r="WMF4" s="53"/>
      <c r="WMG4" s="53"/>
      <c r="WMH4" s="53"/>
      <c r="WMI4" s="53"/>
      <c r="WMJ4" s="53"/>
      <c r="WMK4" s="53"/>
      <c r="WML4" s="53"/>
      <c r="WMM4" s="53"/>
      <c r="WMN4" s="53"/>
      <c r="WMO4" s="53"/>
      <c r="WMP4" s="53"/>
      <c r="WMQ4" s="53"/>
      <c r="WMR4" s="53"/>
      <c r="WMS4" s="53"/>
      <c r="WMT4" s="53"/>
      <c r="WMU4" s="53"/>
      <c r="WMV4" s="53"/>
      <c r="WMW4" s="53"/>
      <c r="WMX4" s="53"/>
      <c r="WMY4" s="53"/>
      <c r="WMZ4" s="53"/>
      <c r="WNA4" s="53"/>
      <c r="WNB4" s="53"/>
      <c r="WNC4" s="53"/>
      <c r="WND4" s="53"/>
      <c r="WNE4" s="53"/>
      <c r="WNF4" s="53"/>
      <c r="WNG4" s="53"/>
      <c r="WNH4" s="53"/>
      <c r="WNI4" s="53"/>
      <c r="WNJ4" s="53"/>
      <c r="WNK4" s="53"/>
      <c r="WNL4" s="53"/>
      <c r="WNM4" s="53"/>
      <c r="WNN4" s="53"/>
      <c r="WNO4" s="53"/>
      <c r="WNP4" s="53"/>
      <c r="WNQ4" s="53"/>
      <c r="WNR4" s="53"/>
      <c r="WNS4" s="53"/>
      <c r="WNT4" s="53"/>
      <c r="WNU4" s="53"/>
      <c r="WNV4" s="53"/>
      <c r="WNW4" s="53"/>
      <c r="WNX4" s="53"/>
      <c r="WNY4" s="53"/>
      <c r="WNZ4" s="53"/>
      <c r="WOA4" s="53"/>
      <c r="WOB4" s="53"/>
      <c r="WOC4" s="53"/>
      <c r="WOD4" s="53"/>
      <c r="WOE4" s="53"/>
      <c r="WOF4" s="53"/>
      <c r="WOG4" s="53"/>
      <c r="WOH4" s="53"/>
      <c r="WOI4" s="53"/>
      <c r="WOJ4" s="53"/>
      <c r="WOK4" s="53"/>
      <c r="WOL4" s="53"/>
      <c r="WOM4" s="53"/>
      <c r="WON4" s="53"/>
      <c r="WOO4" s="53"/>
      <c r="WOP4" s="53"/>
      <c r="WOQ4" s="53"/>
      <c r="WOR4" s="53"/>
      <c r="WOS4" s="53"/>
      <c r="WOT4" s="53"/>
      <c r="WOU4" s="53"/>
      <c r="WOV4" s="53"/>
      <c r="WOW4" s="53"/>
      <c r="WOX4" s="53"/>
      <c r="WOY4" s="53"/>
      <c r="WOZ4" s="53"/>
      <c r="WPA4" s="53"/>
      <c r="WPB4" s="53"/>
      <c r="WPC4" s="53"/>
      <c r="WPD4" s="53"/>
      <c r="WPE4" s="53"/>
      <c r="WPF4" s="53"/>
      <c r="WPG4" s="53"/>
      <c r="WPH4" s="53"/>
      <c r="WPI4" s="53"/>
      <c r="WPJ4" s="53"/>
      <c r="WPK4" s="53"/>
      <c r="WPL4" s="53"/>
      <c r="WPM4" s="53"/>
      <c r="WPN4" s="53"/>
      <c r="WPO4" s="53"/>
      <c r="WPP4" s="53"/>
      <c r="WPQ4" s="53"/>
      <c r="WPR4" s="53"/>
      <c r="WPS4" s="53"/>
      <c r="WPT4" s="53"/>
      <c r="WPU4" s="53"/>
      <c r="WPV4" s="53"/>
      <c r="WPW4" s="53"/>
      <c r="WPX4" s="53"/>
      <c r="WPY4" s="53"/>
      <c r="WPZ4" s="53"/>
      <c r="WQA4" s="53"/>
      <c r="WQB4" s="53"/>
      <c r="WQC4" s="53"/>
      <c r="WQD4" s="53"/>
      <c r="WQE4" s="53"/>
      <c r="WQF4" s="53"/>
      <c r="WQG4" s="53"/>
      <c r="WQH4" s="53"/>
      <c r="WQI4" s="53"/>
      <c r="WQJ4" s="53"/>
      <c r="WQK4" s="53"/>
      <c r="WQL4" s="53"/>
      <c r="WQM4" s="53"/>
      <c r="WQN4" s="53"/>
      <c r="WQO4" s="53"/>
      <c r="WQP4" s="53"/>
      <c r="WQQ4" s="53"/>
      <c r="WQR4" s="53"/>
      <c r="WQS4" s="53"/>
      <c r="WQT4" s="53"/>
      <c r="WQU4" s="53"/>
      <c r="WQV4" s="53"/>
      <c r="WQW4" s="53"/>
      <c r="WQX4" s="53"/>
      <c r="WQY4" s="53"/>
      <c r="WQZ4" s="53"/>
      <c r="WRA4" s="53"/>
      <c r="WRB4" s="53"/>
      <c r="WRC4" s="53"/>
      <c r="WRD4" s="53"/>
      <c r="WRE4" s="53"/>
      <c r="WRF4" s="53"/>
      <c r="WRG4" s="53"/>
      <c r="WRH4" s="53"/>
      <c r="WRI4" s="53"/>
      <c r="WRJ4" s="53"/>
      <c r="WRK4" s="53"/>
      <c r="WRL4" s="53"/>
      <c r="WRM4" s="53"/>
      <c r="WRN4" s="53"/>
      <c r="WRO4" s="53"/>
      <c r="WRP4" s="53"/>
      <c r="WRQ4" s="53"/>
      <c r="WRR4" s="53"/>
      <c r="WRS4" s="53"/>
      <c r="WRT4" s="53"/>
      <c r="WRU4" s="53"/>
      <c r="WRV4" s="53"/>
      <c r="WRW4" s="53"/>
      <c r="WRX4" s="53"/>
      <c r="WRY4" s="53"/>
      <c r="WRZ4" s="53"/>
      <c r="WSA4" s="53"/>
      <c r="WSB4" s="53"/>
      <c r="WSC4" s="53"/>
      <c r="WSD4" s="53"/>
      <c r="WSE4" s="53"/>
      <c r="WSF4" s="53"/>
      <c r="WSG4" s="53"/>
      <c r="WSH4" s="53"/>
      <c r="WSI4" s="53"/>
      <c r="WSJ4" s="53"/>
      <c r="WSK4" s="53"/>
      <c r="WSL4" s="53"/>
      <c r="WSM4" s="53"/>
      <c r="WSN4" s="53"/>
      <c r="WSO4" s="53"/>
      <c r="WSP4" s="53"/>
      <c r="WSQ4" s="53"/>
      <c r="WSR4" s="53"/>
      <c r="WSS4" s="53"/>
      <c r="WST4" s="53"/>
      <c r="WSU4" s="53"/>
      <c r="WSV4" s="53"/>
      <c r="WSW4" s="53"/>
      <c r="WSX4" s="53"/>
      <c r="WSY4" s="53"/>
      <c r="WSZ4" s="53"/>
      <c r="WTA4" s="53"/>
      <c r="WTB4" s="53"/>
      <c r="WTC4" s="53"/>
      <c r="WTD4" s="53"/>
      <c r="WTE4" s="53"/>
      <c r="WTF4" s="53"/>
      <c r="WTG4" s="53"/>
      <c r="WTH4" s="53"/>
      <c r="WTI4" s="53"/>
      <c r="WTJ4" s="53"/>
      <c r="WTK4" s="53"/>
      <c r="WTL4" s="53"/>
      <c r="WTM4" s="53"/>
      <c r="WTN4" s="53"/>
      <c r="WTO4" s="53"/>
      <c r="WTP4" s="53"/>
      <c r="WTQ4" s="53"/>
      <c r="WTR4" s="53"/>
      <c r="WTS4" s="53"/>
      <c r="WTT4" s="53"/>
      <c r="WTU4" s="53"/>
      <c r="WTV4" s="53"/>
      <c r="WTW4" s="53"/>
      <c r="WTX4" s="53"/>
      <c r="WTY4" s="53"/>
      <c r="WTZ4" s="53"/>
      <c r="WUA4" s="53"/>
      <c r="WUB4" s="53"/>
      <c r="WUC4" s="53"/>
      <c r="WUD4" s="53"/>
      <c r="WUE4" s="53"/>
      <c r="WUF4" s="53"/>
      <c r="WUG4" s="53"/>
      <c r="WUH4" s="53"/>
      <c r="WUI4" s="53"/>
      <c r="WUJ4" s="53"/>
      <c r="WUK4" s="53"/>
      <c r="WUL4" s="53"/>
      <c r="WUM4" s="53"/>
      <c r="WUN4" s="53"/>
      <c r="WUO4" s="53"/>
      <c r="WUP4" s="53"/>
      <c r="WUQ4" s="53"/>
      <c r="WUR4" s="53"/>
      <c r="WUS4" s="53"/>
      <c r="WUT4" s="53"/>
      <c r="WUU4" s="53"/>
      <c r="WUV4" s="53"/>
      <c r="WUW4" s="53"/>
      <c r="WUX4" s="53"/>
      <c r="WUY4" s="53"/>
      <c r="WUZ4" s="53"/>
      <c r="WVA4" s="53"/>
      <c r="WVB4" s="53"/>
      <c r="WVC4" s="53"/>
      <c r="WVD4" s="53"/>
      <c r="WVE4" s="53"/>
      <c r="WVF4" s="53"/>
      <c r="WVG4" s="53"/>
      <c r="WVH4" s="53"/>
      <c r="WVI4" s="53"/>
      <c r="WVJ4" s="53"/>
      <c r="WVK4" s="53"/>
      <c r="WVL4" s="53"/>
      <c r="WVM4" s="53"/>
      <c r="WVN4" s="53"/>
      <c r="WVO4" s="53"/>
      <c r="WVP4" s="53"/>
      <c r="WVQ4" s="53"/>
      <c r="WVR4" s="53"/>
      <c r="WVS4" s="53"/>
      <c r="WVT4" s="53"/>
      <c r="WVU4" s="53"/>
      <c r="WVV4" s="53"/>
      <c r="WVW4" s="53"/>
      <c r="WVX4" s="53"/>
      <c r="WVY4" s="53"/>
      <c r="WVZ4" s="53"/>
      <c r="WWA4" s="53"/>
      <c r="WWB4" s="53"/>
      <c r="WWC4" s="53"/>
      <c r="WWD4" s="53"/>
      <c r="WWE4" s="53"/>
      <c r="WWF4" s="53"/>
      <c r="WWG4" s="53"/>
      <c r="WWH4" s="53"/>
      <c r="WWI4" s="53"/>
      <c r="WWJ4" s="53"/>
      <c r="WWK4" s="53"/>
      <c r="WWL4" s="53"/>
      <c r="WWM4" s="53"/>
      <c r="WWN4" s="53"/>
      <c r="WWO4" s="53"/>
      <c r="WWP4" s="53"/>
      <c r="WWQ4" s="53"/>
      <c r="WWR4" s="53"/>
      <c r="WWS4" s="53"/>
      <c r="WWT4" s="53"/>
      <c r="WWU4" s="53"/>
      <c r="WWV4" s="53"/>
      <c r="WWW4" s="53"/>
      <c r="WWX4" s="53"/>
      <c r="WWY4" s="53"/>
      <c r="WWZ4" s="53"/>
      <c r="WXA4" s="53"/>
      <c r="WXB4" s="53"/>
      <c r="WXC4" s="53"/>
      <c r="WXD4" s="53"/>
      <c r="WXE4" s="53"/>
      <c r="WXF4" s="53"/>
      <c r="WXG4" s="53"/>
      <c r="WXH4" s="53"/>
      <c r="WXI4" s="53"/>
      <c r="WXJ4" s="53"/>
      <c r="WXK4" s="53"/>
      <c r="WXL4" s="53"/>
      <c r="WXM4" s="53"/>
      <c r="WXN4" s="53"/>
      <c r="WXO4" s="53"/>
      <c r="WXP4" s="53"/>
      <c r="WXQ4" s="53"/>
      <c r="WXR4" s="53"/>
      <c r="WXS4" s="53"/>
      <c r="WXT4" s="53"/>
      <c r="WXU4" s="53"/>
      <c r="WXV4" s="53"/>
      <c r="WXW4" s="53"/>
      <c r="WXX4" s="53"/>
      <c r="WXY4" s="53"/>
      <c r="WXZ4" s="53"/>
      <c r="WYA4" s="53"/>
      <c r="WYB4" s="53"/>
      <c r="WYC4" s="53"/>
      <c r="WYD4" s="53"/>
      <c r="WYE4" s="53"/>
      <c r="WYF4" s="53"/>
      <c r="WYG4" s="53"/>
      <c r="WYH4" s="53"/>
      <c r="WYI4" s="53"/>
      <c r="WYJ4" s="53"/>
      <c r="WYK4" s="53"/>
      <c r="WYL4" s="53"/>
      <c r="WYM4" s="53"/>
      <c r="WYN4" s="53"/>
      <c r="WYO4" s="53"/>
      <c r="WYP4" s="53"/>
      <c r="WYQ4" s="53"/>
      <c r="WYR4" s="53"/>
      <c r="WYS4" s="53"/>
      <c r="WYT4" s="53"/>
      <c r="WYU4" s="53"/>
      <c r="WYV4" s="53"/>
      <c r="WYW4" s="53"/>
      <c r="WYX4" s="53"/>
      <c r="WYY4" s="53"/>
      <c r="WYZ4" s="53"/>
      <c r="WZA4" s="53"/>
      <c r="WZB4" s="53"/>
      <c r="WZC4" s="53"/>
      <c r="WZD4" s="53"/>
      <c r="WZE4" s="53"/>
      <c r="WZF4" s="53"/>
      <c r="WZG4" s="53"/>
      <c r="WZH4" s="53"/>
      <c r="WZI4" s="53"/>
      <c r="WZJ4" s="53"/>
      <c r="WZK4" s="53"/>
      <c r="WZL4" s="53"/>
      <c r="WZM4" s="53"/>
      <c r="WZN4" s="53"/>
      <c r="WZO4" s="53"/>
      <c r="WZP4" s="53"/>
      <c r="WZQ4" s="53"/>
      <c r="WZR4" s="53"/>
      <c r="WZS4" s="53"/>
      <c r="WZT4" s="53"/>
      <c r="WZU4" s="53"/>
      <c r="WZV4" s="53"/>
      <c r="WZW4" s="53"/>
      <c r="WZX4" s="53"/>
      <c r="WZY4" s="53"/>
      <c r="WZZ4" s="53"/>
      <c r="XAA4" s="53"/>
      <c r="XAB4" s="53"/>
      <c r="XAC4" s="53"/>
      <c r="XAD4" s="53"/>
      <c r="XAE4" s="53"/>
      <c r="XAF4" s="53"/>
      <c r="XAG4" s="53"/>
      <c r="XAH4" s="53"/>
      <c r="XAI4" s="53"/>
      <c r="XAJ4" s="53"/>
      <c r="XAK4" s="53"/>
      <c r="XAL4" s="53"/>
      <c r="XAM4" s="53"/>
      <c r="XAN4" s="53"/>
      <c r="XAO4" s="53"/>
      <c r="XAP4" s="53"/>
      <c r="XAQ4" s="53"/>
      <c r="XAR4" s="53"/>
      <c r="XAS4" s="53"/>
      <c r="XAT4" s="53"/>
      <c r="XAU4" s="53"/>
      <c r="XAV4" s="53"/>
      <c r="XAW4" s="53"/>
      <c r="XAX4" s="53"/>
      <c r="XAY4" s="53"/>
      <c r="XAZ4" s="53"/>
      <c r="XBA4" s="53"/>
      <c r="XBB4" s="53"/>
      <c r="XBC4" s="53"/>
      <c r="XBD4" s="53"/>
      <c r="XBE4" s="53"/>
      <c r="XBF4" s="53"/>
      <c r="XBG4" s="53"/>
      <c r="XBH4" s="53"/>
      <c r="XBI4" s="53"/>
      <c r="XBJ4" s="53"/>
      <c r="XBK4" s="53"/>
      <c r="XBL4" s="53"/>
      <c r="XBM4" s="53"/>
      <c r="XBN4" s="53"/>
      <c r="XBO4" s="53"/>
      <c r="XBP4" s="53"/>
      <c r="XBQ4" s="53"/>
      <c r="XBR4" s="53"/>
      <c r="XBS4" s="53"/>
      <c r="XBT4" s="53"/>
      <c r="XBU4" s="53"/>
      <c r="XBV4" s="53"/>
      <c r="XBW4" s="53"/>
      <c r="XBX4" s="53"/>
      <c r="XBY4" s="53"/>
      <c r="XBZ4" s="53"/>
      <c r="XCA4" s="53"/>
      <c r="XCB4" s="53"/>
      <c r="XCC4" s="53"/>
      <c r="XCD4" s="53"/>
      <c r="XCE4" s="53"/>
      <c r="XCF4" s="53"/>
      <c r="XCG4" s="53"/>
      <c r="XCH4" s="53"/>
      <c r="XCI4" s="53"/>
      <c r="XCJ4" s="53"/>
      <c r="XCK4" s="53"/>
      <c r="XCL4" s="53"/>
      <c r="XCM4" s="53"/>
      <c r="XCN4" s="53"/>
      <c r="XCO4" s="53"/>
      <c r="XCP4" s="53"/>
      <c r="XCQ4" s="53"/>
      <c r="XCR4" s="53"/>
      <c r="XCS4" s="53"/>
      <c r="XCT4" s="53"/>
      <c r="XCU4" s="53"/>
      <c r="XCV4" s="53"/>
      <c r="XCW4" s="53"/>
      <c r="XCX4" s="53"/>
      <c r="XCY4" s="53"/>
      <c r="XCZ4" s="53"/>
      <c r="XDA4" s="53"/>
      <c r="XDB4" s="53"/>
      <c r="XDC4" s="53"/>
      <c r="XDD4" s="53"/>
      <c r="XDE4" s="53"/>
      <c r="XDF4" s="53"/>
      <c r="XDG4" s="53"/>
      <c r="XDH4" s="53"/>
      <c r="XDI4" s="53"/>
      <c r="XDJ4" s="53"/>
      <c r="XDK4" s="53"/>
      <c r="XDL4" s="53"/>
      <c r="XDM4" s="53"/>
      <c r="XDN4" s="53"/>
      <c r="XDO4" s="53"/>
      <c r="XDP4" s="53"/>
      <c r="XDQ4" s="53"/>
      <c r="XDR4" s="53"/>
      <c r="XDS4" s="53"/>
      <c r="XDT4" s="53"/>
      <c r="XDU4" s="53"/>
      <c r="XDV4" s="53"/>
      <c r="XDW4" s="53"/>
      <c r="XDX4" s="53"/>
      <c r="XDY4" s="53"/>
      <c r="XDZ4" s="53"/>
      <c r="XEA4" s="53"/>
      <c r="XEB4" s="53"/>
      <c r="XEC4" s="68"/>
      <c r="XED4" s="68"/>
      <c r="XEE4" s="68"/>
      <c r="XEF4" s="68"/>
      <c r="XEG4" s="68"/>
      <c r="XEH4" s="68"/>
      <c r="XEI4" s="68"/>
      <c r="XEJ4" s="68"/>
      <c r="XEK4" s="68"/>
      <c r="XEL4" s="68"/>
      <c r="XEM4" s="68"/>
      <c r="XEN4" s="68"/>
      <c r="XEO4" s="68"/>
      <c r="XEP4" s="68"/>
      <c r="XEQ4" s="68"/>
      <c r="XER4" s="68"/>
      <c r="XES4" s="68"/>
      <c r="XET4" s="68"/>
      <c r="XEU4" s="68"/>
      <c r="XEV4" s="68"/>
      <c r="XEW4" s="68"/>
      <c r="XEX4" s="68"/>
      <c r="XEY4" s="68"/>
      <c r="XEZ4" s="68"/>
      <c r="XFA4" s="68"/>
      <c r="XFB4" s="68"/>
      <c r="XFC4" s="68"/>
      <c r="XFD4" s="68"/>
    </row>
    <row r="5" s="37" customFormat="1" ht="45" customHeight="1" spans="1:16356">
      <c r="A5" s="54"/>
      <c r="B5" s="55" t="s">
        <v>254</v>
      </c>
      <c r="C5" s="56"/>
      <c r="D5" s="56"/>
      <c r="E5" s="57">
        <f>E6+E41</f>
        <v>228699.999763</v>
      </c>
      <c r="F5" s="58"/>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row>
    <row r="6" s="38" customFormat="1" ht="39.95" customHeight="1" spans="1:16356">
      <c r="A6" s="59"/>
      <c r="B6" s="56" t="s">
        <v>255</v>
      </c>
      <c r="C6" s="56"/>
      <c r="D6" s="56"/>
      <c r="E6" s="60">
        <f>SUM(E7:E40)</f>
        <v>84157.628446</v>
      </c>
      <c r="F6" s="61"/>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53"/>
      <c r="KV6" s="53"/>
      <c r="KW6" s="53"/>
      <c r="KX6" s="53"/>
      <c r="KY6" s="53"/>
      <c r="KZ6" s="53"/>
      <c r="LA6" s="53"/>
      <c r="LB6" s="53"/>
      <c r="LC6" s="53"/>
      <c r="LD6" s="53"/>
      <c r="LE6" s="53"/>
      <c r="LF6" s="53"/>
      <c r="LG6" s="53"/>
      <c r="LH6" s="53"/>
      <c r="LI6" s="53"/>
      <c r="LJ6" s="53"/>
      <c r="LK6" s="53"/>
      <c r="LL6" s="53"/>
      <c r="LM6" s="53"/>
      <c r="LN6" s="53"/>
      <c r="LO6" s="53"/>
      <c r="LP6" s="53"/>
      <c r="LQ6" s="53"/>
      <c r="LR6" s="53"/>
      <c r="LS6" s="53"/>
      <c r="LT6" s="53"/>
      <c r="LU6" s="53"/>
      <c r="LV6" s="53"/>
      <c r="LW6" s="53"/>
      <c r="LX6" s="53"/>
      <c r="LY6" s="53"/>
      <c r="LZ6" s="53"/>
      <c r="MA6" s="53"/>
      <c r="MB6" s="53"/>
      <c r="MC6" s="53"/>
      <c r="MD6" s="53"/>
      <c r="ME6" s="53"/>
      <c r="MF6" s="53"/>
      <c r="MG6" s="53"/>
      <c r="MH6" s="53"/>
      <c r="MI6" s="53"/>
      <c r="MJ6" s="53"/>
      <c r="MK6" s="53"/>
      <c r="ML6" s="53"/>
      <c r="MM6" s="53"/>
      <c r="MN6" s="53"/>
      <c r="MO6" s="53"/>
      <c r="MP6" s="53"/>
      <c r="MQ6" s="53"/>
      <c r="MR6" s="53"/>
      <c r="MS6" s="53"/>
      <c r="MT6" s="53"/>
      <c r="MU6" s="53"/>
      <c r="MV6" s="53"/>
      <c r="MW6" s="53"/>
      <c r="MX6" s="53"/>
      <c r="MY6" s="53"/>
      <c r="MZ6" s="53"/>
      <c r="NA6" s="53"/>
      <c r="NB6" s="53"/>
      <c r="NC6" s="53"/>
      <c r="ND6" s="53"/>
      <c r="NE6" s="53"/>
      <c r="NF6" s="53"/>
      <c r="NG6" s="53"/>
      <c r="NH6" s="53"/>
      <c r="NI6" s="53"/>
      <c r="NJ6" s="53"/>
      <c r="NK6" s="53"/>
      <c r="NL6" s="53"/>
      <c r="NM6" s="53"/>
      <c r="NN6" s="53"/>
      <c r="NO6" s="53"/>
      <c r="NP6" s="53"/>
      <c r="NQ6" s="53"/>
      <c r="NR6" s="53"/>
      <c r="NS6" s="53"/>
      <c r="NT6" s="53"/>
      <c r="NU6" s="53"/>
      <c r="NV6" s="53"/>
      <c r="NW6" s="53"/>
      <c r="NX6" s="53"/>
      <c r="NY6" s="53"/>
      <c r="NZ6" s="53"/>
      <c r="OA6" s="53"/>
      <c r="OB6" s="53"/>
      <c r="OC6" s="53"/>
      <c r="OD6" s="53"/>
      <c r="OE6" s="53"/>
      <c r="OF6" s="53"/>
      <c r="OG6" s="53"/>
      <c r="OH6" s="53"/>
      <c r="OI6" s="53"/>
      <c r="OJ6" s="53"/>
      <c r="OK6" s="53"/>
      <c r="OL6" s="53"/>
      <c r="OM6" s="53"/>
      <c r="ON6" s="53"/>
      <c r="OO6" s="53"/>
      <c r="OP6" s="53"/>
      <c r="OQ6" s="53"/>
      <c r="OR6" s="53"/>
      <c r="OS6" s="53"/>
      <c r="OT6" s="53"/>
      <c r="OU6" s="53"/>
      <c r="OV6" s="53"/>
      <c r="OW6" s="53"/>
      <c r="OX6" s="53"/>
      <c r="OY6" s="53"/>
      <c r="OZ6" s="53"/>
      <c r="PA6" s="53"/>
      <c r="PB6" s="53"/>
      <c r="PC6" s="53"/>
      <c r="PD6" s="53"/>
      <c r="PE6" s="53"/>
      <c r="PF6" s="53"/>
      <c r="PG6" s="53"/>
      <c r="PH6" s="53"/>
      <c r="PI6" s="53"/>
      <c r="PJ6" s="53"/>
      <c r="PK6" s="53"/>
      <c r="PL6" s="53"/>
      <c r="PM6" s="53"/>
      <c r="PN6" s="53"/>
      <c r="PO6" s="53"/>
      <c r="PP6" s="53"/>
      <c r="PQ6" s="53"/>
      <c r="PR6" s="53"/>
      <c r="PS6" s="53"/>
      <c r="PT6" s="53"/>
      <c r="PU6" s="53"/>
      <c r="PV6" s="53"/>
      <c r="PW6" s="53"/>
      <c r="PX6" s="53"/>
      <c r="PY6" s="53"/>
      <c r="PZ6" s="53"/>
      <c r="QA6" s="53"/>
      <c r="QB6" s="53"/>
      <c r="QC6" s="53"/>
      <c r="QD6" s="53"/>
      <c r="QE6" s="53"/>
      <c r="QF6" s="53"/>
      <c r="QG6" s="53"/>
      <c r="QH6" s="53"/>
      <c r="QI6" s="53"/>
      <c r="QJ6" s="53"/>
      <c r="QK6" s="53"/>
      <c r="QL6" s="53"/>
      <c r="QM6" s="53"/>
      <c r="QN6" s="53"/>
      <c r="QO6" s="53"/>
      <c r="QP6" s="53"/>
      <c r="QQ6" s="53"/>
      <c r="QR6" s="53"/>
      <c r="QS6" s="53"/>
      <c r="QT6" s="53"/>
      <c r="QU6" s="53"/>
      <c r="QV6" s="53"/>
      <c r="QW6" s="53"/>
      <c r="QX6" s="53"/>
      <c r="QY6" s="53"/>
      <c r="QZ6" s="53"/>
      <c r="RA6" s="53"/>
      <c r="RB6" s="53"/>
      <c r="RC6" s="53"/>
      <c r="RD6" s="53"/>
      <c r="RE6" s="53"/>
      <c r="RF6" s="53"/>
      <c r="RG6" s="53"/>
      <c r="RH6" s="53"/>
      <c r="RI6" s="53"/>
      <c r="RJ6" s="53"/>
      <c r="RK6" s="53"/>
      <c r="RL6" s="53"/>
      <c r="RM6" s="53"/>
      <c r="RN6" s="53"/>
      <c r="RO6" s="53"/>
      <c r="RP6" s="53"/>
      <c r="RQ6" s="53"/>
      <c r="RR6" s="53"/>
      <c r="RS6" s="53"/>
      <c r="RT6" s="53"/>
      <c r="RU6" s="53"/>
      <c r="RV6" s="53"/>
      <c r="RW6" s="53"/>
      <c r="RX6" s="53"/>
      <c r="RY6" s="53"/>
      <c r="RZ6" s="53"/>
      <c r="SA6" s="53"/>
      <c r="SB6" s="53"/>
      <c r="SC6" s="53"/>
      <c r="SD6" s="53"/>
      <c r="SE6" s="53"/>
      <c r="SF6" s="53"/>
      <c r="SG6" s="53"/>
      <c r="SH6" s="53"/>
      <c r="SI6" s="53"/>
      <c r="SJ6" s="53"/>
      <c r="SK6" s="53"/>
      <c r="SL6" s="53"/>
      <c r="SM6" s="53"/>
      <c r="SN6" s="53"/>
      <c r="SO6" s="53"/>
      <c r="SP6" s="53"/>
      <c r="SQ6" s="53"/>
      <c r="SR6" s="53"/>
      <c r="SS6" s="53"/>
      <c r="ST6" s="53"/>
      <c r="SU6" s="53"/>
      <c r="SV6" s="53"/>
      <c r="SW6" s="53"/>
      <c r="SX6" s="53"/>
      <c r="SY6" s="53"/>
      <c r="SZ6" s="53"/>
      <c r="TA6" s="53"/>
      <c r="TB6" s="53"/>
      <c r="TC6" s="53"/>
      <c r="TD6" s="53"/>
      <c r="TE6" s="53"/>
      <c r="TF6" s="53"/>
      <c r="TG6" s="53"/>
      <c r="TH6" s="53"/>
      <c r="TI6" s="53"/>
      <c r="TJ6" s="53"/>
      <c r="TK6" s="53"/>
      <c r="TL6" s="53"/>
      <c r="TM6" s="53"/>
      <c r="TN6" s="53"/>
      <c r="TO6" s="53"/>
      <c r="TP6" s="53"/>
      <c r="TQ6" s="53"/>
      <c r="TR6" s="53"/>
      <c r="TS6" s="53"/>
      <c r="TT6" s="53"/>
      <c r="TU6" s="53"/>
      <c r="TV6" s="53"/>
      <c r="TW6" s="53"/>
      <c r="TX6" s="53"/>
      <c r="TY6" s="53"/>
      <c r="TZ6" s="53"/>
      <c r="UA6" s="53"/>
      <c r="UB6" s="53"/>
      <c r="UC6" s="53"/>
      <c r="UD6" s="53"/>
      <c r="UE6" s="53"/>
      <c r="UF6" s="53"/>
      <c r="UG6" s="53"/>
      <c r="UH6" s="53"/>
      <c r="UI6" s="53"/>
      <c r="UJ6" s="53"/>
      <c r="UK6" s="53"/>
      <c r="UL6" s="53"/>
      <c r="UM6" s="53"/>
      <c r="UN6" s="53"/>
      <c r="UO6" s="53"/>
      <c r="UP6" s="53"/>
      <c r="UQ6" s="53"/>
      <c r="UR6" s="53"/>
      <c r="US6" s="53"/>
      <c r="UT6" s="53"/>
      <c r="UU6" s="53"/>
      <c r="UV6" s="53"/>
      <c r="UW6" s="53"/>
      <c r="UX6" s="53"/>
      <c r="UY6" s="53"/>
      <c r="UZ6" s="53"/>
      <c r="VA6" s="53"/>
      <c r="VB6" s="53"/>
      <c r="VC6" s="53"/>
      <c r="VD6" s="53"/>
      <c r="VE6" s="53"/>
      <c r="VF6" s="53"/>
      <c r="VG6" s="53"/>
      <c r="VH6" s="53"/>
      <c r="VI6" s="53"/>
      <c r="VJ6" s="53"/>
      <c r="VK6" s="53"/>
      <c r="VL6" s="53"/>
      <c r="VM6" s="53"/>
      <c r="VN6" s="53"/>
      <c r="VO6" s="53"/>
      <c r="VP6" s="53"/>
      <c r="VQ6" s="53"/>
      <c r="VR6" s="53"/>
      <c r="VS6" s="53"/>
      <c r="VT6" s="53"/>
      <c r="VU6" s="53"/>
      <c r="VV6" s="53"/>
      <c r="VW6" s="53"/>
      <c r="VX6" s="53"/>
      <c r="VY6" s="53"/>
      <c r="VZ6" s="53"/>
      <c r="WA6" s="53"/>
      <c r="WB6" s="53"/>
      <c r="WC6" s="53"/>
      <c r="WD6" s="53"/>
      <c r="WE6" s="53"/>
      <c r="WF6" s="53"/>
      <c r="WG6" s="53"/>
      <c r="WH6" s="53"/>
      <c r="WI6" s="53"/>
      <c r="WJ6" s="53"/>
      <c r="WK6" s="53"/>
      <c r="WL6" s="53"/>
      <c r="WM6" s="53"/>
      <c r="WN6" s="53"/>
      <c r="WO6" s="53"/>
      <c r="WP6" s="53"/>
      <c r="WQ6" s="53"/>
      <c r="WR6" s="53"/>
      <c r="WS6" s="53"/>
      <c r="WT6" s="53"/>
      <c r="WU6" s="53"/>
      <c r="WV6" s="53"/>
      <c r="WW6" s="53"/>
      <c r="WX6" s="53"/>
      <c r="WY6" s="53"/>
      <c r="WZ6" s="53"/>
      <c r="XA6" s="53"/>
      <c r="XB6" s="53"/>
      <c r="XC6" s="53"/>
      <c r="XD6" s="53"/>
      <c r="XE6" s="53"/>
      <c r="XF6" s="53"/>
      <c r="XG6" s="53"/>
      <c r="XH6" s="53"/>
      <c r="XI6" s="53"/>
      <c r="XJ6" s="53"/>
      <c r="XK6" s="53"/>
      <c r="XL6" s="53"/>
      <c r="XM6" s="53"/>
      <c r="XN6" s="53"/>
      <c r="XO6" s="53"/>
      <c r="XP6" s="53"/>
      <c r="XQ6" s="53"/>
      <c r="XR6" s="53"/>
      <c r="XS6" s="53"/>
      <c r="XT6" s="53"/>
      <c r="XU6" s="53"/>
      <c r="XV6" s="53"/>
      <c r="XW6" s="53"/>
      <c r="XX6" s="53"/>
      <c r="XY6" s="53"/>
      <c r="XZ6" s="53"/>
      <c r="YA6" s="53"/>
      <c r="YB6" s="53"/>
      <c r="YC6" s="53"/>
      <c r="YD6" s="53"/>
      <c r="YE6" s="53"/>
      <c r="YF6" s="53"/>
      <c r="YG6" s="53"/>
      <c r="YH6" s="53"/>
      <c r="YI6" s="53"/>
      <c r="YJ6" s="53"/>
      <c r="YK6" s="53"/>
      <c r="YL6" s="53"/>
      <c r="YM6" s="53"/>
      <c r="YN6" s="53"/>
      <c r="YO6" s="53"/>
      <c r="YP6" s="53"/>
      <c r="YQ6" s="53"/>
      <c r="YR6" s="53"/>
      <c r="YS6" s="53"/>
      <c r="YT6" s="53"/>
      <c r="YU6" s="53"/>
      <c r="YV6" s="53"/>
      <c r="YW6" s="53"/>
      <c r="YX6" s="53"/>
      <c r="YY6" s="53"/>
      <c r="YZ6" s="53"/>
      <c r="ZA6" s="53"/>
      <c r="ZB6" s="53"/>
      <c r="ZC6" s="53"/>
      <c r="ZD6" s="53"/>
      <c r="ZE6" s="53"/>
      <c r="ZF6" s="53"/>
      <c r="ZG6" s="53"/>
      <c r="ZH6" s="53"/>
      <c r="ZI6" s="53"/>
      <c r="ZJ6" s="53"/>
      <c r="ZK6" s="53"/>
      <c r="ZL6" s="53"/>
      <c r="ZM6" s="53"/>
      <c r="ZN6" s="53"/>
      <c r="ZO6" s="53"/>
      <c r="ZP6" s="53"/>
      <c r="ZQ6" s="53"/>
      <c r="ZR6" s="53"/>
      <c r="ZS6" s="53"/>
      <c r="ZT6" s="53"/>
      <c r="ZU6" s="53"/>
      <c r="ZV6" s="53"/>
      <c r="ZW6" s="53"/>
      <c r="ZX6" s="53"/>
      <c r="ZY6" s="53"/>
      <c r="ZZ6" s="53"/>
      <c r="AAA6" s="53"/>
      <c r="AAB6" s="53"/>
      <c r="AAC6" s="53"/>
      <c r="AAD6" s="53"/>
      <c r="AAE6" s="53"/>
      <c r="AAF6" s="53"/>
      <c r="AAG6" s="53"/>
      <c r="AAH6" s="53"/>
      <c r="AAI6" s="53"/>
      <c r="AAJ6" s="53"/>
      <c r="AAK6" s="53"/>
      <c r="AAL6" s="53"/>
      <c r="AAM6" s="53"/>
      <c r="AAN6" s="53"/>
      <c r="AAO6" s="53"/>
      <c r="AAP6" s="53"/>
      <c r="AAQ6" s="53"/>
      <c r="AAR6" s="53"/>
      <c r="AAS6" s="53"/>
      <c r="AAT6" s="53"/>
      <c r="AAU6" s="53"/>
      <c r="AAV6" s="53"/>
      <c r="AAW6" s="53"/>
      <c r="AAX6" s="53"/>
      <c r="AAY6" s="53"/>
      <c r="AAZ6" s="53"/>
      <c r="ABA6" s="53"/>
      <c r="ABB6" s="53"/>
      <c r="ABC6" s="53"/>
      <c r="ABD6" s="53"/>
      <c r="ABE6" s="53"/>
      <c r="ABF6" s="53"/>
      <c r="ABG6" s="53"/>
      <c r="ABH6" s="53"/>
      <c r="ABI6" s="53"/>
      <c r="ABJ6" s="53"/>
      <c r="ABK6" s="53"/>
      <c r="ABL6" s="53"/>
      <c r="ABM6" s="53"/>
      <c r="ABN6" s="53"/>
      <c r="ABO6" s="53"/>
      <c r="ABP6" s="53"/>
      <c r="ABQ6" s="53"/>
      <c r="ABR6" s="53"/>
      <c r="ABS6" s="53"/>
      <c r="ABT6" s="53"/>
      <c r="ABU6" s="53"/>
      <c r="ABV6" s="53"/>
      <c r="ABW6" s="53"/>
      <c r="ABX6" s="53"/>
      <c r="ABY6" s="53"/>
      <c r="ABZ6" s="53"/>
      <c r="ACA6" s="53"/>
      <c r="ACB6" s="53"/>
      <c r="ACC6" s="53"/>
      <c r="ACD6" s="53"/>
      <c r="ACE6" s="53"/>
      <c r="ACF6" s="53"/>
      <c r="ACG6" s="53"/>
      <c r="ACH6" s="53"/>
      <c r="ACI6" s="53"/>
      <c r="ACJ6" s="53"/>
      <c r="ACK6" s="53"/>
      <c r="ACL6" s="53"/>
      <c r="ACM6" s="53"/>
      <c r="ACN6" s="53"/>
      <c r="ACO6" s="53"/>
      <c r="ACP6" s="53"/>
      <c r="ACQ6" s="53"/>
      <c r="ACR6" s="53"/>
      <c r="ACS6" s="53"/>
      <c r="ACT6" s="53"/>
      <c r="ACU6" s="53"/>
      <c r="ACV6" s="53"/>
      <c r="ACW6" s="53"/>
      <c r="ACX6" s="53"/>
      <c r="ACY6" s="53"/>
      <c r="ACZ6" s="53"/>
      <c r="ADA6" s="53"/>
      <c r="ADB6" s="53"/>
      <c r="ADC6" s="53"/>
      <c r="ADD6" s="53"/>
      <c r="ADE6" s="53"/>
      <c r="ADF6" s="53"/>
      <c r="ADG6" s="53"/>
      <c r="ADH6" s="53"/>
      <c r="ADI6" s="53"/>
      <c r="ADJ6" s="53"/>
      <c r="ADK6" s="53"/>
      <c r="ADL6" s="53"/>
      <c r="ADM6" s="53"/>
      <c r="ADN6" s="53"/>
      <c r="ADO6" s="53"/>
      <c r="ADP6" s="53"/>
      <c r="ADQ6" s="53"/>
      <c r="ADR6" s="53"/>
      <c r="ADS6" s="53"/>
      <c r="ADT6" s="53"/>
      <c r="ADU6" s="53"/>
      <c r="ADV6" s="53"/>
      <c r="ADW6" s="53"/>
      <c r="ADX6" s="53"/>
      <c r="ADY6" s="53"/>
      <c r="ADZ6" s="53"/>
      <c r="AEA6" s="53"/>
      <c r="AEB6" s="53"/>
      <c r="AEC6" s="53"/>
      <c r="AED6" s="53"/>
      <c r="AEE6" s="53"/>
      <c r="AEF6" s="53"/>
      <c r="AEG6" s="53"/>
      <c r="AEH6" s="53"/>
      <c r="AEI6" s="53"/>
      <c r="AEJ6" s="53"/>
      <c r="AEK6" s="53"/>
      <c r="AEL6" s="53"/>
      <c r="AEM6" s="53"/>
      <c r="AEN6" s="53"/>
      <c r="AEO6" s="53"/>
      <c r="AEP6" s="53"/>
      <c r="AEQ6" s="53"/>
      <c r="AER6" s="53"/>
      <c r="AES6" s="53"/>
      <c r="AET6" s="53"/>
      <c r="AEU6" s="53"/>
      <c r="AEV6" s="53"/>
      <c r="AEW6" s="53"/>
      <c r="AEX6" s="53"/>
      <c r="AEY6" s="53"/>
      <c r="AEZ6" s="53"/>
      <c r="AFA6" s="53"/>
      <c r="AFB6" s="53"/>
      <c r="AFC6" s="53"/>
      <c r="AFD6" s="53"/>
      <c r="AFE6" s="53"/>
      <c r="AFF6" s="53"/>
      <c r="AFG6" s="53"/>
      <c r="AFH6" s="53"/>
      <c r="AFI6" s="53"/>
      <c r="AFJ6" s="53"/>
      <c r="AFK6" s="53"/>
      <c r="AFL6" s="53"/>
      <c r="AFM6" s="53"/>
      <c r="AFN6" s="53"/>
      <c r="AFO6" s="53"/>
      <c r="AFP6" s="53"/>
      <c r="AFQ6" s="53"/>
      <c r="AFR6" s="53"/>
      <c r="AFS6" s="53"/>
      <c r="AFT6" s="53"/>
      <c r="AFU6" s="53"/>
      <c r="AFV6" s="53"/>
      <c r="AFW6" s="53"/>
      <c r="AFX6" s="53"/>
      <c r="AFY6" s="53"/>
      <c r="AFZ6" s="53"/>
      <c r="AGA6" s="53"/>
      <c r="AGB6" s="53"/>
      <c r="AGC6" s="53"/>
      <c r="AGD6" s="53"/>
      <c r="AGE6" s="53"/>
      <c r="AGF6" s="53"/>
      <c r="AGG6" s="53"/>
      <c r="AGH6" s="53"/>
      <c r="AGI6" s="53"/>
      <c r="AGJ6" s="53"/>
      <c r="AGK6" s="53"/>
      <c r="AGL6" s="53"/>
      <c r="AGM6" s="53"/>
      <c r="AGN6" s="53"/>
      <c r="AGO6" s="53"/>
      <c r="AGP6" s="53"/>
      <c r="AGQ6" s="53"/>
      <c r="AGR6" s="53"/>
      <c r="AGS6" s="53"/>
      <c r="AGT6" s="53"/>
      <c r="AGU6" s="53"/>
      <c r="AGV6" s="53"/>
      <c r="AGW6" s="53"/>
      <c r="AGX6" s="53"/>
      <c r="AGY6" s="53"/>
      <c r="AGZ6" s="53"/>
      <c r="AHA6" s="53"/>
      <c r="AHB6" s="53"/>
      <c r="AHC6" s="53"/>
      <c r="AHD6" s="53"/>
      <c r="AHE6" s="53"/>
      <c r="AHF6" s="53"/>
      <c r="AHG6" s="53"/>
      <c r="AHH6" s="53"/>
      <c r="AHI6" s="53"/>
      <c r="AHJ6" s="53"/>
      <c r="AHK6" s="53"/>
      <c r="AHL6" s="53"/>
      <c r="AHM6" s="53"/>
      <c r="AHN6" s="53"/>
      <c r="AHO6" s="53"/>
      <c r="AHP6" s="53"/>
      <c r="AHQ6" s="53"/>
      <c r="AHR6" s="53"/>
      <c r="AHS6" s="53"/>
      <c r="AHT6" s="53"/>
      <c r="AHU6" s="53"/>
      <c r="AHV6" s="53"/>
      <c r="AHW6" s="53"/>
      <c r="AHX6" s="53"/>
      <c r="AHY6" s="53"/>
      <c r="AHZ6" s="53"/>
      <c r="AIA6" s="53"/>
      <c r="AIB6" s="53"/>
      <c r="AIC6" s="53"/>
      <c r="AID6" s="53"/>
      <c r="AIE6" s="53"/>
      <c r="AIF6" s="53"/>
      <c r="AIG6" s="53"/>
      <c r="AIH6" s="53"/>
      <c r="AII6" s="53"/>
      <c r="AIJ6" s="53"/>
      <c r="AIK6" s="53"/>
      <c r="AIL6" s="53"/>
      <c r="AIM6" s="53"/>
      <c r="AIN6" s="53"/>
      <c r="AIO6" s="53"/>
      <c r="AIP6" s="53"/>
      <c r="AIQ6" s="53"/>
      <c r="AIR6" s="53"/>
      <c r="AIS6" s="53"/>
      <c r="AIT6" s="53"/>
      <c r="AIU6" s="53"/>
      <c r="AIV6" s="53"/>
      <c r="AIW6" s="53"/>
      <c r="AIX6" s="53"/>
      <c r="AIY6" s="53"/>
      <c r="AIZ6" s="53"/>
      <c r="AJA6" s="53"/>
      <c r="AJB6" s="53"/>
      <c r="AJC6" s="53"/>
      <c r="AJD6" s="53"/>
      <c r="AJE6" s="53"/>
      <c r="AJF6" s="53"/>
      <c r="AJG6" s="53"/>
      <c r="AJH6" s="53"/>
      <c r="AJI6" s="53"/>
      <c r="AJJ6" s="53"/>
      <c r="AJK6" s="53"/>
      <c r="AJL6" s="53"/>
      <c r="AJM6" s="53"/>
      <c r="AJN6" s="53"/>
      <c r="AJO6" s="53"/>
      <c r="AJP6" s="53"/>
      <c r="AJQ6" s="53"/>
      <c r="AJR6" s="53"/>
      <c r="AJS6" s="53"/>
      <c r="AJT6" s="53"/>
      <c r="AJU6" s="53"/>
      <c r="AJV6" s="53"/>
      <c r="AJW6" s="53"/>
      <c r="AJX6" s="53"/>
      <c r="AJY6" s="53"/>
      <c r="AJZ6" s="53"/>
      <c r="AKA6" s="53"/>
      <c r="AKB6" s="53"/>
      <c r="AKC6" s="53"/>
      <c r="AKD6" s="53"/>
      <c r="AKE6" s="53"/>
      <c r="AKF6" s="53"/>
      <c r="AKG6" s="53"/>
      <c r="AKH6" s="53"/>
      <c r="AKI6" s="53"/>
      <c r="AKJ6" s="53"/>
      <c r="AKK6" s="53"/>
      <c r="AKL6" s="53"/>
      <c r="AKM6" s="53"/>
      <c r="AKN6" s="53"/>
      <c r="AKO6" s="53"/>
      <c r="AKP6" s="53"/>
      <c r="AKQ6" s="53"/>
      <c r="AKR6" s="53"/>
      <c r="AKS6" s="53"/>
      <c r="AKT6" s="53"/>
      <c r="AKU6" s="53"/>
      <c r="AKV6" s="53"/>
      <c r="AKW6" s="53"/>
      <c r="AKX6" s="53"/>
      <c r="AKY6" s="53"/>
      <c r="AKZ6" s="53"/>
      <c r="ALA6" s="53"/>
      <c r="ALB6" s="53"/>
      <c r="ALC6" s="53"/>
      <c r="ALD6" s="53"/>
      <c r="ALE6" s="53"/>
      <c r="ALF6" s="53"/>
      <c r="ALG6" s="53"/>
      <c r="ALH6" s="53"/>
      <c r="ALI6" s="53"/>
      <c r="ALJ6" s="53"/>
      <c r="ALK6" s="53"/>
      <c r="ALL6" s="53"/>
      <c r="ALM6" s="53"/>
      <c r="ALN6" s="53"/>
      <c r="ALO6" s="53"/>
      <c r="ALP6" s="53"/>
      <c r="ALQ6" s="53"/>
      <c r="ALR6" s="53"/>
      <c r="ALS6" s="53"/>
      <c r="ALT6" s="53"/>
      <c r="ALU6" s="53"/>
      <c r="ALV6" s="53"/>
      <c r="ALW6" s="53"/>
      <c r="ALX6" s="53"/>
      <c r="ALY6" s="53"/>
      <c r="ALZ6" s="53"/>
      <c r="AMA6" s="53"/>
      <c r="AMB6" s="53"/>
      <c r="AMC6" s="53"/>
      <c r="AMD6" s="53"/>
      <c r="AME6" s="53"/>
      <c r="AMF6" s="53"/>
      <c r="AMG6" s="53"/>
      <c r="AMH6" s="53"/>
      <c r="AMI6" s="53"/>
      <c r="AMJ6" s="53"/>
      <c r="AMK6" s="53"/>
      <c r="AML6" s="53"/>
      <c r="AMM6" s="53"/>
      <c r="AMN6" s="53"/>
      <c r="AMO6" s="53"/>
      <c r="AMP6" s="53"/>
      <c r="AMQ6" s="53"/>
      <c r="AMR6" s="53"/>
      <c r="AMS6" s="53"/>
      <c r="AMT6" s="53"/>
      <c r="AMU6" s="53"/>
      <c r="AMV6" s="53"/>
      <c r="AMW6" s="53"/>
      <c r="AMX6" s="53"/>
      <c r="AMY6" s="53"/>
      <c r="AMZ6" s="53"/>
      <c r="ANA6" s="53"/>
      <c r="ANB6" s="53"/>
      <c r="ANC6" s="53"/>
      <c r="AND6" s="53"/>
      <c r="ANE6" s="53"/>
      <c r="ANF6" s="53"/>
      <c r="ANG6" s="53"/>
      <c r="ANH6" s="53"/>
      <c r="ANI6" s="53"/>
      <c r="ANJ6" s="53"/>
      <c r="ANK6" s="53"/>
      <c r="ANL6" s="53"/>
      <c r="ANM6" s="53"/>
      <c r="ANN6" s="53"/>
      <c r="ANO6" s="53"/>
      <c r="ANP6" s="53"/>
      <c r="ANQ6" s="53"/>
      <c r="ANR6" s="53"/>
      <c r="ANS6" s="53"/>
      <c r="ANT6" s="53"/>
      <c r="ANU6" s="53"/>
      <c r="ANV6" s="53"/>
      <c r="ANW6" s="53"/>
      <c r="ANX6" s="53"/>
      <c r="ANY6" s="53"/>
      <c r="ANZ6" s="53"/>
      <c r="AOA6" s="53"/>
      <c r="AOB6" s="53"/>
      <c r="AOC6" s="53"/>
      <c r="AOD6" s="53"/>
      <c r="AOE6" s="53"/>
      <c r="AOF6" s="53"/>
      <c r="AOG6" s="53"/>
      <c r="AOH6" s="53"/>
      <c r="AOI6" s="53"/>
      <c r="AOJ6" s="53"/>
      <c r="AOK6" s="53"/>
      <c r="AOL6" s="53"/>
      <c r="AOM6" s="53"/>
      <c r="AON6" s="53"/>
      <c r="AOO6" s="53"/>
      <c r="AOP6" s="53"/>
      <c r="AOQ6" s="53"/>
      <c r="AOR6" s="53"/>
      <c r="AOS6" s="53"/>
      <c r="AOT6" s="53"/>
      <c r="AOU6" s="53"/>
      <c r="AOV6" s="53"/>
      <c r="AOW6" s="53"/>
      <c r="AOX6" s="53"/>
      <c r="AOY6" s="53"/>
      <c r="AOZ6" s="53"/>
      <c r="APA6" s="53"/>
      <c r="APB6" s="53"/>
      <c r="APC6" s="53"/>
      <c r="APD6" s="53"/>
      <c r="APE6" s="53"/>
      <c r="APF6" s="53"/>
      <c r="APG6" s="53"/>
      <c r="APH6" s="53"/>
      <c r="API6" s="53"/>
      <c r="APJ6" s="53"/>
      <c r="APK6" s="53"/>
      <c r="APL6" s="53"/>
      <c r="APM6" s="53"/>
      <c r="APN6" s="53"/>
      <c r="APO6" s="53"/>
      <c r="APP6" s="53"/>
      <c r="APQ6" s="53"/>
      <c r="APR6" s="53"/>
      <c r="APS6" s="53"/>
      <c r="APT6" s="53"/>
      <c r="APU6" s="53"/>
      <c r="APV6" s="53"/>
      <c r="APW6" s="53"/>
      <c r="APX6" s="53"/>
      <c r="APY6" s="53"/>
      <c r="APZ6" s="53"/>
      <c r="AQA6" s="53"/>
      <c r="AQB6" s="53"/>
      <c r="AQC6" s="53"/>
      <c r="AQD6" s="53"/>
      <c r="AQE6" s="53"/>
      <c r="AQF6" s="53"/>
      <c r="AQG6" s="53"/>
      <c r="AQH6" s="53"/>
      <c r="AQI6" s="53"/>
      <c r="AQJ6" s="53"/>
      <c r="AQK6" s="53"/>
      <c r="AQL6" s="53"/>
      <c r="AQM6" s="53"/>
      <c r="AQN6" s="53"/>
      <c r="AQO6" s="53"/>
      <c r="AQP6" s="53"/>
      <c r="AQQ6" s="53"/>
      <c r="AQR6" s="53"/>
      <c r="AQS6" s="53"/>
      <c r="AQT6" s="53"/>
      <c r="AQU6" s="53"/>
      <c r="AQV6" s="53"/>
      <c r="AQW6" s="53"/>
      <c r="AQX6" s="53"/>
      <c r="AQY6" s="53"/>
      <c r="AQZ6" s="53"/>
      <c r="ARA6" s="53"/>
      <c r="ARB6" s="53"/>
      <c r="ARC6" s="53"/>
      <c r="ARD6" s="53"/>
      <c r="ARE6" s="53"/>
      <c r="ARF6" s="53"/>
      <c r="ARG6" s="53"/>
      <c r="ARH6" s="53"/>
      <c r="ARI6" s="53"/>
      <c r="ARJ6" s="53"/>
      <c r="ARK6" s="53"/>
      <c r="ARL6" s="53"/>
      <c r="ARM6" s="53"/>
      <c r="ARN6" s="53"/>
      <c r="ARO6" s="53"/>
      <c r="ARP6" s="53"/>
      <c r="ARQ6" s="53"/>
      <c r="ARR6" s="53"/>
      <c r="ARS6" s="53"/>
      <c r="ART6" s="53"/>
      <c r="ARU6" s="53"/>
      <c r="ARV6" s="53"/>
      <c r="ARW6" s="53"/>
      <c r="ARX6" s="53"/>
      <c r="ARY6" s="53"/>
      <c r="ARZ6" s="53"/>
      <c r="ASA6" s="53"/>
      <c r="ASB6" s="53"/>
      <c r="ASC6" s="53"/>
      <c r="ASD6" s="53"/>
      <c r="ASE6" s="53"/>
      <c r="ASF6" s="53"/>
      <c r="ASG6" s="53"/>
      <c r="ASH6" s="53"/>
      <c r="ASI6" s="53"/>
      <c r="ASJ6" s="53"/>
      <c r="ASK6" s="53"/>
      <c r="ASL6" s="53"/>
      <c r="ASM6" s="53"/>
      <c r="ASN6" s="53"/>
      <c r="ASO6" s="53"/>
      <c r="ASP6" s="53"/>
      <c r="ASQ6" s="53"/>
      <c r="ASR6" s="53"/>
      <c r="ASS6" s="53"/>
      <c r="AST6" s="53"/>
      <c r="ASU6" s="53"/>
      <c r="ASV6" s="53"/>
      <c r="ASW6" s="53"/>
      <c r="ASX6" s="53"/>
      <c r="ASY6" s="53"/>
      <c r="ASZ6" s="53"/>
      <c r="ATA6" s="53"/>
      <c r="ATB6" s="53"/>
      <c r="ATC6" s="53"/>
      <c r="ATD6" s="53"/>
      <c r="ATE6" s="53"/>
      <c r="ATF6" s="53"/>
      <c r="ATG6" s="53"/>
      <c r="ATH6" s="53"/>
      <c r="ATI6" s="53"/>
      <c r="ATJ6" s="53"/>
      <c r="ATK6" s="53"/>
      <c r="ATL6" s="53"/>
      <c r="ATM6" s="53"/>
      <c r="ATN6" s="53"/>
      <c r="ATO6" s="53"/>
      <c r="ATP6" s="53"/>
      <c r="ATQ6" s="53"/>
      <c r="ATR6" s="53"/>
      <c r="ATS6" s="53"/>
      <c r="ATT6" s="53"/>
      <c r="ATU6" s="53"/>
      <c r="ATV6" s="53"/>
      <c r="ATW6" s="53"/>
      <c r="ATX6" s="53"/>
      <c r="ATY6" s="53"/>
      <c r="ATZ6" s="53"/>
      <c r="AUA6" s="53"/>
      <c r="AUB6" s="53"/>
      <c r="AUC6" s="53"/>
      <c r="AUD6" s="53"/>
      <c r="AUE6" s="53"/>
      <c r="AUF6" s="53"/>
      <c r="AUG6" s="53"/>
      <c r="AUH6" s="53"/>
      <c r="AUI6" s="53"/>
      <c r="AUJ6" s="53"/>
      <c r="AUK6" s="53"/>
      <c r="AUL6" s="53"/>
      <c r="AUM6" s="53"/>
      <c r="AUN6" s="53"/>
      <c r="AUO6" s="53"/>
      <c r="AUP6" s="53"/>
      <c r="AUQ6" s="53"/>
      <c r="AUR6" s="53"/>
      <c r="AUS6" s="53"/>
      <c r="AUT6" s="53"/>
      <c r="AUU6" s="53"/>
      <c r="AUV6" s="53"/>
      <c r="AUW6" s="53"/>
      <c r="AUX6" s="53"/>
      <c r="AUY6" s="53"/>
      <c r="AUZ6" s="53"/>
      <c r="AVA6" s="53"/>
      <c r="AVB6" s="53"/>
      <c r="AVC6" s="53"/>
      <c r="AVD6" s="53"/>
      <c r="AVE6" s="53"/>
      <c r="AVF6" s="53"/>
      <c r="AVG6" s="53"/>
      <c r="AVH6" s="53"/>
      <c r="AVI6" s="53"/>
      <c r="AVJ6" s="53"/>
      <c r="AVK6" s="53"/>
      <c r="AVL6" s="53"/>
      <c r="AVM6" s="53"/>
      <c r="AVN6" s="53"/>
      <c r="AVO6" s="53"/>
      <c r="AVP6" s="53"/>
      <c r="AVQ6" s="53"/>
      <c r="AVR6" s="53"/>
      <c r="AVS6" s="53"/>
      <c r="AVT6" s="53"/>
      <c r="AVU6" s="53"/>
      <c r="AVV6" s="53"/>
      <c r="AVW6" s="53"/>
      <c r="AVX6" s="53"/>
      <c r="AVY6" s="53"/>
      <c r="AVZ6" s="53"/>
      <c r="AWA6" s="53"/>
      <c r="AWB6" s="53"/>
      <c r="AWC6" s="53"/>
      <c r="AWD6" s="53"/>
      <c r="AWE6" s="53"/>
      <c r="AWF6" s="53"/>
      <c r="AWG6" s="53"/>
      <c r="AWH6" s="53"/>
      <c r="AWI6" s="53"/>
      <c r="AWJ6" s="53"/>
      <c r="AWK6" s="53"/>
      <c r="AWL6" s="53"/>
      <c r="AWM6" s="53"/>
      <c r="AWN6" s="53"/>
      <c r="AWO6" s="53"/>
      <c r="AWP6" s="53"/>
      <c r="AWQ6" s="53"/>
      <c r="AWR6" s="53"/>
      <c r="AWS6" s="53"/>
      <c r="AWT6" s="53"/>
      <c r="AWU6" s="53"/>
      <c r="AWV6" s="53"/>
      <c r="AWW6" s="53"/>
      <c r="AWX6" s="53"/>
      <c r="AWY6" s="53"/>
      <c r="AWZ6" s="53"/>
      <c r="AXA6" s="53"/>
      <c r="AXB6" s="53"/>
      <c r="AXC6" s="53"/>
      <c r="AXD6" s="53"/>
      <c r="AXE6" s="53"/>
      <c r="AXF6" s="53"/>
      <c r="AXG6" s="53"/>
      <c r="AXH6" s="53"/>
      <c r="AXI6" s="53"/>
      <c r="AXJ6" s="53"/>
      <c r="AXK6" s="53"/>
      <c r="AXL6" s="53"/>
      <c r="AXM6" s="53"/>
      <c r="AXN6" s="53"/>
      <c r="AXO6" s="53"/>
      <c r="AXP6" s="53"/>
      <c r="AXQ6" s="53"/>
      <c r="AXR6" s="53"/>
      <c r="AXS6" s="53"/>
      <c r="AXT6" s="53"/>
      <c r="AXU6" s="53"/>
      <c r="AXV6" s="53"/>
      <c r="AXW6" s="53"/>
      <c r="AXX6" s="53"/>
      <c r="AXY6" s="53"/>
      <c r="AXZ6" s="53"/>
      <c r="AYA6" s="53"/>
      <c r="AYB6" s="53"/>
      <c r="AYC6" s="53"/>
      <c r="AYD6" s="53"/>
      <c r="AYE6" s="53"/>
      <c r="AYF6" s="53"/>
      <c r="AYG6" s="53"/>
      <c r="AYH6" s="53"/>
      <c r="AYI6" s="53"/>
      <c r="AYJ6" s="53"/>
      <c r="AYK6" s="53"/>
      <c r="AYL6" s="53"/>
      <c r="AYM6" s="53"/>
      <c r="AYN6" s="53"/>
      <c r="AYO6" s="53"/>
      <c r="AYP6" s="53"/>
      <c r="AYQ6" s="53"/>
      <c r="AYR6" s="53"/>
      <c r="AYS6" s="53"/>
      <c r="AYT6" s="53"/>
      <c r="AYU6" s="53"/>
      <c r="AYV6" s="53"/>
      <c r="AYW6" s="53"/>
      <c r="AYX6" s="53"/>
      <c r="AYY6" s="53"/>
      <c r="AYZ6" s="53"/>
      <c r="AZA6" s="53"/>
      <c r="AZB6" s="53"/>
      <c r="AZC6" s="53"/>
      <c r="AZD6" s="53"/>
      <c r="AZE6" s="53"/>
      <c r="AZF6" s="53"/>
      <c r="AZG6" s="53"/>
      <c r="AZH6" s="53"/>
      <c r="AZI6" s="53"/>
      <c r="AZJ6" s="53"/>
      <c r="AZK6" s="53"/>
      <c r="AZL6" s="53"/>
      <c r="AZM6" s="53"/>
      <c r="AZN6" s="53"/>
      <c r="AZO6" s="53"/>
      <c r="AZP6" s="53"/>
      <c r="AZQ6" s="53"/>
      <c r="AZR6" s="53"/>
      <c r="AZS6" s="53"/>
      <c r="AZT6" s="53"/>
      <c r="AZU6" s="53"/>
      <c r="AZV6" s="53"/>
      <c r="AZW6" s="53"/>
      <c r="AZX6" s="53"/>
      <c r="AZY6" s="53"/>
      <c r="AZZ6" s="53"/>
      <c r="BAA6" s="53"/>
      <c r="BAB6" s="53"/>
      <c r="BAC6" s="53"/>
      <c r="BAD6" s="53"/>
      <c r="BAE6" s="53"/>
      <c r="BAF6" s="53"/>
      <c r="BAG6" s="53"/>
      <c r="BAH6" s="53"/>
      <c r="BAI6" s="53"/>
      <c r="BAJ6" s="53"/>
      <c r="BAK6" s="53"/>
      <c r="BAL6" s="53"/>
      <c r="BAM6" s="53"/>
      <c r="BAN6" s="53"/>
      <c r="BAO6" s="53"/>
      <c r="BAP6" s="53"/>
      <c r="BAQ6" s="53"/>
      <c r="BAR6" s="53"/>
      <c r="BAS6" s="53"/>
      <c r="BAT6" s="53"/>
      <c r="BAU6" s="53"/>
      <c r="BAV6" s="53"/>
      <c r="BAW6" s="53"/>
      <c r="BAX6" s="53"/>
      <c r="BAY6" s="53"/>
      <c r="BAZ6" s="53"/>
      <c r="BBA6" s="53"/>
      <c r="BBB6" s="53"/>
      <c r="BBC6" s="53"/>
      <c r="BBD6" s="53"/>
      <c r="BBE6" s="53"/>
      <c r="BBF6" s="53"/>
      <c r="BBG6" s="53"/>
      <c r="BBH6" s="53"/>
      <c r="BBI6" s="53"/>
      <c r="BBJ6" s="53"/>
      <c r="BBK6" s="53"/>
      <c r="BBL6" s="53"/>
      <c r="BBM6" s="53"/>
      <c r="BBN6" s="53"/>
      <c r="BBO6" s="53"/>
      <c r="BBP6" s="53"/>
      <c r="BBQ6" s="53"/>
      <c r="BBR6" s="53"/>
      <c r="BBS6" s="53"/>
      <c r="BBT6" s="53"/>
      <c r="BBU6" s="53"/>
      <c r="BBV6" s="53"/>
      <c r="BBW6" s="53"/>
      <c r="BBX6" s="53"/>
      <c r="BBY6" s="53"/>
      <c r="BBZ6" s="53"/>
      <c r="BCA6" s="53"/>
      <c r="BCB6" s="53"/>
      <c r="BCC6" s="53"/>
      <c r="BCD6" s="53"/>
      <c r="BCE6" s="53"/>
      <c r="BCF6" s="53"/>
      <c r="BCG6" s="53"/>
      <c r="BCH6" s="53"/>
      <c r="BCI6" s="53"/>
      <c r="BCJ6" s="53"/>
      <c r="BCK6" s="53"/>
      <c r="BCL6" s="53"/>
      <c r="BCM6" s="53"/>
      <c r="BCN6" s="53"/>
      <c r="BCO6" s="53"/>
      <c r="BCP6" s="53"/>
      <c r="BCQ6" s="53"/>
      <c r="BCR6" s="53"/>
      <c r="BCS6" s="53"/>
      <c r="BCT6" s="53"/>
      <c r="BCU6" s="53"/>
      <c r="BCV6" s="53"/>
      <c r="BCW6" s="53"/>
      <c r="BCX6" s="53"/>
      <c r="BCY6" s="53"/>
      <c r="BCZ6" s="53"/>
      <c r="BDA6" s="53"/>
      <c r="BDB6" s="53"/>
      <c r="BDC6" s="53"/>
      <c r="BDD6" s="53"/>
      <c r="BDE6" s="53"/>
      <c r="BDF6" s="53"/>
      <c r="BDG6" s="53"/>
      <c r="BDH6" s="53"/>
      <c r="BDI6" s="53"/>
      <c r="BDJ6" s="53"/>
      <c r="BDK6" s="53"/>
      <c r="BDL6" s="53"/>
      <c r="BDM6" s="53"/>
      <c r="BDN6" s="53"/>
      <c r="BDO6" s="53"/>
      <c r="BDP6" s="53"/>
      <c r="BDQ6" s="53"/>
      <c r="BDR6" s="53"/>
      <c r="BDS6" s="53"/>
      <c r="BDT6" s="53"/>
      <c r="BDU6" s="53"/>
      <c r="BDV6" s="53"/>
      <c r="BDW6" s="53"/>
      <c r="BDX6" s="53"/>
      <c r="BDY6" s="53"/>
      <c r="BDZ6" s="53"/>
      <c r="BEA6" s="53"/>
      <c r="BEB6" s="53"/>
      <c r="BEC6" s="53"/>
      <c r="BED6" s="53"/>
      <c r="BEE6" s="53"/>
      <c r="BEF6" s="53"/>
      <c r="BEG6" s="53"/>
      <c r="BEH6" s="53"/>
      <c r="BEI6" s="53"/>
      <c r="BEJ6" s="53"/>
      <c r="BEK6" s="53"/>
      <c r="BEL6" s="53"/>
      <c r="BEM6" s="53"/>
      <c r="BEN6" s="53"/>
      <c r="BEO6" s="53"/>
      <c r="BEP6" s="53"/>
      <c r="BEQ6" s="53"/>
      <c r="BER6" s="53"/>
      <c r="BES6" s="53"/>
      <c r="BET6" s="53"/>
      <c r="BEU6" s="53"/>
      <c r="BEV6" s="53"/>
      <c r="BEW6" s="53"/>
      <c r="BEX6" s="53"/>
      <c r="BEY6" s="53"/>
      <c r="BEZ6" s="53"/>
      <c r="BFA6" s="53"/>
      <c r="BFB6" s="53"/>
      <c r="BFC6" s="53"/>
      <c r="BFD6" s="53"/>
      <c r="BFE6" s="53"/>
      <c r="BFF6" s="53"/>
      <c r="BFG6" s="53"/>
      <c r="BFH6" s="53"/>
      <c r="BFI6" s="53"/>
      <c r="BFJ6" s="53"/>
      <c r="BFK6" s="53"/>
      <c r="BFL6" s="53"/>
      <c r="BFM6" s="53"/>
      <c r="BFN6" s="53"/>
      <c r="BFO6" s="53"/>
      <c r="BFP6" s="53"/>
      <c r="BFQ6" s="53"/>
      <c r="BFR6" s="53"/>
      <c r="BFS6" s="53"/>
      <c r="BFT6" s="53"/>
      <c r="BFU6" s="53"/>
      <c r="BFV6" s="53"/>
      <c r="BFW6" s="53"/>
      <c r="BFX6" s="53"/>
      <c r="BFY6" s="53"/>
      <c r="BFZ6" s="53"/>
      <c r="BGA6" s="53"/>
      <c r="BGB6" s="53"/>
      <c r="BGC6" s="53"/>
      <c r="BGD6" s="53"/>
      <c r="BGE6" s="53"/>
      <c r="BGF6" s="53"/>
      <c r="BGG6" s="53"/>
      <c r="BGH6" s="53"/>
      <c r="BGI6" s="53"/>
      <c r="BGJ6" s="53"/>
      <c r="BGK6" s="53"/>
      <c r="BGL6" s="53"/>
      <c r="BGM6" s="53"/>
      <c r="BGN6" s="53"/>
      <c r="BGO6" s="53"/>
      <c r="BGP6" s="53"/>
      <c r="BGQ6" s="53"/>
      <c r="BGR6" s="53"/>
      <c r="BGS6" s="53"/>
      <c r="BGT6" s="53"/>
      <c r="BGU6" s="53"/>
      <c r="BGV6" s="53"/>
      <c r="BGW6" s="53"/>
      <c r="BGX6" s="53"/>
      <c r="BGY6" s="53"/>
      <c r="BGZ6" s="53"/>
      <c r="BHA6" s="53"/>
      <c r="BHB6" s="53"/>
      <c r="BHC6" s="53"/>
      <c r="BHD6" s="53"/>
      <c r="BHE6" s="53"/>
      <c r="BHF6" s="53"/>
      <c r="BHG6" s="53"/>
      <c r="BHH6" s="53"/>
      <c r="BHI6" s="53"/>
      <c r="BHJ6" s="53"/>
      <c r="BHK6" s="53"/>
      <c r="BHL6" s="53"/>
      <c r="BHM6" s="53"/>
      <c r="BHN6" s="53"/>
      <c r="BHO6" s="53"/>
      <c r="BHP6" s="53"/>
      <c r="BHQ6" s="53"/>
      <c r="BHR6" s="53"/>
      <c r="BHS6" s="53"/>
      <c r="BHT6" s="53"/>
      <c r="BHU6" s="53"/>
      <c r="BHV6" s="53"/>
      <c r="BHW6" s="53"/>
      <c r="BHX6" s="53"/>
      <c r="BHY6" s="53"/>
      <c r="BHZ6" s="53"/>
      <c r="BIA6" s="53"/>
      <c r="BIB6" s="53"/>
      <c r="BIC6" s="53"/>
      <c r="BID6" s="53"/>
      <c r="BIE6" s="53"/>
      <c r="BIF6" s="53"/>
      <c r="BIG6" s="53"/>
      <c r="BIH6" s="53"/>
      <c r="BII6" s="53"/>
      <c r="BIJ6" s="53"/>
      <c r="BIK6" s="53"/>
      <c r="BIL6" s="53"/>
      <c r="BIM6" s="53"/>
      <c r="BIN6" s="53"/>
      <c r="BIO6" s="53"/>
      <c r="BIP6" s="53"/>
      <c r="BIQ6" s="53"/>
      <c r="BIR6" s="53"/>
      <c r="BIS6" s="53"/>
      <c r="BIT6" s="53"/>
      <c r="BIU6" s="53"/>
      <c r="BIV6" s="53"/>
      <c r="BIW6" s="53"/>
      <c r="BIX6" s="53"/>
      <c r="BIY6" s="53"/>
      <c r="BIZ6" s="53"/>
      <c r="BJA6" s="53"/>
      <c r="BJB6" s="53"/>
      <c r="BJC6" s="53"/>
      <c r="BJD6" s="53"/>
      <c r="BJE6" s="53"/>
      <c r="BJF6" s="53"/>
      <c r="BJG6" s="53"/>
      <c r="BJH6" s="53"/>
      <c r="BJI6" s="53"/>
      <c r="BJJ6" s="53"/>
      <c r="BJK6" s="53"/>
      <c r="BJL6" s="53"/>
      <c r="BJM6" s="53"/>
      <c r="BJN6" s="53"/>
      <c r="BJO6" s="53"/>
      <c r="BJP6" s="53"/>
      <c r="BJQ6" s="53"/>
      <c r="BJR6" s="53"/>
      <c r="BJS6" s="53"/>
      <c r="BJT6" s="53"/>
      <c r="BJU6" s="53"/>
      <c r="BJV6" s="53"/>
      <c r="BJW6" s="53"/>
      <c r="BJX6" s="53"/>
      <c r="BJY6" s="53"/>
      <c r="BJZ6" s="53"/>
      <c r="BKA6" s="53"/>
      <c r="BKB6" s="53"/>
      <c r="BKC6" s="53"/>
      <c r="BKD6" s="53"/>
      <c r="BKE6" s="53"/>
      <c r="BKF6" s="53"/>
      <c r="BKG6" s="53"/>
      <c r="BKH6" s="53"/>
      <c r="BKI6" s="53"/>
      <c r="BKJ6" s="53"/>
      <c r="BKK6" s="53"/>
      <c r="BKL6" s="53"/>
      <c r="BKM6" s="53"/>
      <c r="BKN6" s="53"/>
      <c r="BKO6" s="53"/>
      <c r="BKP6" s="53"/>
      <c r="BKQ6" s="53"/>
      <c r="BKR6" s="53"/>
      <c r="BKS6" s="53"/>
      <c r="BKT6" s="53"/>
      <c r="BKU6" s="53"/>
      <c r="BKV6" s="53"/>
      <c r="BKW6" s="53"/>
      <c r="BKX6" s="53"/>
      <c r="BKY6" s="53"/>
      <c r="BKZ6" s="53"/>
      <c r="BLA6" s="53"/>
      <c r="BLB6" s="53"/>
      <c r="BLC6" s="53"/>
      <c r="BLD6" s="53"/>
      <c r="BLE6" s="53"/>
      <c r="BLF6" s="53"/>
      <c r="BLG6" s="53"/>
      <c r="BLH6" s="53"/>
      <c r="BLI6" s="53"/>
      <c r="BLJ6" s="53"/>
      <c r="BLK6" s="53"/>
      <c r="BLL6" s="53"/>
      <c r="BLM6" s="53"/>
      <c r="BLN6" s="53"/>
      <c r="BLO6" s="53"/>
      <c r="BLP6" s="53"/>
      <c r="BLQ6" s="53"/>
      <c r="BLR6" s="53"/>
      <c r="BLS6" s="53"/>
      <c r="BLT6" s="53"/>
      <c r="BLU6" s="53"/>
      <c r="BLV6" s="53"/>
      <c r="BLW6" s="53"/>
      <c r="BLX6" s="53"/>
      <c r="BLY6" s="53"/>
      <c r="BLZ6" s="53"/>
      <c r="BMA6" s="53"/>
      <c r="BMB6" s="53"/>
      <c r="BMC6" s="53"/>
      <c r="BMD6" s="53"/>
      <c r="BME6" s="53"/>
      <c r="BMF6" s="53"/>
      <c r="BMG6" s="53"/>
      <c r="BMH6" s="53"/>
      <c r="BMI6" s="53"/>
      <c r="BMJ6" s="53"/>
      <c r="BMK6" s="53"/>
      <c r="BML6" s="53"/>
      <c r="BMM6" s="53"/>
      <c r="BMN6" s="53"/>
      <c r="BMO6" s="53"/>
      <c r="BMP6" s="53"/>
      <c r="BMQ6" s="53"/>
      <c r="BMR6" s="53"/>
      <c r="BMS6" s="53"/>
      <c r="BMT6" s="53"/>
      <c r="BMU6" s="53"/>
      <c r="BMV6" s="53"/>
      <c r="BMW6" s="53"/>
      <c r="BMX6" s="53"/>
      <c r="BMY6" s="53"/>
      <c r="BMZ6" s="53"/>
      <c r="BNA6" s="53"/>
      <c r="BNB6" s="53"/>
      <c r="BNC6" s="53"/>
      <c r="BND6" s="53"/>
      <c r="BNE6" s="53"/>
      <c r="BNF6" s="53"/>
      <c r="BNG6" s="53"/>
      <c r="BNH6" s="53"/>
      <c r="BNI6" s="53"/>
      <c r="BNJ6" s="53"/>
      <c r="BNK6" s="53"/>
      <c r="BNL6" s="53"/>
      <c r="BNM6" s="53"/>
      <c r="BNN6" s="53"/>
      <c r="BNO6" s="53"/>
      <c r="BNP6" s="53"/>
      <c r="BNQ6" s="53"/>
      <c r="BNR6" s="53"/>
      <c r="BNS6" s="53"/>
      <c r="BNT6" s="53"/>
      <c r="BNU6" s="53"/>
      <c r="BNV6" s="53"/>
      <c r="BNW6" s="53"/>
      <c r="BNX6" s="53"/>
      <c r="BNY6" s="53"/>
      <c r="BNZ6" s="53"/>
      <c r="BOA6" s="53"/>
      <c r="BOB6" s="53"/>
      <c r="BOC6" s="53"/>
      <c r="BOD6" s="53"/>
      <c r="BOE6" s="53"/>
      <c r="BOF6" s="53"/>
      <c r="BOG6" s="53"/>
      <c r="BOH6" s="53"/>
      <c r="BOI6" s="53"/>
      <c r="BOJ6" s="53"/>
      <c r="BOK6" s="53"/>
      <c r="BOL6" s="53"/>
      <c r="BOM6" s="53"/>
      <c r="BON6" s="53"/>
      <c r="BOO6" s="53"/>
      <c r="BOP6" s="53"/>
      <c r="BOQ6" s="53"/>
      <c r="BOR6" s="53"/>
      <c r="BOS6" s="53"/>
      <c r="BOT6" s="53"/>
      <c r="BOU6" s="53"/>
      <c r="BOV6" s="53"/>
      <c r="BOW6" s="53"/>
      <c r="BOX6" s="53"/>
      <c r="BOY6" s="53"/>
      <c r="BOZ6" s="53"/>
      <c r="BPA6" s="53"/>
      <c r="BPB6" s="53"/>
      <c r="BPC6" s="53"/>
      <c r="BPD6" s="53"/>
      <c r="BPE6" s="53"/>
      <c r="BPF6" s="53"/>
      <c r="BPG6" s="53"/>
      <c r="BPH6" s="53"/>
      <c r="BPI6" s="53"/>
      <c r="BPJ6" s="53"/>
      <c r="BPK6" s="53"/>
      <c r="BPL6" s="53"/>
      <c r="BPM6" s="53"/>
      <c r="BPN6" s="53"/>
      <c r="BPO6" s="53"/>
      <c r="BPP6" s="53"/>
      <c r="BPQ6" s="53"/>
      <c r="BPR6" s="53"/>
      <c r="BPS6" s="53"/>
      <c r="BPT6" s="53"/>
      <c r="BPU6" s="53"/>
      <c r="BPV6" s="53"/>
      <c r="BPW6" s="53"/>
      <c r="BPX6" s="53"/>
      <c r="BPY6" s="53"/>
      <c r="BPZ6" s="53"/>
      <c r="BQA6" s="53"/>
      <c r="BQB6" s="53"/>
      <c r="BQC6" s="53"/>
      <c r="BQD6" s="53"/>
      <c r="BQE6" s="53"/>
      <c r="BQF6" s="53"/>
      <c r="BQG6" s="53"/>
      <c r="BQH6" s="53"/>
      <c r="BQI6" s="53"/>
      <c r="BQJ6" s="53"/>
      <c r="BQK6" s="53"/>
      <c r="BQL6" s="53"/>
      <c r="BQM6" s="53"/>
      <c r="BQN6" s="53"/>
      <c r="BQO6" s="53"/>
      <c r="BQP6" s="53"/>
      <c r="BQQ6" s="53"/>
      <c r="BQR6" s="53"/>
      <c r="BQS6" s="53"/>
      <c r="BQT6" s="53"/>
      <c r="BQU6" s="53"/>
      <c r="BQV6" s="53"/>
      <c r="BQW6" s="53"/>
      <c r="BQX6" s="53"/>
      <c r="BQY6" s="53"/>
      <c r="BQZ6" s="53"/>
      <c r="BRA6" s="53"/>
      <c r="BRB6" s="53"/>
      <c r="BRC6" s="53"/>
      <c r="BRD6" s="53"/>
      <c r="BRE6" s="53"/>
      <c r="BRF6" s="53"/>
      <c r="BRG6" s="53"/>
      <c r="BRH6" s="53"/>
      <c r="BRI6" s="53"/>
      <c r="BRJ6" s="53"/>
      <c r="BRK6" s="53"/>
      <c r="BRL6" s="53"/>
      <c r="BRM6" s="53"/>
      <c r="BRN6" s="53"/>
      <c r="BRO6" s="53"/>
      <c r="BRP6" s="53"/>
      <c r="BRQ6" s="53"/>
      <c r="BRR6" s="53"/>
      <c r="BRS6" s="53"/>
      <c r="BRT6" s="53"/>
      <c r="BRU6" s="53"/>
      <c r="BRV6" s="53"/>
      <c r="BRW6" s="53"/>
      <c r="BRX6" s="53"/>
      <c r="BRY6" s="53"/>
      <c r="BRZ6" s="53"/>
      <c r="BSA6" s="53"/>
      <c r="BSB6" s="53"/>
      <c r="BSC6" s="53"/>
      <c r="BSD6" s="53"/>
      <c r="BSE6" s="53"/>
      <c r="BSF6" s="53"/>
      <c r="BSG6" s="53"/>
      <c r="BSH6" s="53"/>
      <c r="BSI6" s="53"/>
      <c r="BSJ6" s="53"/>
      <c r="BSK6" s="53"/>
      <c r="BSL6" s="53"/>
      <c r="BSM6" s="53"/>
      <c r="BSN6" s="53"/>
      <c r="BSO6" s="53"/>
      <c r="BSP6" s="53"/>
      <c r="BSQ6" s="53"/>
      <c r="BSR6" s="53"/>
      <c r="BSS6" s="53"/>
      <c r="BST6" s="53"/>
      <c r="BSU6" s="53"/>
      <c r="BSV6" s="53"/>
      <c r="BSW6" s="53"/>
      <c r="BSX6" s="53"/>
      <c r="BSY6" s="53"/>
      <c r="BSZ6" s="53"/>
      <c r="BTA6" s="53"/>
      <c r="BTB6" s="53"/>
      <c r="BTC6" s="53"/>
      <c r="BTD6" s="53"/>
      <c r="BTE6" s="53"/>
      <c r="BTF6" s="53"/>
      <c r="BTG6" s="53"/>
      <c r="BTH6" s="53"/>
      <c r="BTI6" s="53"/>
      <c r="BTJ6" s="53"/>
      <c r="BTK6" s="53"/>
      <c r="BTL6" s="53"/>
      <c r="BTM6" s="53"/>
      <c r="BTN6" s="53"/>
      <c r="BTO6" s="53"/>
      <c r="BTP6" s="53"/>
      <c r="BTQ6" s="53"/>
      <c r="BTR6" s="53"/>
      <c r="BTS6" s="53"/>
      <c r="BTT6" s="53"/>
      <c r="BTU6" s="53"/>
      <c r="BTV6" s="53"/>
      <c r="BTW6" s="53"/>
      <c r="BTX6" s="53"/>
      <c r="BTY6" s="53"/>
      <c r="BTZ6" s="53"/>
      <c r="BUA6" s="53"/>
      <c r="BUB6" s="53"/>
      <c r="BUC6" s="53"/>
      <c r="BUD6" s="53"/>
      <c r="BUE6" s="53"/>
      <c r="BUF6" s="53"/>
      <c r="BUG6" s="53"/>
      <c r="BUH6" s="53"/>
      <c r="BUI6" s="53"/>
      <c r="BUJ6" s="53"/>
      <c r="BUK6" s="53"/>
      <c r="BUL6" s="53"/>
      <c r="BUM6" s="53"/>
      <c r="BUN6" s="53"/>
      <c r="BUO6" s="53"/>
      <c r="BUP6" s="53"/>
      <c r="BUQ6" s="53"/>
      <c r="BUR6" s="53"/>
      <c r="BUS6" s="53"/>
      <c r="BUT6" s="53"/>
      <c r="BUU6" s="53"/>
      <c r="BUV6" s="53"/>
      <c r="BUW6" s="53"/>
      <c r="BUX6" s="53"/>
      <c r="BUY6" s="53"/>
      <c r="BUZ6" s="53"/>
      <c r="BVA6" s="53"/>
      <c r="BVB6" s="53"/>
      <c r="BVC6" s="53"/>
      <c r="BVD6" s="53"/>
      <c r="BVE6" s="53"/>
      <c r="BVF6" s="53"/>
      <c r="BVG6" s="53"/>
      <c r="BVH6" s="53"/>
      <c r="BVI6" s="53"/>
      <c r="BVJ6" s="53"/>
      <c r="BVK6" s="53"/>
      <c r="BVL6" s="53"/>
      <c r="BVM6" s="53"/>
      <c r="BVN6" s="53"/>
      <c r="BVO6" s="53"/>
      <c r="BVP6" s="53"/>
      <c r="BVQ6" s="53"/>
      <c r="BVR6" s="53"/>
      <c r="BVS6" s="53"/>
      <c r="BVT6" s="53"/>
      <c r="BVU6" s="53"/>
      <c r="BVV6" s="53"/>
      <c r="BVW6" s="53"/>
      <c r="BVX6" s="53"/>
      <c r="BVY6" s="53"/>
      <c r="BVZ6" s="53"/>
      <c r="BWA6" s="53"/>
      <c r="BWB6" s="53"/>
      <c r="BWC6" s="53"/>
      <c r="BWD6" s="53"/>
      <c r="BWE6" s="53"/>
      <c r="BWF6" s="53"/>
      <c r="BWG6" s="53"/>
      <c r="BWH6" s="53"/>
      <c r="BWI6" s="53"/>
      <c r="BWJ6" s="53"/>
      <c r="BWK6" s="53"/>
      <c r="BWL6" s="53"/>
      <c r="BWM6" s="53"/>
      <c r="BWN6" s="53"/>
      <c r="BWO6" s="53"/>
      <c r="BWP6" s="53"/>
      <c r="BWQ6" s="53"/>
      <c r="BWR6" s="53"/>
      <c r="BWS6" s="53"/>
      <c r="BWT6" s="53"/>
      <c r="BWU6" s="53"/>
      <c r="BWV6" s="53"/>
      <c r="BWW6" s="53"/>
      <c r="BWX6" s="53"/>
      <c r="BWY6" s="53"/>
      <c r="BWZ6" s="53"/>
      <c r="BXA6" s="53"/>
      <c r="BXB6" s="53"/>
      <c r="BXC6" s="53"/>
      <c r="BXD6" s="53"/>
      <c r="BXE6" s="53"/>
      <c r="BXF6" s="53"/>
      <c r="BXG6" s="53"/>
      <c r="BXH6" s="53"/>
      <c r="BXI6" s="53"/>
      <c r="BXJ6" s="53"/>
      <c r="BXK6" s="53"/>
      <c r="BXL6" s="53"/>
      <c r="BXM6" s="53"/>
      <c r="BXN6" s="53"/>
      <c r="BXO6" s="53"/>
      <c r="BXP6" s="53"/>
      <c r="BXQ6" s="53"/>
      <c r="BXR6" s="53"/>
      <c r="BXS6" s="53"/>
      <c r="BXT6" s="53"/>
      <c r="BXU6" s="53"/>
      <c r="BXV6" s="53"/>
      <c r="BXW6" s="53"/>
      <c r="BXX6" s="53"/>
      <c r="BXY6" s="53"/>
      <c r="BXZ6" s="53"/>
      <c r="BYA6" s="53"/>
      <c r="BYB6" s="53"/>
      <c r="BYC6" s="53"/>
      <c r="BYD6" s="53"/>
      <c r="BYE6" s="53"/>
      <c r="BYF6" s="53"/>
      <c r="BYG6" s="53"/>
      <c r="BYH6" s="53"/>
      <c r="BYI6" s="53"/>
      <c r="BYJ6" s="53"/>
      <c r="BYK6" s="53"/>
      <c r="BYL6" s="53"/>
      <c r="BYM6" s="53"/>
      <c r="BYN6" s="53"/>
      <c r="BYO6" s="53"/>
      <c r="BYP6" s="53"/>
      <c r="BYQ6" s="53"/>
      <c r="BYR6" s="53"/>
      <c r="BYS6" s="53"/>
      <c r="BYT6" s="53"/>
      <c r="BYU6" s="53"/>
      <c r="BYV6" s="53"/>
      <c r="BYW6" s="53"/>
      <c r="BYX6" s="53"/>
      <c r="BYY6" s="53"/>
      <c r="BYZ6" s="53"/>
      <c r="BZA6" s="53"/>
      <c r="BZB6" s="53"/>
      <c r="BZC6" s="53"/>
      <c r="BZD6" s="53"/>
      <c r="BZE6" s="53"/>
      <c r="BZF6" s="53"/>
      <c r="BZG6" s="53"/>
      <c r="BZH6" s="53"/>
      <c r="BZI6" s="53"/>
      <c r="BZJ6" s="53"/>
      <c r="BZK6" s="53"/>
      <c r="BZL6" s="53"/>
      <c r="BZM6" s="53"/>
      <c r="BZN6" s="53"/>
      <c r="BZO6" s="53"/>
      <c r="BZP6" s="53"/>
      <c r="BZQ6" s="53"/>
      <c r="BZR6" s="53"/>
      <c r="BZS6" s="53"/>
      <c r="BZT6" s="53"/>
      <c r="BZU6" s="53"/>
      <c r="BZV6" s="53"/>
      <c r="BZW6" s="53"/>
      <c r="BZX6" s="53"/>
      <c r="BZY6" s="53"/>
      <c r="BZZ6" s="53"/>
      <c r="CAA6" s="53"/>
      <c r="CAB6" s="53"/>
      <c r="CAC6" s="53"/>
      <c r="CAD6" s="53"/>
      <c r="CAE6" s="53"/>
      <c r="CAF6" s="53"/>
      <c r="CAG6" s="53"/>
      <c r="CAH6" s="53"/>
      <c r="CAI6" s="53"/>
      <c r="CAJ6" s="53"/>
      <c r="CAK6" s="53"/>
      <c r="CAL6" s="53"/>
      <c r="CAM6" s="53"/>
      <c r="CAN6" s="53"/>
      <c r="CAO6" s="53"/>
      <c r="CAP6" s="53"/>
      <c r="CAQ6" s="53"/>
      <c r="CAR6" s="53"/>
      <c r="CAS6" s="53"/>
      <c r="CAT6" s="53"/>
      <c r="CAU6" s="53"/>
      <c r="CAV6" s="53"/>
      <c r="CAW6" s="53"/>
      <c r="CAX6" s="53"/>
      <c r="CAY6" s="53"/>
      <c r="CAZ6" s="53"/>
      <c r="CBA6" s="53"/>
      <c r="CBB6" s="53"/>
      <c r="CBC6" s="53"/>
      <c r="CBD6" s="53"/>
      <c r="CBE6" s="53"/>
      <c r="CBF6" s="53"/>
      <c r="CBG6" s="53"/>
      <c r="CBH6" s="53"/>
      <c r="CBI6" s="53"/>
      <c r="CBJ6" s="53"/>
      <c r="CBK6" s="53"/>
      <c r="CBL6" s="53"/>
      <c r="CBM6" s="53"/>
      <c r="CBN6" s="53"/>
      <c r="CBO6" s="53"/>
      <c r="CBP6" s="53"/>
      <c r="CBQ6" s="53"/>
      <c r="CBR6" s="53"/>
      <c r="CBS6" s="53"/>
      <c r="CBT6" s="53"/>
      <c r="CBU6" s="53"/>
      <c r="CBV6" s="53"/>
      <c r="CBW6" s="53"/>
      <c r="CBX6" s="53"/>
      <c r="CBY6" s="53"/>
      <c r="CBZ6" s="53"/>
      <c r="CCA6" s="53"/>
      <c r="CCB6" s="53"/>
      <c r="CCC6" s="53"/>
      <c r="CCD6" s="53"/>
      <c r="CCE6" s="53"/>
      <c r="CCF6" s="53"/>
      <c r="CCG6" s="53"/>
      <c r="CCH6" s="53"/>
      <c r="CCI6" s="53"/>
      <c r="CCJ6" s="53"/>
      <c r="CCK6" s="53"/>
      <c r="CCL6" s="53"/>
      <c r="CCM6" s="53"/>
      <c r="CCN6" s="53"/>
      <c r="CCO6" s="53"/>
      <c r="CCP6" s="53"/>
      <c r="CCQ6" s="53"/>
      <c r="CCR6" s="53"/>
      <c r="CCS6" s="53"/>
      <c r="CCT6" s="53"/>
      <c r="CCU6" s="53"/>
      <c r="CCV6" s="53"/>
      <c r="CCW6" s="53"/>
      <c r="CCX6" s="53"/>
      <c r="CCY6" s="53"/>
      <c r="CCZ6" s="53"/>
      <c r="CDA6" s="53"/>
      <c r="CDB6" s="53"/>
      <c r="CDC6" s="53"/>
      <c r="CDD6" s="53"/>
      <c r="CDE6" s="53"/>
      <c r="CDF6" s="53"/>
      <c r="CDG6" s="53"/>
      <c r="CDH6" s="53"/>
      <c r="CDI6" s="53"/>
      <c r="CDJ6" s="53"/>
      <c r="CDK6" s="53"/>
      <c r="CDL6" s="53"/>
      <c r="CDM6" s="53"/>
      <c r="CDN6" s="53"/>
      <c r="CDO6" s="53"/>
      <c r="CDP6" s="53"/>
      <c r="CDQ6" s="53"/>
      <c r="CDR6" s="53"/>
      <c r="CDS6" s="53"/>
      <c r="CDT6" s="53"/>
      <c r="CDU6" s="53"/>
      <c r="CDV6" s="53"/>
      <c r="CDW6" s="53"/>
      <c r="CDX6" s="53"/>
      <c r="CDY6" s="53"/>
      <c r="CDZ6" s="53"/>
      <c r="CEA6" s="53"/>
      <c r="CEB6" s="53"/>
      <c r="CEC6" s="53"/>
      <c r="CED6" s="53"/>
      <c r="CEE6" s="53"/>
      <c r="CEF6" s="53"/>
      <c r="CEG6" s="53"/>
      <c r="CEH6" s="53"/>
      <c r="CEI6" s="53"/>
      <c r="CEJ6" s="53"/>
      <c r="CEK6" s="53"/>
      <c r="CEL6" s="53"/>
      <c r="CEM6" s="53"/>
      <c r="CEN6" s="53"/>
      <c r="CEO6" s="53"/>
      <c r="CEP6" s="53"/>
      <c r="CEQ6" s="53"/>
      <c r="CER6" s="53"/>
      <c r="CES6" s="53"/>
      <c r="CET6" s="53"/>
      <c r="CEU6" s="53"/>
      <c r="CEV6" s="53"/>
      <c r="CEW6" s="53"/>
      <c r="CEX6" s="53"/>
      <c r="CEY6" s="53"/>
      <c r="CEZ6" s="53"/>
      <c r="CFA6" s="53"/>
      <c r="CFB6" s="53"/>
      <c r="CFC6" s="53"/>
      <c r="CFD6" s="53"/>
      <c r="CFE6" s="53"/>
      <c r="CFF6" s="53"/>
      <c r="CFG6" s="53"/>
      <c r="CFH6" s="53"/>
      <c r="CFI6" s="53"/>
      <c r="CFJ6" s="53"/>
      <c r="CFK6" s="53"/>
      <c r="CFL6" s="53"/>
      <c r="CFM6" s="53"/>
      <c r="CFN6" s="53"/>
      <c r="CFO6" s="53"/>
      <c r="CFP6" s="53"/>
      <c r="CFQ6" s="53"/>
      <c r="CFR6" s="53"/>
      <c r="CFS6" s="53"/>
      <c r="CFT6" s="53"/>
      <c r="CFU6" s="53"/>
      <c r="CFV6" s="53"/>
      <c r="CFW6" s="53"/>
      <c r="CFX6" s="53"/>
      <c r="CFY6" s="53"/>
      <c r="CFZ6" s="53"/>
      <c r="CGA6" s="53"/>
      <c r="CGB6" s="53"/>
      <c r="CGC6" s="53"/>
      <c r="CGD6" s="53"/>
      <c r="CGE6" s="53"/>
      <c r="CGF6" s="53"/>
      <c r="CGG6" s="53"/>
      <c r="CGH6" s="53"/>
      <c r="CGI6" s="53"/>
      <c r="CGJ6" s="53"/>
      <c r="CGK6" s="53"/>
      <c r="CGL6" s="53"/>
      <c r="CGM6" s="53"/>
      <c r="CGN6" s="53"/>
      <c r="CGO6" s="53"/>
      <c r="CGP6" s="53"/>
      <c r="CGQ6" s="53"/>
      <c r="CGR6" s="53"/>
      <c r="CGS6" s="53"/>
      <c r="CGT6" s="53"/>
      <c r="CGU6" s="53"/>
      <c r="CGV6" s="53"/>
      <c r="CGW6" s="53"/>
      <c r="CGX6" s="53"/>
      <c r="CGY6" s="53"/>
      <c r="CGZ6" s="53"/>
      <c r="CHA6" s="53"/>
      <c r="CHB6" s="53"/>
      <c r="CHC6" s="53"/>
      <c r="CHD6" s="53"/>
      <c r="CHE6" s="53"/>
      <c r="CHF6" s="53"/>
      <c r="CHG6" s="53"/>
      <c r="CHH6" s="53"/>
      <c r="CHI6" s="53"/>
      <c r="CHJ6" s="53"/>
      <c r="CHK6" s="53"/>
      <c r="CHL6" s="53"/>
      <c r="CHM6" s="53"/>
      <c r="CHN6" s="53"/>
      <c r="CHO6" s="53"/>
      <c r="CHP6" s="53"/>
      <c r="CHQ6" s="53"/>
      <c r="CHR6" s="53"/>
      <c r="CHS6" s="53"/>
      <c r="CHT6" s="53"/>
      <c r="CHU6" s="53"/>
      <c r="CHV6" s="53"/>
      <c r="CHW6" s="53"/>
      <c r="CHX6" s="53"/>
      <c r="CHY6" s="53"/>
      <c r="CHZ6" s="53"/>
      <c r="CIA6" s="53"/>
      <c r="CIB6" s="53"/>
      <c r="CIC6" s="53"/>
      <c r="CID6" s="53"/>
      <c r="CIE6" s="53"/>
      <c r="CIF6" s="53"/>
      <c r="CIG6" s="53"/>
      <c r="CIH6" s="53"/>
      <c r="CII6" s="53"/>
      <c r="CIJ6" s="53"/>
      <c r="CIK6" s="53"/>
      <c r="CIL6" s="53"/>
      <c r="CIM6" s="53"/>
      <c r="CIN6" s="53"/>
      <c r="CIO6" s="53"/>
      <c r="CIP6" s="53"/>
      <c r="CIQ6" s="53"/>
      <c r="CIR6" s="53"/>
      <c r="CIS6" s="53"/>
      <c r="CIT6" s="53"/>
      <c r="CIU6" s="53"/>
      <c r="CIV6" s="53"/>
      <c r="CIW6" s="53"/>
      <c r="CIX6" s="53"/>
      <c r="CIY6" s="53"/>
      <c r="CIZ6" s="53"/>
      <c r="CJA6" s="53"/>
      <c r="CJB6" s="53"/>
      <c r="CJC6" s="53"/>
      <c r="CJD6" s="53"/>
      <c r="CJE6" s="53"/>
      <c r="CJF6" s="53"/>
      <c r="CJG6" s="53"/>
      <c r="CJH6" s="53"/>
      <c r="CJI6" s="53"/>
      <c r="CJJ6" s="53"/>
      <c r="CJK6" s="53"/>
      <c r="CJL6" s="53"/>
      <c r="CJM6" s="53"/>
      <c r="CJN6" s="53"/>
      <c r="CJO6" s="53"/>
      <c r="CJP6" s="53"/>
      <c r="CJQ6" s="53"/>
      <c r="CJR6" s="53"/>
      <c r="CJS6" s="53"/>
      <c r="CJT6" s="53"/>
      <c r="CJU6" s="53"/>
      <c r="CJV6" s="53"/>
      <c r="CJW6" s="53"/>
      <c r="CJX6" s="53"/>
      <c r="CJY6" s="53"/>
      <c r="CJZ6" s="53"/>
      <c r="CKA6" s="53"/>
      <c r="CKB6" s="53"/>
      <c r="CKC6" s="53"/>
      <c r="CKD6" s="53"/>
      <c r="CKE6" s="53"/>
      <c r="CKF6" s="53"/>
      <c r="CKG6" s="53"/>
      <c r="CKH6" s="53"/>
      <c r="CKI6" s="53"/>
      <c r="CKJ6" s="53"/>
      <c r="CKK6" s="53"/>
      <c r="CKL6" s="53"/>
      <c r="CKM6" s="53"/>
      <c r="CKN6" s="53"/>
      <c r="CKO6" s="53"/>
      <c r="CKP6" s="53"/>
      <c r="CKQ6" s="53"/>
      <c r="CKR6" s="53"/>
      <c r="CKS6" s="53"/>
      <c r="CKT6" s="53"/>
      <c r="CKU6" s="53"/>
      <c r="CKV6" s="53"/>
      <c r="CKW6" s="53"/>
      <c r="CKX6" s="53"/>
      <c r="CKY6" s="53"/>
      <c r="CKZ6" s="53"/>
      <c r="CLA6" s="53"/>
      <c r="CLB6" s="53"/>
      <c r="CLC6" s="53"/>
      <c r="CLD6" s="53"/>
      <c r="CLE6" s="53"/>
      <c r="CLF6" s="53"/>
      <c r="CLG6" s="53"/>
      <c r="CLH6" s="53"/>
      <c r="CLI6" s="53"/>
      <c r="CLJ6" s="53"/>
      <c r="CLK6" s="53"/>
      <c r="CLL6" s="53"/>
      <c r="CLM6" s="53"/>
      <c r="CLN6" s="53"/>
      <c r="CLO6" s="53"/>
      <c r="CLP6" s="53"/>
      <c r="CLQ6" s="53"/>
      <c r="CLR6" s="53"/>
      <c r="CLS6" s="53"/>
      <c r="CLT6" s="53"/>
      <c r="CLU6" s="53"/>
      <c r="CLV6" s="53"/>
      <c r="CLW6" s="53"/>
      <c r="CLX6" s="53"/>
      <c r="CLY6" s="53"/>
      <c r="CLZ6" s="53"/>
      <c r="CMA6" s="53"/>
      <c r="CMB6" s="53"/>
      <c r="CMC6" s="53"/>
      <c r="CMD6" s="53"/>
      <c r="CME6" s="53"/>
      <c r="CMF6" s="53"/>
      <c r="CMG6" s="53"/>
      <c r="CMH6" s="53"/>
      <c r="CMI6" s="53"/>
      <c r="CMJ6" s="53"/>
      <c r="CMK6" s="53"/>
      <c r="CML6" s="53"/>
      <c r="CMM6" s="53"/>
      <c r="CMN6" s="53"/>
      <c r="CMO6" s="53"/>
      <c r="CMP6" s="53"/>
      <c r="CMQ6" s="53"/>
      <c r="CMR6" s="53"/>
      <c r="CMS6" s="53"/>
      <c r="CMT6" s="53"/>
      <c r="CMU6" s="53"/>
      <c r="CMV6" s="53"/>
      <c r="CMW6" s="53"/>
      <c r="CMX6" s="53"/>
      <c r="CMY6" s="53"/>
      <c r="CMZ6" s="53"/>
      <c r="CNA6" s="53"/>
      <c r="CNB6" s="53"/>
      <c r="CNC6" s="53"/>
      <c r="CND6" s="53"/>
      <c r="CNE6" s="53"/>
      <c r="CNF6" s="53"/>
      <c r="CNG6" s="53"/>
      <c r="CNH6" s="53"/>
      <c r="CNI6" s="53"/>
      <c r="CNJ6" s="53"/>
      <c r="CNK6" s="53"/>
      <c r="CNL6" s="53"/>
      <c r="CNM6" s="53"/>
      <c r="CNN6" s="53"/>
      <c r="CNO6" s="53"/>
      <c r="CNP6" s="53"/>
      <c r="CNQ6" s="53"/>
      <c r="CNR6" s="53"/>
      <c r="CNS6" s="53"/>
      <c r="CNT6" s="53"/>
      <c r="CNU6" s="53"/>
      <c r="CNV6" s="53"/>
      <c r="CNW6" s="53"/>
      <c r="CNX6" s="53"/>
      <c r="CNY6" s="53"/>
      <c r="CNZ6" s="53"/>
      <c r="COA6" s="53"/>
      <c r="COB6" s="53"/>
      <c r="COC6" s="53"/>
      <c r="COD6" s="53"/>
      <c r="COE6" s="53"/>
      <c r="COF6" s="53"/>
      <c r="COG6" s="53"/>
      <c r="COH6" s="53"/>
      <c r="COI6" s="53"/>
      <c r="COJ6" s="53"/>
      <c r="COK6" s="53"/>
      <c r="COL6" s="53"/>
      <c r="COM6" s="53"/>
      <c r="CON6" s="53"/>
      <c r="COO6" s="53"/>
      <c r="COP6" s="53"/>
      <c r="COQ6" s="53"/>
      <c r="COR6" s="53"/>
      <c r="COS6" s="53"/>
      <c r="COT6" s="53"/>
      <c r="COU6" s="53"/>
      <c r="COV6" s="53"/>
      <c r="COW6" s="53"/>
      <c r="COX6" s="53"/>
      <c r="COY6" s="53"/>
      <c r="COZ6" s="53"/>
      <c r="CPA6" s="53"/>
      <c r="CPB6" s="53"/>
      <c r="CPC6" s="53"/>
      <c r="CPD6" s="53"/>
      <c r="CPE6" s="53"/>
      <c r="CPF6" s="53"/>
      <c r="CPG6" s="53"/>
      <c r="CPH6" s="53"/>
      <c r="CPI6" s="53"/>
      <c r="CPJ6" s="53"/>
      <c r="CPK6" s="53"/>
      <c r="CPL6" s="53"/>
      <c r="CPM6" s="53"/>
      <c r="CPN6" s="53"/>
      <c r="CPO6" s="53"/>
      <c r="CPP6" s="53"/>
      <c r="CPQ6" s="53"/>
      <c r="CPR6" s="53"/>
      <c r="CPS6" s="53"/>
      <c r="CPT6" s="53"/>
      <c r="CPU6" s="53"/>
      <c r="CPV6" s="53"/>
      <c r="CPW6" s="53"/>
      <c r="CPX6" s="53"/>
      <c r="CPY6" s="53"/>
      <c r="CPZ6" s="53"/>
      <c r="CQA6" s="53"/>
      <c r="CQB6" s="53"/>
      <c r="CQC6" s="53"/>
      <c r="CQD6" s="53"/>
      <c r="CQE6" s="53"/>
      <c r="CQF6" s="53"/>
      <c r="CQG6" s="53"/>
      <c r="CQH6" s="53"/>
      <c r="CQI6" s="53"/>
      <c r="CQJ6" s="53"/>
      <c r="CQK6" s="53"/>
      <c r="CQL6" s="53"/>
      <c r="CQM6" s="53"/>
      <c r="CQN6" s="53"/>
      <c r="CQO6" s="53"/>
      <c r="CQP6" s="53"/>
      <c r="CQQ6" s="53"/>
      <c r="CQR6" s="53"/>
      <c r="CQS6" s="53"/>
      <c r="CQT6" s="53"/>
      <c r="CQU6" s="53"/>
      <c r="CQV6" s="53"/>
      <c r="CQW6" s="53"/>
      <c r="CQX6" s="53"/>
      <c r="CQY6" s="53"/>
      <c r="CQZ6" s="53"/>
      <c r="CRA6" s="53"/>
      <c r="CRB6" s="53"/>
      <c r="CRC6" s="53"/>
      <c r="CRD6" s="53"/>
      <c r="CRE6" s="53"/>
      <c r="CRF6" s="53"/>
      <c r="CRG6" s="53"/>
      <c r="CRH6" s="53"/>
      <c r="CRI6" s="53"/>
      <c r="CRJ6" s="53"/>
      <c r="CRK6" s="53"/>
      <c r="CRL6" s="53"/>
      <c r="CRM6" s="53"/>
      <c r="CRN6" s="53"/>
      <c r="CRO6" s="53"/>
      <c r="CRP6" s="53"/>
      <c r="CRQ6" s="53"/>
      <c r="CRR6" s="53"/>
      <c r="CRS6" s="53"/>
      <c r="CRT6" s="53"/>
      <c r="CRU6" s="53"/>
      <c r="CRV6" s="53"/>
      <c r="CRW6" s="53"/>
      <c r="CRX6" s="53"/>
      <c r="CRY6" s="53"/>
      <c r="CRZ6" s="53"/>
      <c r="CSA6" s="53"/>
      <c r="CSB6" s="53"/>
      <c r="CSC6" s="53"/>
      <c r="CSD6" s="53"/>
      <c r="CSE6" s="53"/>
      <c r="CSF6" s="53"/>
      <c r="CSG6" s="53"/>
      <c r="CSH6" s="53"/>
      <c r="CSI6" s="53"/>
      <c r="CSJ6" s="53"/>
      <c r="CSK6" s="53"/>
      <c r="CSL6" s="53"/>
      <c r="CSM6" s="53"/>
      <c r="CSN6" s="53"/>
      <c r="CSO6" s="53"/>
      <c r="CSP6" s="53"/>
      <c r="CSQ6" s="53"/>
      <c r="CSR6" s="53"/>
      <c r="CSS6" s="53"/>
      <c r="CST6" s="53"/>
      <c r="CSU6" s="53"/>
      <c r="CSV6" s="53"/>
      <c r="CSW6" s="53"/>
      <c r="CSX6" s="53"/>
      <c r="CSY6" s="53"/>
      <c r="CSZ6" s="53"/>
      <c r="CTA6" s="53"/>
      <c r="CTB6" s="53"/>
      <c r="CTC6" s="53"/>
      <c r="CTD6" s="53"/>
      <c r="CTE6" s="53"/>
      <c r="CTF6" s="53"/>
      <c r="CTG6" s="53"/>
      <c r="CTH6" s="53"/>
      <c r="CTI6" s="53"/>
      <c r="CTJ6" s="53"/>
      <c r="CTK6" s="53"/>
      <c r="CTL6" s="53"/>
      <c r="CTM6" s="53"/>
      <c r="CTN6" s="53"/>
      <c r="CTO6" s="53"/>
      <c r="CTP6" s="53"/>
      <c r="CTQ6" s="53"/>
      <c r="CTR6" s="53"/>
      <c r="CTS6" s="53"/>
      <c r="CTT6" s="53"/>
      <c r="CTU6" s="53"/>
      <c r="CTV6" s="53"/>
      <c r="CTW6" s="53"/>
      <c r="CTX6" s="53"/>
      <c r="CTY6" s="53"/>
      <c r="CTZ6" s="53"/>
      <c r="CUA6" s="53"/>
      <c r="CUB6" s="53"/>
      <c r="CUC6" s="53"/>
      <c r="CUD6" s="53"/>
      <c r="CUE6" s="53"/>
      <c r="CUF6" s="53"/>
      <c r="CUG6" s="53"/>
      <c r="CUH6" s="53"/>
      <c r="CUI6" s="53"/>
      <c r="CUJ6" s="53"/>
      <c r="CUK6" s="53"/>
      <c r="CUL6" s="53"/>
      <c r="CUM6" s="53"/>
      <c r="CUN6" s="53"/>
      <c r="CUO6" s="53"/>
      <c r="CUP6" s="53"/>
      <c r="CUQ6" s="53"/>
      <c r="CUR6" s="53"/>
      <c r="CUS6" s="53"/>
      <c r="CUT6" s="53"/>
      <c r="CUU6" s="53"/>
      <c r="CUV6" s="53"/>
      <c r="CUW6" s="53"/>
      <c r="CUX6" s="53"/>
      <c r="CUY6" s="53"/>
      <c r="CUZ6" s="53"/>
      <c r="CVA6" s="53"/>
      <c r="CVB6" s="53"/>
      <c r="CVC6" s="53"/>
      <c r="CVD6" s="53"/>
      <c r="CVE6" s="53"/>
      <c r="CVF6" s="53"/>
      <c r="CVG6" s="53"/>
      <c r="CVH6" s="53"/>
      <c r="CVI6" s="53"/>
      <c r="CVJ6" s="53"/>
      <c r="CVK6" s="53"/>
      <c r="CVL6" s="53"/>
      <c r="CVM6" s="53"/>
      <c r="CVN6" s="53"/>
      <c r="CVO6" s="53"/>
      <c r="CVP6" s="53"/>
      <c r="CVQ6" s="53"/>
      <c r="CVR6" s="53"/>
      <c r="CVS6" s="53"/>
      <c r="CVT6" s="53"/>
      <c r="CVU6" s="53"/>
      <c r="CVV6" s="53"/>
      <c r="CVW6" s="53"/>
      <c r="CVX6" s="53"/>
      <c r="CVY6" s="53"/>
      <c r="CVZ6" s="53"/>
      <c r="CWA6" s="53"/>
      <c r="CWB6" s="53"/>
      <c r="CWC6" s="53"/>
      <c r="CWD6" s="53"/>
      <c r="CWE6" s="53"/>
      <c r="CWF6" s="53"/>
      <c r="CWG6" s="53"/>
      <c r="CWH6" s="53"/>
      <c r="CWI6" s="53"/>
      <c r="CWJ6" s="53"/>
      <c r="CWK6" s="53"/>
      <c r="CWL6" s="53"/>
      <c r="CWM6" s="53"/>
      <c r="CWN6" s="53"/>
      <c r="CWO6" s="53"/>
      <c r="CWP6" s="53"/>
      <c r="CWQ6" s="53"/>
      <c r="CWR6" s="53"/>
      <c r="CWS6" s="53"/>
      <c r="CWT6" s="53"/>
      <c r="CWU6" s="53"/>
      <c r="CWV6" s="53"/>
      <c r="CWW6" s="53"/>
      <c r="CWX6" s="53"/>
      <c r="CWY6" s="53"/>
      <c r="CWZ6" s="53"/>
      <c r="CXA6" s="53"/>
      <c r="CXB6" s="53"/>
      <c r="CXC6" s="53"/>
      <c r="CXD6" s="53"/>
      <c r="CXE6" s="53"/>
      <c r="CXF6" s="53"/>
      <c r="CXG6" s="53"/>
      <c r="CXH6" s="53"/>
      <c r="CXI6" s="53"/>
      <c r="CXJ6" s="53"/>
      <c r="CXK6" s="53"/>
      <c r="CXL6" s="53"/>
      <c r="CXM6" s="53"/>
      <c r="CXN6" s="53"/>
      <c r="CXO6" s="53"/>
      <c r="CXP6" s="53"/>
      <c r="CXQ6" s="53"/>
      <c r="CXR6" s="53"/>
      <c r="CXS6" s="53"/>
      <c r="CXT6" s="53"/>
      <c r="CXU6" s="53"/>
      <c r="CXV6" s="53"/>
      <c r="CXW6" s="53"/>
      <c r="CXX6" s="53"/>
      <c r="CXY6" s="53"/>
      <c r="CXZ6" s="53"/>
      <c r="CYA6" s="53"/>
      <c r="CYB6" s="53"/>
      <c r="CYC6" s="53"/>
      <c r="CYD6" s="53"/>
      <c r="CYE6" s="53"/>
      <c r="CYF6" s="53"/>
      <c r="CYG6" s="53"/>
      <c r="CYH6" s="53"/>
      <c r="CYI6" s="53"/>
      <c r="CYJ6" s="53"/>
      <c r="CYK6" s="53"/>
      <c r="CYL6" s="53"/>
      <c r="CYM6" s="53"/>
      <c r="CYN6" s="53"/>
      <c r="CYO6" s="53"/>
      <c r="CYP6" s="53"/>
      <c r="CYQ6" s="53"/>
      <c r="CYR6" s="53"/>
      <c r="CYS6" s="53"/>
      <c r="CYT6" s="53"/>
      <c r="CYU6" s="53"/>
      <c r="CYV6" s="53"/>
      <c r="CYW6" s="53"/>
      <c r="CYX6" s="53"/>
      <c r="CYY6" s="53"/>
      <c r="CYZ6" s="53"/>
      <c r="CZA6" s="53"/>
      <c r="CZB6" s="53"/>
      <c r="CZC6" s="53"/>
      <c r="CZD6" s="53"/>
      <c r="CZE6" s="53"/>
      <c r="CZF6" s="53"/>
      <c r="CZG6" s="53"/>
      <c r="CZH6" s="53"/>
      <c r="CZI6" s="53"/>
      <c r="CZJ6" s="53"/>
      <c r="CZK6" s="53"/>
      <c r="CZL6" s="53"/>
      <c r="CZM6" s="53"/>
      <c r="CZN6" s="53"/>
      <c r="CZO6" s="53"/>
      <c r="CZP6" s="53"/>
      <c r="CZQ6" s="53"/>
      <c r="CZR6" s="53"/>
      <c r="CZS6" s="53"/>
      <c r="CZT6" s="53"/>
      <c r="CZU6" s="53"/>
      <c r="CZV6" s="53"/>
      <c r="CZW6" s="53"/>
      <c r="CZX6" s="53"/>
      <c r="CZY6" s="53"/>
      <c r="CZZ6" s="53"/>
      <c r="DAA6" s="53"/>
      <c r="DAB6" s="53"/>
      <c r="DAC6" s="53"/>
      <c r="DAD6" s="53"/>
      <c r="DAE6" s="53"/>
      <c r="DAF6" s="53"/>
      <c r="DAG6" s="53"/>
      <c r="DAH6" s="53"/>
      <c r="DAI6" s="53"/>
      <c r="DAJ6" s="53"/>
      <c r="DAK6" s="53"/>
      <c r="DAL6" s="53"/>
      <c r="DAM6" s="53"/>
      <c r="DAN6" s="53"/>
      <c r="DAO6" s="53"/>
      <c r="DAP6" s="53"/>
      <c r="DAQ6" s="53"/>
      <c r="DAR6" s="53"/>
      <c r="DAS6" s="53"/>
      <c r="DAT6" s="53"/>
      <c r="DAU6" s="53"/>
      <c r="DAV6" s="53"/>
      <c r="DAW6" s="53"/>
      <c r="DAX6" s="53"/>
      <c r="DAY6" s="53"/>
      <c r="DAZ6" s="53"/>
      <c r="DBA6" s="53"/>
      <c r="DBB6" s="53"/>
      <c r="DBC6" s="53"/>
      <c r="DBD6" s="53"/>
      <c r="DBE6" s="53"/>
      <c r="DBF6" s="53"/>
      <c r="DBG6" s="53"/>
      <c r="DBH6" s="53"/>
      <c r="DBI6" s="53"/>
      <c r="DBJ6" s="53"/>
      <c r="DBK6" s="53"/>
      <c r="DBL6" s="53"/>
      <c r="DBM6" s="53"/>
      <c r="DBN6" s="53"/>
      <c r="DBO6" s="53"/>
      <c r="DBP6" s="53"/>
      <c r="DBQ6" s="53"/>
      <c r="DBR6" s="53"/>
      <c r="DBS6" s="53"/>
      <c r="DBT6" s="53"/>
      <c r="DBU6" s="53"/>
      <c r="DBV6" s="53"/>
      <c r="DBW6" s="53"/>
      <c r="DBX6" s="53"/>
      <c r="DBY6" s="53"/>
      <c r="DBZ6" s="53"/>
      <c r="DCA6" s="53"/>
      <c r="DCB6" s="53"/>
      <c r="DCC6" s="53"/>
      <c r="DCD6" s="53"/>
      <c r="DCE6" s="53"/>
      <c r="DCF6" s="53"/>
      <c r="DCG6" s="53"/>
      <c r="DCH6" s="53"/>
      <c r="DCI6" s="53"/>
      <c r="DCJ6" s="53"/>
      <c r="DCK6" s="53"/>
      <c r="DCL6" s="53"/>
      <c r="DCM6" s="53"/>
      <c r="DCN6" s="53"/>
      <c r="DCO6" s="53"/>
      <c r="DCP6" s="53"/>
      <c r="DCQ6" s="53"/>
      <c r="DCR6" s="53"/>
      <c r="DCS6" s="53"/>
      <c r="DCT6" s="53"/>
      <c r="DCU6" s="53"/>
      <c r="DCV6" s="53"/>
      <c r="DCW6" s="53"/>
      <c r="DCX6" s="53"/>
      <c r="DCY6" s="53"/>
      <c r="DCZ6" s="53"/>
      <c r="DDA6" s="53"/>
      <c r="DDB6" s="53"/>
      <c r="DDC6" s="53"/>
      <c r="DDD6" s="53"/>
      <c r="DDE6" s="53"/>
      <c r="DDF6" s="53"/>
      <c r="DDG6" s="53"/>
      <c r="DDH6" s="53"/>
      <c r="DDI6" s="53"/>
      <c r="DDJ6" s="53"/>
      <c r="DDK6" s="53"/>
      <c r="DDL6" s="53"/>
      <c r="DDM6" s="53"/>
      <c r="DDN6" s="53"/>
      <c r="DDO6" s="53"/>
      <c r="DDP6" s="53"/>
      <c r="DDQ6" s="53"/>
      <c r="DDR6" s="53"/>
      <c r="DDS6" s="53"/>
      <c r="DDT6" s="53"/>
      <c r="DDU6" s="53"/>
      <c r="DDV6" s="53"/>
      <c r="DDW6" s="53"/>
      <c r="DDX6" s="53"/>
      <c r="DDY6" s="53"/>
      <c r="DDZ6" s="53"/>
      <c r="DEA6" s="53"/>
      <c r="DEB6" s="53"/>
      <c r="DEC6" s="53"/>
      <c r="DED6" s="53"/>
      <c r="DEE6" s="53"/>
      <c r="DEF6" s="53"/>
      <c r="DEG6" s="53"/>
      <c r="DEH6" s="53"/>
      <c r="DEI6" s="53"/>
      <c r="DEJ6" s="53"/>
      <c r="DEK6" s="53"/>
      <c r="DEL6" s="53"/>
      <c r="DEM6" s="53"/>
      <c r="DEN6" s="53"/>
      <c r="DEO6" s="53"/>
      <c r="DEP6" s="53"/>
      <c r="DEQ6" s="53"/>
      <c r="DER6" s="53"/>
      <c r="DES6" s="53"/>
      <c r="DET6" s="53"/>
      <c r="DEU6" s="53"/>
      <c r="DEV6" s="53"/>
      <c r="DEW6" s="53"/>
      <c r="DEX6" s="53"/>
      <c r="DEY6" s="53"/>
      <c r="DEZ6" s="53"/>
      <c r="DFA6" s="53"/>
      <c r="DFB6" s="53"/>
      <c r="DFC6" s="53"/>
      <c r="DFD6" s="53"/>
      <c r="DFE6" s="53"/>
      <c r="DFF6" s="53"/>
      <c r="DFG6" s="53"/>
      <c r="DFH6" s="53"/>
      <c r="DFI6" s="53"/>
      <c r="DFJ6" s="53"/>
      <c r="DFK6" s="53"/>
      <c r="DFL6" s="53"/>
      <c r="DFM6" s="53"/>
      <c r="DFN6" s="53"/>
      <c r="DFO6" s="53"/>
      <c r="DFP6" s="53"/>
      <c r="DFQ6" s="53"/>
      <c r="DFR6" s="53"/>
      <c r="DFS6" s="53"/>
      <c r="DFT6" s="53"/>
      <c r="DFU6" s="53"/>
      <c r="DFV6" s="53"/>
      <c r="DFW6" s="53"/>
      <c r="DFX6" s="53"/>
      <c r="DFY6" s="53"/>
      <c r="DFZ6" s="53"/>
      <c r="DGA6" s="53"/>
      <c r="DGB6" s="53"/>
      <c r="DGC6" s="53"/>
      <c r="DGD6" s="53"/>
      <c r="DGE6" s="53"/>
      <c r="DGF6" s="53"/>
      <c r="DGG6" s="53"/>
      <c r="DGH6" s="53"/>
      <c r="DGI6" s="53"/>
      <c r="DGJ6" s="53"/>
      <c r="DGK6" s="53"/>
      <c r="DGL6" s="53"/>
      <c r="DGM6" s="53"/>
      <c r="DGN6" s="53"/>
      <c r="DGO6" s="53"/>
      <c r="DGP6" s="53"/>
      <c r="DGQ6" s="53"/>
      <c r="DGR6" s="53"/>
      <c r="DGS6" s="53"/>
      <c r="DGT6" s="53"/>
      <c r="DGU6" s="53"/>
      <c r="DGV6" s="53"/>
      <c r="DGW6" s="53"/>
      <c r="DGX6" s="53"/>
      <c r="DGY6" s="53"/>
      <c r="DGZ6" s="53"/>
      <c r="DHA6" s="53"/>
      <c r="DHB6" s="53"/>
      <c r="DHC6" s="53"/>
      <c r="DHD6" s="53"/>
      <c r="DHE6" s="53"/>
      <c r="DHF6" s="53"/>
      <c r="DHG6" s="53"/>
      <c r="DHH6" s="53"/>
      <c r="DHI6" s="53"/>
      <c r="DHJ6" s="53"/>
      <c r="DHK6" s="53"/>
      <c r="DHL6" s="53"/>
      <c r="DHM6" s="53"/>
      <c r="DHN6" s="53"/>
      <c r="DHO6" s="53"/>
      <c r="DHP6" s="53"/>
      <c r="DHQ6" s="53"/>
      <c r="DHR6" s="53"/>
      <c r="DHS6" s="53"/>
      <c r="DHT6" s="53"/>
      <c r="DHU6" s="53"/>
      <c r="DHV6" s="53"/>
      <c r="DHW6" s="53"/>
      <c r="DHX6" s="53"/>
      <c r="DHY6" s="53"/>
      <c r="DHZ6" s="53"/>
      <c r="DIA6" s="53"/>
      <c r="DIB6" s="53"/>
      <c r="DIC6" s="53"/>
      <c r="DID6" s="53"/>
      <c r="DIE6" s="53"/>
      <c r="DIF6" s="53"/>
      <c r="DIG6" s="53"/>
      <c r="DIH6" s="53"/>
      <c r="DII6" s="53"/>
      <c r="DIJ6" s="53"/>
      <c r="DIK6" s="53"/>
      <c r="DIL6" s="53"/>
      <c r="DIM6" s="53"/>
      <c r="DIN6" s="53"/>
      <c r="DIO6" s="53"/>
      <c r="DIP6" s="53"/>
      <c r="DIQ6" s="53"/>
      <c r="DIR6" s="53"/>
      <c r="DIS6" s="53"/>
      <c r="DIT6" s="53"/>
      <c r="DIU6" s="53"/>
      <c r="DIV6" s="53"/>
      <c r="DIW6" s="53"/>
      <c r="DIX6" s="53"/>
      <c r="DIY6" s="53"/>
      <c r="DIZ6" s="53"/>
      <c r="DJA6" s="53"/>
      <c r="DJB6" s="53"/>
      <c r="DJC6" s="53"/>
      <c r="DJD6" s="53"/>
      <c r="DJE6" s="53"/>
      <c r="DJF6" s="53"/>
      <c r="DJG6" s="53"/>
      <c r="DJH6" s="53"/>
      <c r="DJI6" s="53"/>
      <c r="DJJ6" s="53"/>
      <c r="DJK6" s="53"/>
      <c r="DJL6" s="53"/>
      <c r="DJM6" s="53"/>
      <c r="DJN6" s="53"/>
      <c r="DJO6" s="53"/>
      <c r="DJP6" s="53"/>
      <c r="DJQ6" s="53"/>
      <c r="DJR6" s="53"/>
      <c r="DJS6" s="53"/>
      <c r="DJT6" s="53"/>
      <c r="DJU6" s="53"/>
      <c r="DJV6" s="53"/>
      <c r="DJW6" s="53"/>
      <c r="DJX6" s="53"/>
      <c r="DJY6" s="53"/>
      <c r="DJZ6" s="53"/>
      <c r="DKA6" s="53"/>
      <c r="DKB6" s="53"/>
      <c r="DKC6" s="53"/>
      <c r="DKD6" s="53"/>
      <c r="DKE6" s="53"/>
      <c r="DKF6" s="53"/>
      <c r="DKG6" s="53"/>
      <c r="DKH6" s="53"/>
      <c r="DKI6" s="53"/>
      <c r="DKJ6" s="53"/>
      <c r="DKK6" s="53"/>
      <c r="DKL6" s="53"/>
      <c r="DKM6" s="53"/>
      <c r="DKN6" s="53"/>
      <c r="DKO6" s="53"/>
      <c r="DKP6" s="53"/>
      <c r="DKQ6" s="53"/>
      <c r="DKR6" s="53"/>
      <c r="DKS6" s="53"/>
      <c r="DKT6" s="53"/>
      <c r="DKU6" s="53"/>
      <c r="DKV6" s="53"/>
      <c r="DKW6" s="53"/>
      <c r="DKX6" s="53"/>
      <c r="DKY6" s="53"/>
      <c r="DKZ6" s="53"/>
      <c r="DLA6" s="53"/>
      <c r="DLB6" s="53"/>
      <c r="DLC6" s="53"/>
      <c r="DLD6" s="53"/>
      <c r="DLE6" s="53"/>
      <c r="DLF6" s="53"/>
      <c r="DLG6" s="53"/>
      <c r="DLH6" s="53"/>
      <c r="DLI6" s="53"/>
      <c r="DLJ6" s="53"/>
      <c r="DLK6" s="53"/>
      <c r="DLL6" s="53"/>
      <c r="DLM6" s="53"/>
      <c r="DLN6" s="53"/>
      <c r="DLO6" s="53"/>
      <c r="DLP6" s="53"/>
      <c r="DLQ6" s="53"/>
      <c r="DLR6" s="53"/>
      <c r="DLS6" s="53"/>
      <c r="DLT6" s="53"/>
      <c r="DLU6" s="53"/>
      <c r="DLV6" s="53"/>
      <c r="DLW6" s="53"/>
      <c r="DLX6" s="53"/>
      <c r="DLY6" s="53"/>
      <c r="DLZ6" s="53"/>
      <c r="DMA6" s="53"/>
      <c r="DMB6" s="53"/>
      <c r="DMC6" s="53"/>
      <c r="DMD6" s="53"/>
      <c r="DME6" s="53"/>
      <c r="DMF6" s="53"/>
      <c r="DMG6" s="53"/>
      <c r="DMH6" s="53"/>
      <c r="DMI6" s="53"/>
      <c r="DMJ6" s="53"/>
      <c r="DMK6" s="53"/>
      <c r="DML6" s="53"/>
      <c r="DMM6" s="53"/>
      <c r="DMN6" s="53"/>
      <c r="DMO6" s="53"/>
      <c r="DMP6" s="53"/>
      <c r="DMQ6" s="53"/>
      <c r="DMR6" s="53"/>
      <c r="DMS6" s="53"/>
      <c r="DMT6" s="53"/>
      <c r="DMU6" s="53"/>
      <c r="DMV6" s="53"/>
      <c r="DMW6" s="53"/>
      <c r="DMX6" s="53"/>
      <c r="DMY6" s="53"/>
      <c r="DMZ6" s="53"/>
      <c r="DNA6" s="53"/>
      <c r="DNB6" s="53"/>
      <c r="DNC6" s="53"/>
      <c r="DND6" s="53"/>
      <c r="DNE6" s="53"/>
      <c r="DNF6" s="53"/>
      <c r="DNG6" s="53"/>
      <c r="DNH6" s="53"/>
      <c r="DNI6" s="53"/>
      <c r="DNJ6" s="53"/>
      <c r="DNK6" s="53"/>
      <c r="DNL6" s="53"/>
      <c r="DNM6" s="53"/>
      <c r="DNN6" s="53"/>
      <c r="DNO6" s="53"/>
      <c r="DNP6" s="53"/>
      <c r="DNQ6" s="53"/>
      <c r="DNR6" s="53"/>
      <c r="DNS6" s="53"/>
      <c r="DNT6" s="53"/>
      <c r="DNU6" s="53"/>
      <c r="DNV6" s="53"/>
      <c r="DNW6" s="53"/>
      <c r="DNX6" s="53"/>
      <c r="DNY6" s="53"/>
      <c r="DNZ6" s="53"/>
      <c r="DOA6" s="53"/>
      <c r="DOB6" s="53"/>
      <c r="DOC6" s="53"/>
      <c r="DOD6" s="53"/>
      <c r="DOE6" s="53"/>
      <c r="DOF6" s="53"/>
      <c r="DOG6" s="53"/>
      <c r="DOH6" s="53"/>
      <c r="DOI6" s="53"/>
      <c r="DOJ6" s="53"/>
      <c r="DOK6" s="53"/>
      <c r="DOL6" s="53"/>
      <c r="DOM6" s="53"/>
      <c r="DON6" s="53"/>
      <c r="DOO6" s="53"/>
      <c r="DOP6" s="53"/>
      <c r="DOQ6" s="53"/>
      <c r="DOR6" s="53"/>
      <c r="DOS6" s="53"/>
      <c r="DOT6" s="53"/>
      <c r="DOU6" s="53"/>
      <c r="DOV6" s="53"/>
      <c r="DOW6" s="53"/>
      <c r="DOX6" s="53"/>
      <c r="DOY6" s="53"/>
      <c r="DOZ6" s="53"/>
      <c r="DPA6" s="53"/>
      <c r="DPB6" s="53"/>
      <c r="DPC6" s="53"/>
      <c r="DPD6" s="53"/>
      <c r="DPE6" s="53"/>
      <c r="DPF6" s="53"/>
      <c r="DPG6" s="53"/>
      <c r="DPH6" s="53"/>
      <c r="DPI6" s="53"/>
      <c r="DPJ6" s="53"/>
      <c r="DPK6" s="53"/>
      <c r="DPL6" s="53"/>
      <c r="DPM6" s="53"/>
      <c r="DPN6" s="53"/>
      <c r="DPO6" s="53"/>
      <c r="DPP6" s="53"/>
      <c r="DPQ6" s="53"/>
      <c r="DPR6" s="53"/>
      <c r="DPS6" s="53"/>
      <c r="DPT6" s="53"/>
      <c r="DPU6" s="53"/>
      <c r="DPV6" s="53"/>
      <c r="DPW6" s="53"/>
      <c r="DPX6" s="53"/>
      <c r="DPY6" s="53"/>
      <c r="DPZ6" s="53"/>
      <c r="DQA6" s="53"/>
      <c r="DQB6" s="53"/>
      <c r="DQC6" s="53"/>
      <c r="DQD6" s="53"/>
      <c r="DQE6" s="53"/>
      <c r="DQF6" s="53"/>
      <c r="DQG6" s="53"/>
      <c r="DQH6" s="53"/>
      <c r="DQI6" s="53"/>
      <c r="DQJ6" s="53"/>
      <c r="DQK6" s="53"/>
      <c r="DQL6" s="53"/>
      <c r="DQM6" s="53"/>
      <c r="DQN6" s="53"/>
      <c r="DQO6" s="53"/>
      <c r="DQP6" s="53"/>
      <c r="DQQ6" s="53"/>
      <c r="DQR6" s="53"/>
      <c r="DQS6" s="53"/>
      <c r="DQT6" s="53"/>
      <c r="DQU6" s="53"/>
      <c r="DQV6" s="53"/>
      <c r="DQW6" s="53"/>
      <c r="DQX6" s="53"/>
      <c r="DQY6" s="53"/>
      <c r="DQZ6" s="53"/>
      <c r="DRA6" s="53"/>
      <c r="DRB6" s="53"/>
      <c r="DRC6" s="53"/>
      <c r="DRD6" s="53"/>
      <c r="DRE6" s="53"/>
      <c r="DRF6" s="53"/>
      <c r="DRG6" s="53"/>
      <c r="DRH6" s="53"/>
      <c r="DRI6" s="53"/>
      <c r="DRJ6" s="53"/>
      <c r="DRK6" s="53"/>
      <c r="DRL6" s="53"/>
      <c r="DRM6" s="53"/>
      <c r="DRN6" s="53"/>
      <c r="DRO6" s="53"/>
      <c r="DRP6" s="53"/>
      <c r="DRQ6" s="53"/>
      <c r="DRR6" s="53"/>
      <c r="DRS6" s="53"/>
      <c r="DRT6" s="53"/>
      <c r="DRU6" s="53"/>
      <c r="DRV6" s="53"/>
      <c r="DRW6" s="53"/>
      <c r="DRX6" s="53"/>
      <c r="DRY6" s="53"/>
      <c r="DRZ6" s="53"/>
      <c r="DSA6" s="53"/>
      <c r="DSB6" s="53"/>
      <c r="DSC6" s="53"/>
      <c r="DSD6" s="53"/>
      <c r="DSE6" s="53"/>
      <c r="DSF6" s="53"/>
      <c r="DSG6" s="53"/>
      <c r="DSH6" s="53"/>
      <c r="DSI6" s="53"/>
      <c r="DSJ6" s="53"/>
      <c r="DSK6" s="53"/>
      <c r="DSL6" s="53"/>
      <c r="DSM6" s="53"/>
      <c r="DSN6" s="53"/>
      <c r="DSO6" s="53"/>
      <c r="DSP6" s="53"/>
      <c r="DSQ6" s="53"/>
      <c r="DSR6" s="53"/>
      <c r="DSS6" s="53"/>
      <c r="DST6" s="53"/>
      <c r="DSU6" s="53"/>
      <c r="DSV6" s="53"/>
      <c r="DSW6" s="53"/>
      <c r="DSX6" s="53"/>
      <c r="DSY6" s="53"/>
      <c r="DSZ6" s="53"/>
      <c r="DTA6" s="53"/>
      <c r="DTB6" s="53"/>
      <c r="DTC6" s="53"/>
      <c r="DTD6" s="53"/>
      <c r="DTE6" s="53"/>
      <c r="DTF6" s="53"/>
      <c r="DTG6" s="53"/>
      <c r="DTH6" s="53"/>
      <c r="DTI6" s="53"/>
      <c r="DTJ6" s="53"/>
      <c r="DTK6" s="53"/>
      <c r="DTL6" s="53"/>
      <c r="DTM6" s="53"/>
      <c r="DTN6" s="53"/>
      <c r="DTO6" s="53"/>
      <c r="DTP6" s="53"/>
      <c r="DTQ6" s="53"/>
      <c r="DTR6" s="53"/>
      <c r="DTS6" s="53"/>
      <c r="DTT6" s="53"/>
      <c r="DTU6" s="53"/>
      <c r="DTV6" s="53"/>
      <c r="DTW6" s="53"/>
      <c r="DTX6" s="53"/>
      <c r="DTY6" s="53"/>
      <c r="DTZ6" s="53"/>
      <c r="DUA6" s="53"/>
      <c r="DUB6" s="53"/>
      <c r="DUC6" s="53"/>
      <c r="DUD6" s="53"/>
      <c r="DUE6" s="53"/>
      <c r="DUF6" s="53"/>
      <c r="DUG6" s="53"/>
      <c r="DUH6" s="53"/>
      <c r="DUI6" s="53"/>
      <c r="DUJ6" s="53"/>
      <c r="DUK6" s="53"/>
      <c r="DUL6" s="53"/>
      <c r="DUM6" s="53"/>
      <c r="DUN6" s="53"/>
      <c r="DUO6" s="53"/>
      <c r="DUP6" s="53"/>
      <c r="DUQ6" s="53"/>
      <c r="DUR6" s="53"/>
      <c r="DUS6" s="53"/>
      <c r="DUT6" s="53"/>
      <c r="DUU6" s="53"/>
      <c r="DUV6" s="53"/>
      <c r="DUW6" s="53"/>
      <c r="DUX6" s="53"/>
      <c r="DUY6" s="53"/>
      <c r="DUZ6" s="53"/>
      <c r="DVA6" s="53"/>
      <c r="DVB6" s="53"/>
      <c r="DVC6" s="53"/>
      <c r="DVD6" s="53"/>
      <c r="DVE6" s="53"/>
      <c r="DVF6" s="53"/>
      <c r="DVG6" s="53"/>
      <c r="DVH6" s="53"/>
      <c r="DVI6" s="53"/>
      <c r="DVJ6" s="53"/>
      <c r="DVK6" s="53"/>
      <c r="DVL6" s="53"/>
      <c r="DVM6" s="53"/>
      <c r="DVN6" s="53"/>
      <c r="DVO6" s="53"/>
      <c r="DVP6" s="53"/>
      <c r="DVQ6" s="53"/>
      <c r="DVR6" s="53"/>
      <c r="DVS6" s="53"/>
      <c r="DVT6" s="53"/>
      <c r="DVU6" s="53"/>
      <c r="DVV6" s="53"/>
      <c r="DVW6" s="53"/>
      <c r="DVX6" s="53"/>
      <c r="DVY6" s="53"/>
      <c r="DVZ6" s="53"/>
      <c r="DWA6" s="53"/>
      <c r="DWB6" s="53"/>
      <c r="DWC6" s="53"/>
      <c r="DWD6" s="53"/>
      <c r="DWE6" s="53"/>
      <c r="DWF6" s="53"/>
      <c r="DWG6" s="53"/>
      <c r="DWH6" s="53"/>
      <c r="DWI6" s="53"/>
      <c r="DWJ6" s="53"/>
      <c r="DWK6" s="53"/>
      <c r="DWL6" s="53"/>
      <c r="DWM6" s="53"/>
      <c r="DWN6" s="53"/>
      <c r="DWO6" s="53"/>
      <c r="DWP6" s="53"/>
      <c r="DWQ6" s="53"/>
      <c r="DWR6" s="53"/>
      <c r="DWS6" s="53"/>
      <c r="DWT6" s="53"/>
      <c r="DWU6" s="53"/>
      <c r="DWV6" s="53"/>
      <c r="DWW6" s="53"/>
      <c r="DWX6" s="53"/>
      <c r="DWY6" s="53"/>
      <c r="DWZ6" s="53"/>
      <c r="DXA6" s="53"/>
      <c r="DXB6" s="53"/>
      <c r="DXC6" s="53"/>
      <c r="DXD6" s="53"/>
      <c r="DXE6" s="53"/>
      <c r="DXF6" s="53"/>
      <c r="DXG6" s="53"/>
      <c r="DXH6" s="53"/>
      <c r="DXI6" s="53"/>
      <c r="DXJ6" s="53"/>
      <c r="DXK6" s="53"/>
      <c r="DXL6" s="53"/>
      <c r="DXM6" s="53"/>
      <c r="DXN6" s="53"/>
      <c r="DXO6" s="53"/>
      <c r="DXP6" s="53"/>
      <c r="DXQ6" s="53"/>
      <c r="DXR6" s="53"/>
      <c r="DXS6" s="53"/>
      <c r="DXT6" s="53"/>
      <c r="DXU6" s="53"/>
      <c r="DXV6" s="53"/>
      <c r="DXW6" s="53"/>
      <c r="DXX6" s="53"/>
      <c r="DXY6" s="53"/>
      <c r="DXZ6" s="53"/>
      <c r="DYA6" s="53"/>
      <c r="DYB6" s="53"/>
      <c r="DYC6" s="53"/>
      <c r="DYD6" s="53"/>
      <c r="DYE6" s="53"/>
      <c r="DYF6" s="53"/>
      <c r="DYG6" s="53"/>
      <c r="DYH6" s="53"/>
      <c r="DYI6" s="53"/>
      <c r="DYJ6" s="53"/>
      <c r="DYK6" s="53"/>
      <c r="DYL6" s="53"/>
      <c r="DYM6" s="53"/>
      <c r="DYN6" s="53"/>
      <c r="DYO6" s="53"/>
      <c r="DYP6" s="53"/>
      <c r="DYQ6" s="53"/>
      <c r="DYR6" s="53"/>
      <c r="DYS6" s="53"/>
      <c r="DYT6" s="53"/>
      <c r="DYU6" s="53"/>
      <c r="DYV6" s="53"/>
      <c r="DYW6" s="53"/>
      <c r="DYX6" s="53"/>
      <c r="DYY6" s="53"/>
      <c r="DYZ6" s="53"/>
      <c r="DZA6" s="53"/>
      <c r="DZB6" s="53"/>
      <c r="DZC6" s="53"/>
      <c r="DZD6" s="53"/>
      <c r="DZE6" s="53"/>
      <c r="DZF6" s="53"/>
      <c r="DZG6" s="53"/>
      <c r="DZH6" s="53"/>
      <c r="DZI6" s="53"/>
      <c r="DZJ6" s="53"/>
      <c r="DZK6" s="53"/>
      <c r="DZL6" s="53"/>
      <c r="DZM6" s="53"/>
      <c r="DZN6" s="53"/>
      <c r="DZO6" s="53"/>
      <c r="DZP6" s="53"/>
      <c r="DZQ6" s="53"/>
      <c r="DZR6" s="53"/>
      <c r="DZS6" s="53"/>
      <c r="DZT6" s="53"/>
      <c r="DZU6" s="53"/>
      <c r="DZV6" s="53"/>
      <c r="DZW6" s="53"/>
      <c r="DZX6" s="53"/>
      <c r="DZY6" s="53"/>
      <c r="DZZ6" s="53"/>
      <c r="EAA6" s="53"/>
      <c r="EAB6" s="53"/>
      <c r="EAC6" s="53"/>
      <c r="EAD6" s="53"/>
      <c r="EAE6" s="53"/>
      <c r="EAF6" s="53"/>
      <c r="EAG6" s="53"/>
      <c r="EAH6" s="53"/>
      <c r="EAI6" s="53"/>
      <c r="EAJ6" s="53"/>
      <c r="EAK6" s="53"/>
      <c r="EAL6" s="53"/>
      <c r="EAM6" s="53"/>
      <c r="EAN6" s="53"/>
      <c r="EAO6" s="53"/>
      <c r="EAP6" s="53"/>
      <c r="EAQ6" s="53"/>
      <c r="EAR6" s="53"/>
      <c r="EAS6" s="53"/>
      <c r="EAT6" s="53"/>
      <c r="EAU6" s="53"/>
      <c r="EAV6" s="53"/>
      <c r="EAW6" s="53"/>
      <c r="EAX6" s="53"/>
      <c r="EAY6" s="53"/>
      <c r="EAZ6" s="53"/>
      <c r="EBA6" s="53"/>
      <c r="EBB6" s="53"/>
      <c r="EBC6" s="53"/>
      <c r="EBD6" s="53"/>
      <c r="EBE6" s="53"/>
      <c r="EBF6" s="53"/>
      <c r="EBG6" s="53"/>
      <c r="EBH6" s="53"/>
      <c r="EBI6" s="53"/>
      <c r="EBJ6" s="53"/>
      <c r="EBK6" s="53"/>
      <c r="EBL6" s="53"/>
      <c r="EBM6" s="53"/>
      <c r="EBN6" s="53"/>
      <c r="EBO6" s="53"/>
      <c r="EBP6" s="53"/>
      <c r="EBQ6" s="53"/>
      <c r="EBR6" s="53"/>
      <c r="EBS6" s="53"/>
      <c r="EBT6" s="53"/>
      <c r="EBU6" s="53"/>
      <c r="EBV6" s="53"/>
      <c r="EBW6" s="53"/>
      <c r="EBX6" s="53"/>
      <c r="EBY6" s="53"/>
      <c r="EBZ6" s="53"/>
      <c r="ECA6" s="53"/>
      <c r="ECB6" s="53"/>
      <c r="ECC6" s="53"/>
      <c r="ECD6" s="53"/>
      <c r="ECE6" s="53"/>
      <c r="ECF6" s="53"/>
      <c r="ECG6" s="53"/>
      <c r="ECH6" s="53"/>
      <c r="ECI6" s="53"/>
      <c r="ECJ6" s="53"/>
      <c r="ECK6" s="53"/>
      <c r="ECL6" s="53"/>
      <c r="ECM6" s="53"/>
      <c r="ECN6" s="53"/>
      <c r="ECO6" s="53"/>
      <c r="ECP6" s="53"/>
      <c r="ECQ6" s="53"/>
      <c r="ECR6" s="53"/>
      <c r="ECS6" s="53"/>
      <c r="ECT6" s="53"/>
      <c r="ECU6" s="53"/>
      <c r="ECV6" s="53"/>
      <c r="ECW6" s="53"/>
      <c r="ECX6" s="53"/>
      <c r="ECY6" s="53"/>
      <c r="ECZ6" s="53"/>
      <c r="EDA6" s="53"/>
      <c r="EDB6" s="53"/>
      <c r="EDC6" s="53"/>
      <c r="EDD6" s="53"/>
      <c r="EDE6" s="53"/>
      <c r="EDF6" s="53"/>
      <c r="EDG6" s="53"/>
      <c r="EDH6" s="53"/>
      <c r="EDI6" s="53"/>
      <c r="EDJ6" s="53"/>
      <c r="EDK6" s="53"/>
      <c r="EDL6" s="53"/>
      <c r="EDM6" s="53"/>
      <c r="EDN6" s="53"/>
      <c r="EDO6" s="53"/>
      <c r="EDP6" s="53"/>
      <c r="EDQ6" s="53"/>
      <c r="EDR6" s="53"/>
      <c r="EDS6" s="53"/>
      <c r="EDT6" s="53"/>
      <c r="EDU6" s="53"/>
      <c r="EDV6" s="53"/>
      <c r="EDW6" s="53"/>
      <c r="EDX6" s="53"/>
      <c r="EDY6" s="53"/>
      <c r="EDZ6" s="53"/>
      <c r="EEA6" s="53"/>
      <c r="EEB6" s="53"/>
      <c r="EEC6" s="53"/>
      <c r="EED6" s="53"/>
      <c r="EEE6" s="53"/>
      <c r="EEF6" s="53"/>
      <c r="EEG6" s="53"/>
      <c r="EEH6" s="53"/>
      <c r="EEI6" s="53"/>
      <c r="EEJ6" s="53"/>
      <c r="EEK6" s="53"/>
      <c r="EEL6" s="53"/>
      <c r="EEM6" s="53"/>
      <c r="EEN6" s="53"/>
      <c r="EEO6" s="53"/>
      <c r="EEP6" s="53"/>
      <c r="EEQ6" s="53"/>
      <c r="EER6" s="53"/>
      <c r="EES6" s="53"/>
      <c r="EET6" s="53"/>
      <c r="EEU6" s="53"/>
      <c r="EEV6" s="53"/>
      <c r="EEW6" s="53"/>
      <c r="EEX6" s="53"/>
      <c r="EEY6" s="53"/>
      <c r="EEZ6" s="53"/>
      <c r="EFA6" s="53"/>
      <c r="EFB6" s="53"/>
      <c r="EFC6" s="53"/>
      <c r="EFD6" s="53"/>
      <c r="EFE6" s="53"/>
      <c r="EFF6" s="53"/>
      <c r="EFG6" s="53"/>
      <c r="EFH6" s="53"/>
      <c r="EFI6" s="53"/>
      <c r="EFJ6" s="53"/>
      <c r="EFK6" s="53"/>
      <c r="EFL6" s="53"/>
      <c r="EFM6" s="53"/>
      <c r="EFN6" s="53"/>
      <c r="EFO6" s="53"/>
      <c r="EFP6" s="53"/>
      <c r="EFQ6" s="53"/>
      <c r="EFR6" s="53"/>
      <c r="EFS6" s="53"/>
      <c r="EFT6" s="53"/>
      <c r="EFU6" s="53"/>
      <c r="EFV6" s="53"/>
      <c r="EFW6" s="53"/>
      <c r="EFX6" s="53"/>
      <c r="EFY6" s="53"/>
      <c r="EFZ6" s="53"/>
      <c r="EGA6" s="53"/>
      <c r="EGB6" s="53"/>
      <c r="EGC6" s="53"/>
      <c r="EGD6" s="53"/>
      <c r="EGE6" s="53"/>
      <c r="EGF6" s="53"/>
      <c r="EGG6" s="53"/>
      <c r="EGH6" s="53"/>
      <c r="EGI6" s="53"/>
      <c r="EGJ6" s="53"/>
      <c r="EGK6" s="53"/>
      <c r="EGL6" s="53"/>
      <c r="EGM6" s="53"/>
      <c r="EGN6" s="53"/>
      <c r="EGO6" s="53"/>
      <c r="EGP6" s="53"/>
      <c r="EGQ6" s="53"/>
      <c r="EGR6" s="53"/>
      <c r="EGS6" s="53"/>
      <c r="EGT6" s="53"/>
      <c r="EGU6" s="53"/>
      <c r="EGV6" s="53"/>
      <c r="EGW6" s="53"/>
      <c r="EGX6" s="53"/>
      <c r="EGY6" s="53"/>
      <c r="EGZ6" s="53"/>
      <c r="EHA6" s="53"/>
      <c r="EHB6" s="53"/>
      <c r="EHC6" s="53"/>
      <c r="EHD6" s="53"/>
      <c r="EHE6" s="53"/>
      <c r="EHF6" s="53"/>
      <c r="EHG6" s="53"/>
      <c r="EHH6" s="53"/>
      <c r="EHI6" s="53"/>
      <c r="EHJ6" s="53"/>
      <c r="EHK6" s="53"/>
      <c r="EHL6" s="53"/>
      <c r="EHM6" s="53"/>
      <c r="EHN6" s="53"/>
      <c r="EHO6" s="53"/>
      <c r="EHP6" s="53"/>
      <c r="EHQ6" s="53"/>
      <c r="EHR6" s="53"/>
      <c r="EHS6" s="53"/>
      <c r="EHT6" s="53"/>
      <c r="EHU6" s="53"/>
      <c r="EHV6" s="53"/>
      <c r="EHW6" s="53"/>
      <c r="EHX6" s="53"/>
      <c r="EHY6" s="53"/>
      <c r="EHZ6" s="53"/>
      <c r="EIA6" s="53"/>
      <c r="EIB6" s="53"/>
      <c r="EIC6" s="53"/>
      <c r="EID6" s="53"/>
      <c r="EIE6" s="53"/>
      <c r="EIF6" s="53"/>
      <c r="EIG6" s="53"/>
      <c r="EIH6" s="53"/>
      <c r="EII6" s="53"/>
      <c r="EIJ6" s="53"/>
      <c r="EIK6" s="53"/>
      <c r="EIL6" s="53"/>
      <c r="EIM6" s="53"/>
      <c r="EIN6" s="53"/>
      <c r="EIO6" s="53"/>
      <c r="EIP6" s="53"/>
      <c r="EIQ6" s="53"/>
      <c r="EIR6" s="53"/>
      <c r="EIS6" s="53"/>
      <c r="EIT6" s="53"/>
      <c r="EIU6" s="53"/>
      <c r="EIV6" s="53"/>
      <c r="EIW6" s="53"/>
      <c r="EIX6" s="53"/>
      <c r="EIY6" s="53"/>
      <c r="EIZ6" s="53"/>
      <c r="EJA6" s="53"/>
      <c r="EJB6" s="53"/>
      <c r="EJC6" s="53"/>
      <c r="EJD6" s="53"/>
      <c r="EJE6" s="53"/>
      <c r="EJF6" s="53"/>
      <c r="EJG6" s="53"/>
      <c r="EJH6" s="53"/>
      <c r="EJI6" s="53"/>
      <c r="EJJ6" s="53"/>
      <c r="EJK6" s="53"/>
      <c r="EJL6" s="53"/>
      <c r="EJM6" s="53"/>
      <c r="EJN6" s="53"/>
      <c r="EJO6" s="53"/>
      <c r="EJP6" s="53"/>
      <c r="EJQ6" s="53"/>
      <c r="EJR6" s="53"/>
      <c r="EJS6" s="53"/>
      <c r="EJT6" s="53"/>
      <c r="EJU6" s="53"/>
      <c r="EJV6" s="53"/>
      <c r="EJW6" s="53"/>
      <c r="EJX6" s="53"/>
      <c r="EJY6" s="53"/>
      <c r="EJZ6" s="53"/>
      <c r="EKA6" s="53"/>
      <c r="EKB6" s="53"/>
      <c r="EKC6" s="53"/>
      <c r="EKD6" s="53"/>
      <c r="EKE6" s="53"/>
      <c r="EKF6" s="53"/>
      <c r="EKG6" s="53"/>
      <c r="EKH6" s="53"/>
      <c r="EKI6" s="53"/>
      <c r="EKJ6" s="53"/>
      <c r="EKK6" s="53"/>
      <c r="EKL6" s="53"/>
      <c r="EKM6" s="53"/>
      <c r="EKN6" s="53"/>
      <c r="EKO6" s="53"/>
      <c r="EKP6" s="53"/>
      <c r="EKQ6" s="53"/>
      <c r="EKR6" s="53"/>
      <c r="EKS6" s="53"/>
      <c r="EKT6" s="53"/>
      <c r="EKU6" s="53"/>
      <c r="EKV6" s="53"/>
      <c r="EKW6" s="53"/>
      <c r="EKX6" s="53"/>
      <c r="EKY6" s="53"/>
      <c r="EKZ6" s="53"/>
      <c r="ELA6" s="53"/>
      <c r="ELB6" s="53"/>
      <c r="ELC6" s="53"/>
      <c r="ELD6" s="53"/>
      <c r="ELE6" s="53"/>
      <c r="ELF6" s="53"/>
      <c r="ELG6" s="53"/>
      <c r="ELH6" s="53"/>
      <c r="ELI6" s="53"/>
      <c r="ELJ6" s="53"/>
      <c r="ELK6" s="53"/>
      <c r="ELL6" s="53"/>
      <c r="ELM6" s="53"/>
      <c r="ELN6" s="53"/>
      <c r="ELO6" s="53"/>
      <c r="ELP6" s="53"/>
      <c r="ELQ6" s="53"/>
      <c r="ELR6" s="53"/>
      <c r="ELS6" s="53"/>
      <c r="ELT6" s="53"/>
      <c r="ELU6" s="53"/>
      <c r="ELV6" s="53"/>
      <c r="ELW6" s="53"/>
      <c r="ELX6" s="53"/>
      <c r="ELY6" s="53"/>
      <c r="ELZ6" s="53"/>
      <c r="EMA6" s="53"/>
      <c r="EMB6" s="53"/>
      <c r="EMC6" s="53"/>
      <c r="EMD6" s="53"/>
      <c r="EME6" s="53"/>
      <c r="EMF6" s="53"/>
      <c r="EMG6" s="53"/>
      <c r="EMH6" s="53"/>
      <c r="EMI6" s="53"/>
      <c r="EMJ6" s="53"/>
      <c r="EMK6" s="53"/>
      <c r="EML6" s="53"/>
      <c r="EMM6" s="53"/>
      <c r="EMN6" s="53"/>
      <c r="EMO6" s="53"/>
      <c r="EMP6" s="53"/>
      <c r="EMQ6" s="53"/>
      <c r="EMR6" s="53"/>
      <c r="EMS6" s="53"/>
      <c r="EMT6" s="53"/>
      <c r="EMU6" s="53"/>
      <c r="EMV6" s="53"/>
      <c r="EMW6" s="53"/>
      <c r="EMX6" s="53"/>
      <c r="EMY6" s="53"/>
      <c r="EMZ6" s="53"/>
      <c r="ENA6" s="53"/>
      <c r="ENB6" s="53"/>
      <c r="ENC6" s="53"/>
      <c r="END6" s="53"/>
      <c r="ENE6" s="53"/>
      <c r="ENF6" s="53"/>
      <c r="ENG6" s="53"/>
      <c r="ENH6" s="53"/>
      <c r="ENI6" s="53"/>
      <c r="ENJ6" s="53"/>
      <c r="ENK6" s="53"/>
      <c r="ENL6" s="53"/>
      <c r="ENM6" s="53"/>
      <c r="ENN6" s="53"/>
      <c r="ENO6" s="53"/>
      <c r="ENP6" s="53"/>
      <c r="ENQ6" s="53"/>
      <c r="ENR6" s="53"/>
      <c r="ENS6" s="53"/>
      <c r="ENT6" s="53"/>
      <c r="ENU6" s="53"/>
      <c r="ENV6" s="53"/>
      <c r="ENW6" s="53"/>
      <c r="ENX6" s="53"/>
      <c r="ENY6" s="53"/>
      <c r="ENZ6" s="53"/>
      <c r="EOA6" s="53"/>
      <c r="EOB6" s="53"/>
      <c r="EOC6" s="53"/>
      <c r="EOD6" s="53"/>
      <c r="EOE6" s="53"/>
      <c r="EOF6" s="53"/>
      <c r="EOG6" s="53"/>
      <c r="EOH6" s="53"/>
      <c r="EOI6" s="53"/>
      <c r="EOJ6" s="53"/>
      <c r="EOK6" s="53"/>
      <c r="EOL6" s="53"/>
      <c r="EOM6" s="53"/>
      <c r="EON6" s="53"/>
      <c r="EOO6" s="53"/>
      <c r="EOP6" s="53"/>
      <c r="EOQ6" s="53"/>
      <c r="EOR6" s="53"/>
      <c r="EOS6" s="53"/>
      <c r="EOT6" s="53"/>
      <c r="EOU6" s="53"/>
      <c r="EOV6" s="53"/>
      <c r="EOW6" s="53"/>
      <c r="EOX6" s="53"/>
      <c r="EOY6" s="53"/>
      <c r="EOZ6" s="53"/>
      <c r="EPA6" s="53"/>
      <c r="EPB6" s="53"/>
      <c r="EPC6" s="53"/>
      <c r="EPD6" s="53"/>
      <c r="EPE6" s="53"/>
      <c r="EPF6" s="53"/>
      <c r="EPG6" s="53"/>
      <c r="EPH6" s="53"/>
      <c r="EPI6" s="53"/>
      <c r="EPJ6" s="53"/>
      <c r="EPK6" s="53"/>
      <c r="EPL6" s="53"/>
      <c r="EPM6" s="53"/>
      <c r="EPN6" s="53"/>
      <c r="EPO6" s="53"/>
      <c r="EPP6" s="53"/>
      <c r="EPQ6" s="53"/>
      <c r="EPR6" s="53"/>
      <c r="EPS6" s="53"/>
      <c r="EPT6" s="53"/>
      <c r="EPU6" s="53"/>
      <c r="EPV6" s="53"/>
      <c r="EPW6" s="53"/>
      <c r="EPX6" s="53"/>
      <c r="EPY6" s="53"/>
      <c r="EPZ6" s="53"/>
      <c r="EQA6" s="53"/>
      <c r="EQB6" s="53"/>
      <c r="EQC6" s="53"/>
      <c r="EQD6" s="53"/>
      <c r="EQE6" s="53"/>
      <c r="EQF6" s="53"/>
      <c r="EQG6" s="53"/>
      <c r="EQH6" s="53"/>
      <c r="EQI6" s="53"/>
      <c r="EQJ6" s="53"/>
      <c r="EQK6" s="53"/>
      <c r="EQL6" s="53"/>
      <c r="EQM6" s="53"/>
      <c r="EQN6" s="53"/>
      <c r="EQO6" s="53"/>
      <c r="EQP6" s="53"/>
      <c r="EQQ6" s="53"/>
      <c r="EQR6" s="53"/>
      <c r="EQS6" s="53"/>
      <c r="EQT6" s="53"/>
      <c r="EQU6" s="53"/>
      <c r="EQV6" s="53"/>
      <c r="EQW6" s="53"/>
      <c r="EQX6" s="53"/>
      <c r="EQY6" s="53"/>
      <c r="EQZ6" s="53"/>
      <c r="ERA6" s="53"/>
      <c r="ERB6" s="53"/>
      <c r="ERC6" s="53"/>
      <c r="ERD6" s="53"/>
      <c r="ERE6" s="53"/>
      <c r="ERF6" s="53"/>
      <c r="ERG6" s="53"/>
      <c r="ERH6" s="53"/>
      <c r="ERI6" s="53"/>
      <c r="ERJ6" s="53"/>
      <c r="ERK6" s="53"/>
      <c r="ERL6" s="53"/>
      <c r="ERM6" s="53"/>
      <c r="ERN6" s="53"/>
      <c r="ERO6" s="53"/>
      <c r="ERP6" s="53"/>
      <c r="ERQ6" s="53"/>
      <c r="ERR6" s="53"/>
      <c r="ERS6" s="53"/>
      <c r="ERT6" s="53"/>
      <c r="ERU6" s="53"/>
      <c r="ERV6" s="53"/>
      <c r="ERW6" s="53"/>
      <c r="ERX6" s="53"/>
      <c r="ERY6" s="53"/>
      <c r="ERZ6" s="53"/>
      <c r="ESA6" s="53"/>
      <c r="ESB6" s="53"/>
      <c r="ESC6" s="53"/>
      <c r="ESD6" s="53"/>
      <c r="ESE6" s="53"/>
      <c r="ESF6" s="53"/>
      <c r="ESG6" s="53"/>
      <c r="ESH6" s="53"/>
      <c r="ESI6" s="53"/>
      <c r="ESJ6" s="53"/>
      <c r="ESK6" s="53"/>
      <c r="ESL6" s="53"/>
      <c r="ESM6" s="53"/>
      <c r="ESN6" s="53"/>
      <c r="ESO6" s="53"/>
      <c r="ESP6" s="53"/>
      <c r="ESQ6" s="53"/>
      <c r="ESR6" s="53"/>
      <c r="ESS6" s="53"/>
      <c r="EST6" s="53"/>
      <c r="ESU6" s="53"/>
      <c r="ESV6" s="53"/>
      <c r="ESW6" s="53"/>
      <c r="ESX6" s="53"/>
      <c r="ESY6" s="53"/>
      <c r="ESZ6" s="53"/>
      <c r="ETA6" s="53"/>
      <c r="ETB6" s="53"/>
      <c r="ETC6" s="53"/>
      <c r="ETD6" s="53"/>
      <c r="ETE6" s="53"/>
      <c r="ETF6" s="53"/>
      <c r="ETG6" s="53"/>
      <c r="ETH6" s="53"/>
      <c r="ETI6" s="53"/>
      <c r="ETJ6" s="53"/>
      <c r="ETK6" s="53"/>
      <c r="ETL6" s="53"/>
      <c r="ETM6" s="53"/>
      <c r="ETN6" s="53"/>
      <c r="ETO6" s="53"/>
      <c r="ETP6" s="53"/>
      <c r="ETQ6" s="53"/>
      <c r="ETR6" s="53"/>
      <c r="ETS6" s="53"/>
      <c r="ETT6" s="53"/>
      <c r="ETU6" s="53"/>
      <c r="ETV6" s="53"/>
      <c r="ETW6" s="53"/>
      <c r="ETX6" s="53"/>
      <c r="ETY6" s="53"/>
      <c r="ETZ6" s="53"/>
      <c r="EUA6" s="53"/>
      <c r="EUB6" s="53"/>
      <c r="EUC6" s="53"/>
      <c r="EUD6" s="53"/>
      <c r="EUE6" s="53"/>
      <c r="EUF6" s="53"/>
      <c r="EUG6" s="53"/>
      <c r="EUH6" s="53"/>
      <c r="EUI6" s="53"/>
      <c r="EUJ6" s="53"/>
      <c r="EUK6" s="53"/>
      <c r="EUL6" s="53"/>
      <c r="EUM6" s="53"/>
      <c r="EUN6" s="53"/>
      <c r="EUO6" s="53"/>
      <c r="EUP6" s="53"/>
      <c r="EUQ6" s="53"/>
      <c r="EUR6" s="53"/>
      <c r="EUS6" s="53"/>
      <c r="EUT6" s="53"/>
      <c r="EUU6" s="53"/>
      <c r="EUV6" s="53"/>
      <c r="EUW6" s="53"/>
      <c r="EUX6" s="53"/>
      <c r="EUY6" s="53"/>
      <c r="EUZ6" s="53"/>
      <c r="EVA6" s="53"/>
      <c r="EVB6" s="53"/>
      <c r="EVC6" s="53"/>
      <c r="EVD6" s="53"/>
      <c r="EVE6" s="53"/>
      <c r="EVF6" s="53"/>
      <c r="EVG6" s="53"/>
      <c r="EVH6" s="53"/>
      <c r="EVI6" s="53"/>
      <c r="EVJ6" s="53"/>
      <c r="EVK6" s="53"/>
      <c r="EVL6" s="53"/>
      <c r="EVM6" s="53"/>
      <c r="EVN6" s="53"/>
      <c r="EVO6" s="53"/>
      <c r="EVP6" s="53"/>
      <c r="EVQ6" s="53"/>
      <c r="EVR6" s="53"/>
      <c r="EVS6" s="53"/>
      <c r="EVT6" s="53"/>
      <c r="EVU6" s="53"/>
      <c r="EVV6" s="53"/>
      <c r="EVW6" s="53"/>
      <c r="EVX6" s="53"/>
      <c r="EVY6" s="53"/>
      <c r="EVZ6" s="53"/>
      <c r="EWA6" s="53"/>
      <c r="EWB6" s="53"/>
      <c r="EWC6" s="53"/>
      <c r="EWD6" s="53"/>
      <c r="EWE6" s="53"/>
      <c r="EWF6" s="53"/>
      <c r="EWG6" s="53"/>
      <c r="EWH6" s="53"/>
      <c r="EWI6" s="53"/>
      <c r="EWJ6" s="53"/>
      <c r="EWK6" s="53"/>
      <c r="EWL6" s="53"/>
      <c r="EWM6" s="53"/>
      <c r="EWN6" s="53"/>
      <c r="EWO6" s="53"/>
      <c r="EWP6" s="53"/>
      <c r="EWQ6" s="53"/>
      <c r="EWR6" s="53"/>
      <c r="EWS6" s="53"/>
      <c r="EWT6" s="53"/>
      <c r="EWU6" s="53"/>
      <c r="EWV6" s="53"/>
      <c r="EWW6" s="53"/>
      <c r="EWX6" s="53"/>
      <c r="EWY6" s="53"/>
      <c r="EWZ6" s="53"/>
      <c r="EXA6" s="53"/>
      <c r="EXB6" s="53"/>
      <c r="EXC6" s="53"/>
      <c r="EXD6" s="53"/>
      <c r="EXE6" s="53"/>
      <c r="EXF6" s="53"/>
      <c r="EXG6" s="53"/>
      <c r="EXH6" s="53"/>
      <c r="EXI6" s="53"/>
      <c r="EXJ6" s="53"/>
      <c r="EXK6" s="53"/>
      <c r="EXL6" s="53"/>
      <c r="EXM6" s="53"/>
      <c r="EXN6" s="53"/>
      <c r="EXO6" s="53"/>
      <c r="EXP6" s="53"/>
      <c r="EXQ6" s="53"/>
      <c r="EXR6" s="53"/>
      <c r="EXS6" s="53"/>
      <c r="EXT6" s="53"/>
      <c r="EXU6" s="53"/>
      <c r="EXV6" s="53"/>
      <c r="EXW6" s="53"/>
      <c r="EXX6" s="53"/>
      <c r="EXY6" s="53"/>
      <c r="EXZ6" s="53"/>
      <c r="EYA6" s="53"/>
      <c r="EYB6" s="53"/>
      <c r="EYC6" s="53"/>
      <c r="EYD6" s="53"/>
      <c r="EYE6" s="53"/>
      <c r="EYF6" s="53"/>
      <c r="EYG6" s="53"/>
      <c r="EYH6" s="53"/>
      <c r="EYI6" s="53"/>
      <c r="EYJ6" s="53"/>
      <c r="EYK6" s="53"/>
      <c r="EYL6" s="53"/>
      <c r="EYM6" s="53"/>
      <c r="EYN6" s="53"/>
      <c r="EYO6" s="53"/>
      <c r="EYP6" s="53"/>
      <c r="EYQ6" s="53"/>
      <c r="EYR6" s="53"/>
      <c r="EYS6" s="53"/>
      <c r="EYT6" s="53"/>
      <c r="EYU6" s="53"/>
      <c r="EYV6" s="53"/>
      <c r="EYW6" s="53"/>
      <c r="EYX6" s="53"/>
      <c r="EYY6" s="53"/>
      <c r="EYZ6" s="53"/>
      <c r="EZA6" s="53"/>
      <c r="EZB6" s="53"/>
      <c r="EZC6" s="53"/>
      <c r="EZD6" s="53"/>
      <c r="EZE6" s="53"/>
      <c r="EZF6" s="53"/>
      <c r="EZG6" s="53"/>
      <c r="EZH6" s="53"/>
      <c r="EZI6" s="53"/>
      <c r="EZJ6" s="53"/>
      <c r="EZK6" s="53"/>
      <c r="EZL6" s="53"/>
      <c r="EZM6" s="53"/>
      <c r="EZN6" s="53"/>
      <c r="EZO6" s="53"/>
      <c r="EZP6" s="53"/>
      <c r="EZQ6" s="53"/>
      <c r="EZR6" s="53"/>
      <c r="EZS6" s="53"/>
      <c r="EZT6" s="53"/>
      <c r="EZU6" s="53"/>
      <c r="EZV6" s="53"/>
      <c r="EZW6" s="53"/>
      <c r="EZX6" s="53"/>
      <c r="EZY6" s="53"/>
      <c r="EZZ6" s="53"/>
      <c r="FAA6" s="53"/>
      <c r="FAB6" s="53"/>
      <c r="FAC6" s="53"/>
      <c r="FAD6" s="53"/>
      <c r="FAE6" s="53"/>
      <c r="FAF6" s="53"/>
      <c r="FAG6" s="53"/>
      <c r="FAH6" s="53"/>
      <c r="FAI6" s="53"/>
      <c r="FAJ6" s="53"/>
      <c r="FAK6" s="53"/>
      <c r="FAL6" s="53"/>
      <c r="FAM6" s="53"/>
      <c r="FAN6" s="53"/>
      <c r="FAO6" s="53"/>
      <c r="FAP6" s="53"/>
      <c r="FAQ6" s="53"/>
      <c r="FAR6" s="53"/>
      <c r="FAS6" s="53"/>
      <c r="FAT6" s="53"/>
      <c r="FAU6" s="53"/>
      <c r="FAV6" s="53"/>
      <c r="FAW6" s="53"/>
      <c r="FAX6" s="53"/>
      <c r="FAY6" s="53"/>
      <c r="FAZ6" s="53"/>
      <c r="FBA6" s="53"/>
      <c r="FBB6" s="53"/>
      <c r="FBC6" s="53"/>
      <c r="FBD6" s="53"/>
      <c r="FBE6" s="53"/>
      <c r="FBF6" s="53"/>
      <c r="FBG6" s="53"/>
      <c r="FBH6" s="53"/>
      <c r="FBI6" s="53"/>
      <c r="FBJ6" s="53"/>
      <c r="FBK6" s="53"/>
      <c r="FBL6" s="53"/>
      <c r="FBM6" s="53"/>
      <c r="FBN6" s="53"/>
      <c r="FBO6" s="53"/>
      <c r="FBP6" s="53"/>
      <c r="FBQ6" s="53"/>
      <c r="FBR6" s="53"/>
      <c r="FBS6" s="53"/>
      <c r="FBT6" s="53"/>
      <c r="FBU6" s="53"/>
      <c r="FBV6" s="53"/>
      <c r="FBW6" s="53"/>
      <c r="FBX6" s="53"/>
      <c r="FBY6" s="53"/>
      <c r="FBZ6" s="53"/>
      <c r="FCA6" s="53"/>
      <c r="FCB6" s="53"/>
      <c r="FCC6" s="53"/>
      <c r="FCD6" s="53"/>
      <c r="FCE6" s="53"/>
      <c r="FCF6" s="53"/>
      <c r="FCG6" s="53"/>
      <c r="FCH6" s="53"/>
      <c r="FCI6" s="53"/>
      <c r="FCJ6" s="53"/>
      <c r="FCK6" s="53"/>
      <c r="FCL6" s="53"/>
      <c r="FCM6" s="53"/>
      <c r="FCN6" s="53"/>
      <c r="FCO6" s="53"/>
      <c r="FCP6" s="53"/>
      <c r="FCQ6" s="53"/>
      <c r="FCR6" s="53"/>
      <c r="FCS6" s="53"/>
      <c r="FCT6" s="53"/>
      <c r="FCU6" s="53"/>
      <c r="FCV6" s="53"/>
      <c r="FCW6" s="53"/>
      <c r="FCX6" s="53"/>
      <c r="FCY6" s="53"/>
      <c r="FCZ6" s="53"/>
      <c r="FDA6" s="53"/>
      <c r="FDB6" s="53"/>
      <c r="FDC6" s="53"/>
      <c r="FDD6" s="53"/>
      <c r="FDE6" s="53"/>
      <c r="FDF6" s="53"/>
      <c r="FDG6" s="53"/>
      <c r="FDH6" s="53"/>
      <c r="FDI6" s="53"/>
      <c r="FDJ6" s="53"/>
      <c r="FDK6" s="53"/>
      <c r="FDL6" s="53"/>
      <c r="FDM6" s="53"/>
      <c r="FDN6" s="53"/>
      <c r="FDO6" s="53"/>
      <c r="FDP6" s="53"/>
      <c r="FDQ6" s="53"/>
      <c r="FDR6" s="53"/>
      <c r="FDS6" s="53"/>
      <c r="FDT6" s="53"/>
      <c r="FDU6" s="53"/>
      <c r="FDV6" s="53"/>
      <c r="FDW6" s="53"/>
      <c r="FDX6" s="53"/>
      <c r="FDY6" s="53"/>
      <c r="FDZ6" s="53"/>
      <c r="FEA6" s="53"/>
      <c r="FEB6" s="53"/>
      <c r="FEC6" s="53"/>
      <c r="FED6" s="53"/>
      <c r="FEE6" s="53"/>
      <c r="FEF6" s="53"/>
      <c r="FEG6" s="53"/>
      <c r="FEH6" s="53"/>
      <c r="FEI6" s="53"/>
      <c r="FEJ6" s="53"/>
      <c r="FEK6" s="53"/>
      <c r="FEL6" s="53"/>
      <c r="FEM6" s="53"/>
      <c r="FEN6" s="53"/>
      <c r="FEO6" s="53"/>
      <c r="FEP6" s="53"/>
      <c r="FEQ6" s="53"/>
      <c r="FER6" s="53"/>
      <c r="FES6" s="53"/>
      <c r="FET6" s="53"/>
      <c r="FEU6" s="53"/>
      <c r="FEV6" s="53"/>
      <c r="FEW6" s="53"/>
      <c r="FEX6" s="53"/>
      <c r="FEY6" s="53"/>
      <c r="FEZ6" s="53"/>
      <c r="FFA6" s="53"/>
      <c r="FFB6" s="53"/>
      <c r="FFC6" s="53"/>
      <c r="FFD6" s="53"/>
      <c r="FFE6" s="53"/>
      <c r="FFF6" s="53"/>
      <c r="FFG6" s="53"/>
      <c r="FFH6" s="53"/>
      <c r="FFI6" s="53"/>
      <c r="FFJ6" s="53"/>
      <c r="FFK6" s="53"/>
      <c r="FFL6" s="53"/>
      <c r="FFM6" s="53"/>
      <c r="FFN6" s="53"/>
      <c r="FFO6" s="53"/>
      <c r="FFP6" s="53"/>
      <c r="FFQ6" s="53"/>
      <c r="FFR6" s="53"/>
      <c r="FFS6" s="53"/>
      <c r="FFT6" s="53"/>
      <c r="FFU6" s="53"/>
      <c r="FFV6" s="53"/>
      <c r="FFW6" s="53"/>
      <c r="FFX6" s="53"/>
      <c r="FFY6" s="53"/>
      <c r="FFZ6" s="53"/>
      <c r="FGA6" s="53"/>
      <c r="FGB6" s="53"/>
      <c r="FGC6" s="53"/>
      <c r="FGD6" s="53"/>
      <c r="FGE6" s="53"/>
      <c r="FGF6" s="53"/>
      <c r="FGG6" s="53"/>
      <c r="FGH6" s="53"/>
      <c r="FGI6" s="53"/>
      <c r="FGJ6" s="53"/>
      <c r="FGK6" s="53"/>
      <c r="FGL6" s="53"/>
      <c r="FGM6" s="53"/>
      <c r="FGN6" s="53"/>
      <c r="FGO6" s="53"/>
      <c r="FGP6" s="53"/>
      <c r="FGQ6" s="53"/>
      <c r="FGR6" s="53"/>
      <c r="FGS6" s="53"/>
      <c r="FGT6" s="53"/>
      <c r="FGU6" s="53"/>
      <c r="FGV6" s="53"/>
      <c r="FGW6" s="53"/>
      <c r="FGX6" s="53"/>
      <c r="FGY6" s="53"/>
      <c r="FGZ6" s="53"/>
      <c r="FHA6" s="53"/>
      <c r="FHB6" s="53"/>
      <c r="FHC6" s="53"/>
      <c r="FHD6" s="53"/>
      <c r="FHE6" s="53"/>
      <c r="FHF6" s="53"/>
      <c r="FHG6" s="53"/>
      <c r="FHH6" s="53"/>
      <c r="FHI6" s="53"/>
      <c r="FHJ6" s="53"/>
      <c r="FHK6" s="53"/>
      <c r="FHL6" s="53"/>
      <c r="FHM6" s="53"/>
      <c r="FHN6" s="53"/>
      <c r="FHO6" s="53"/>
      <c r="FHP6" s="53"/>
      <c r="FHQ6" s="53"/>
      <c r="FHR6" s="53"/>
      <c r="FHS6" s="53"/>
      <c r="FHT6" s="53"/>
      <c r="FHU6" s="53"/>
      <c r="FHV6" s="53"/>
      <c r="FHW6" s="53"/>
      <c r="FHX6" s="53"/>
      <c r="FHY6" s="53"/>
      <c r="FHZ6" s="53"/>
      <c r="FIA6" s="53"/>
      <c r="FIB6" s="53"/>
      <c r="FIC6" s="53"/>
      <c r="FID6" s="53"/>
      <c r="FIE6" s="53"/>
      <c r="FIF6" s="53"/>
      <c r="FIG6" s="53"/>
      <c r="FIH6" s="53"/>
      <c r="FII6" s="53"/>
      <c r="FIJ6" s="53"/>
      <c r="FIK6" s="53"/>
      <c r="FIL6" s="53"/>
      <c r="FIM6" s="53"/>
      <c r="FIN6" s="53"/>
      <c r="FIO6" s="53"/>
      <c r="FIP6" s="53"/>
      <c r="FIQ6" s="53"/>
      <c r="FIR6" s="53"/>
      <c r="FIS6" s="53"/>
      <c r="FIT6" s="53"/>
      <c r="FIU6" s="53"/>
      <c r="FIV6" s="53"/>
      <c r="FIW6" s="53"/>
      <c r="FIX6" s="53"/>
      <c r="FIY6" s="53"/>
      <c r="FIZ6" s="53"/>
      <c r="FJA6" s="53"/>
      <c r="FJB6" s="53"/>
      <c r="FJC6" s="53"/>
      <c r="FJD6" s="53"/>
      <c r="FJE6" s="53"/>
      <c r="FJF6" s="53"/>
      <c r="FJG6" s="53"/>
      <c r="FJH6" s="53"/>
      <c r="FJI6" s="53"/>
      <c r="FJJ6" s="53"/>
      <c r="FJK6" s="53"/>
      <c r="FJL6" s="53"/>
      <c r="FJM6" s="53"/>
      <c r="FJN6" s="53"/>
      <c r="FJO6" s="53"/>
      <c r="FJP6" s="53"/>
      <c r="FJQ6" s="53"/>
      <c r="FJR6" s="53"/>
      <c r="FJS6" s="53"/>
      <c r="FJT6" s="53"/>
      <c r="FJU6" s="53"/>
      <c r="FJV6" s="53"/>
      <c r="FJW6" s="53"/>
      <c r="FJX6" s="53"/>
      <c r="FJY6" s="53"/>
      <c r="FJZ6" s="53"/>
      <c r="FKA6" s="53"/>
      <c r="FKB6" s="53"/>
      <c r="FKC6" s="53"/>
      <c r="FKD6" s="53"/>
      <c r="FKE6" s="53"/>
      <c r="FKF6" s="53"/>
      <c r="FKG6" s="53"/>
      <c r="FKH6" s="53"/>
      <c r="FKI6" s="53"/>
      <c r="FKJ6" s="53"/>
      <c r="FKK6" s="53"/>
      <c r="FKL6" s="53"/>
      <c r="FKM6" s="53"/>
      <c r="FKN6" s="53"/>
      <c r="FKO6" s="53"/>
      <c r="FKP6" s="53"/>
      <c r="FKQ6" s="53"/>
      <c r="FKR6" s="53"/>
      <c r="FKS6" s="53"/>
      <c r="FKT6" s="53"/>
      <c r="FKU6" s="53"/>
      <c r="FKV6" s="53"/>
      <c r="FKW6" s="53"/>
      <c r="FKX6" s="53"/>
      <c r="FKY6" s="53"/>
      <c r="FKZ6" s="53"/>
      <c r="FLA6" s="53"/>
      <c r="FLB6" s="53"/>
      <c r="FLC6" s="53"/>
      <c r="FLD6" s="53"/>
      <c r="FLE6" s="53"/>
      <c r="FLF6" s="53"/>
      <c r="FLG6" s="53"/>
      <c r="FLH6" s="53"/>
      <c r="FLI6" s="53"/>
      <c r="FLJ6" s="53"/>
      <c r="FLK6" s="53"/>
      <c r="FLL6" s="53"/>
      <c r="FLM6" s="53"/>
      <c r="FLN6" s="53"/>
      <c r="FLO6" s="53"/>
      <c r="FLP6" s="53"/>
      <c r="FLQ6" s="53"/>
      <c r="FLR6" s="53"/>
      <c r="FLS6" s="53"/>
      <c r="FLT6" s="53"/>
      <c r="FLU6" s="53"/>
      <c r="FLV6" s="53"/>
      <c r="FLW6" s="53"/>
      <c r="FLX6" s="53"/>
      <c r="FLY6" s="53"/>
      <c r="FLZ6" s="53"/>
      <c r="FMA6" s="53"/>
      <c r="FMB6" s="53"/>
      <c r="FMC6" s="53"/>
      <c r="FMD6" s="53"/>
      <c r="FME6" s="53"/>
      <c r="FMF6" s="53"/>
      <c r="FMG6" s="53"/>
      <c r="FMH6" s="53"/>
      <c r="FMI6" s="53"/>
      <c r="FMJ6" s="53"/>
      <c r="FMK6" s="53"/>
      <c r="FML6" s="53"/>
      <c r="FMM6" s="53"/>
      <c r="FMN6" s="53"/>
      <c r="FMO6" s="53"/>
      <c r="FMP6" s="53"/>
      <c r="FMQ6" s="53"/>
      <c r="FMR6" s="53"/>
      <c r="FMS6" s="53"/>
      <c r="FMT6" s="53"/>
      <c r="FMU6" s="53"/>
      <c r="FMV6" s="53"/>
      <c r="FMW6" s="53"/>
      <c r="FMX6" s="53"/>
      <c r="FMY6" s="53"/>
      <c r="FMZ6" s="53"/>
      <c r="FNA6" s="53"/>
      <c r="FNB6" s="53"/>
      <c r="FNC6" s="53"/>
      <c r="FND6" s="53"/>
      <c r="FNE6" s="53"/>
      <c r="FNF6" s="53"/>
      <c r="FNG6" s="53"/>
      <c r="FNH6" s="53"/>
      <c r="FNI6" s="53"/>
      <c r="FNJ6" s="53"/>
      <c r="FNK6" s="53"/>
      <c r="FNL6" s="53"/>
      <c r="FNM6" s="53"/>
      <c r="FNN6" s="53"/>
      <c r="FNO6" s="53"/>
      <c r="FNP6" s="53"/>
      <c r="FNQ6" s="53"/>
      <c r="FNR6" s="53"/>
      <c r="FNS6" s="53"/>
      <c r="FNT6" s="53"/>
      <c r="FNU6" s="53"/>
      <c r="FNV6" s="53"/>
      <c r="FNW6" s="53"/>
      <c r="FNX6" s="53"/>
      <c r="FNY6" s="53"/>
      <c r="FNZ6" s="53"/>
      <c r="FOA6" s="53"/>
      <c r="FOB6" s="53"/>
      <c r="FOC6" s="53"/>
      <c r="FOD6" s="53"/>
      <c r="FOE6" s="53"/>
      <c r="FOF6" s="53"/>
      <c r="FOG6" s="53"/>
      <c r="FOH6" s="53"/>
      <c r="FOI6" s="53"/>
      <c r="FOJ6" s="53"/>
      <c r="FOK6" s="53"/>
      <c r="FOL6" s="53"/>
      <c r="FOM6" s="53"/>
      <c r="FON6" s="53"/>
      <c r="FOO6" s="53"/>
      <c r="FOP6" s="53"/>
      <c r="FOQ6" s="53"/>
      <c r="FOR6" s="53"/>
      <c r="FOS6" s="53"/>
      <c r="FOT6" s="53"/>
      <c r="FOU6" s="53"/>
      <c r="FOV6" s="53"/>
      <c r="FOW6" s="53"/>
      <c r="FOX6" s="53"/>
      <c r="FOY6" s="53"/>
      <c r="FOZ6" s="53"/>
      <c r="FPA6" s="53"/>
      <c r="FPB6" s="53"/>
      <c r="FPC6" s="53"/>
      <c r="FPD6" s="53"/>
      <c r="FPE6" s="53"/>
      <c r="FPF6" s="53"/>
      <c r="FPG6" s="53"/>
      <c r="FPH6" s="53"/>
      <c r="FPI6" s="53"/>
      <c r="FPJ6" s="53"/>
      <c r="FPK6" s="53"/>
      <c r="FPL6" s="53"/>
      <c r="FPM6" s="53"/>
      <c r="FPN6" s="53"/>
      <c r="FPO6" s="53"/>
      <c r="FPP6" s="53"/>
      <c r="FPQ6" s="53"/>
      <c r="FPR6" s="53"/>
      <c r="FPS6" s="53"/>
      <c r="FPT6" s="53"/>
      <c r="FPU6" s="53"/>
      <c r="FPV6" s="53"/>
      <c r="FPW6" s="53"/>
      <c r="FPX6" s="53"/>
      <c r="FPY6" s="53"/>
      <c r="FPZ6" s="53"/>
      <c r="FQA6" s="53"/>
      <c r="FQB6" s="53"/>
      <c r="FQC6" s="53"/>
      <c r="FQD6" s="53"/>
      <c r="FQE6" s="53"/>
      <c r="FQF6" s="53"/>
      <c r="FQG6" s="53"/>
      <c r="FQH6" s="53"/>
      <c r="FQI6" s="53"/>
      <c r="FQJ6" s="53"/>
      <c r="FQK6" s="53"/>
      <c r="FQL6" s="53"/>
      <c r="FQM6" s="53"/>
      <c r="FQN6" s="53"/>
      <c r="FQO6" s="53"/>
      <c r="FQP6" s="53"/>
      <c r="FQQ6" s="53"/>
      <c r="FQR6" s="53"/>
      <c r="FQS6" s="53"/>
      <c r="FQT6" s="53"/>
      <c r="FQU6" s="53"/>
      <c r="FQV6" s="53"/>
      <c r="FQW6" s="53"/>
      <c r="FQX6" s="53"/>
      <c r="FQY6" s="53"/>
      <c r="FQZ6" s="53"/>
      <c r="FRA6" s="53"/>
      <c r="FRB6" s="53"/>
      <c r="FRC6" s="53"/>
      <c r="FRD6" s="53"/>
      <c r="FRE6" s="53"/>
      <c r="FRF6" s="53"/>
      <c r="FRG6" s="53"/>
      <c r="FRH6" s="53"/>
      <c r="FRI6" s="53"/>
      <c r="FRJ6" s="53"/>
      <c r="FRK6" s="53"/>
      <c r="FRL6" s="53"/>
      <c r="FRM6" s="53"/>
      <c r="FRN6" s="53"/>
      <c r="FRO6" s="53"/>
      <c r="FRP6" s="53"/>
      <c r="FRQ6" s="53"/>
      <c r="FRR6" s="53"/>
      <c r="FRS6" s="53"/>
      <c r="FRT6" s="53"/>
      <c r="FRU6" s="53"/>
      <c r="FRV6" s="53"/>
      <c r="FRW6" s="53"/>
      <c r="FRX6" s="53"/>
      <c r="FRY6" s="53"/>
      <c r="FRZ6" s="53"/>
      <c r="FSA6" s="53"/>
      <c r="FSB6" s="53"/>
      <c r="FSC6" s="53"/>
      <c r="FSD6" s="53"/>
      <c r="FSE6" s="53"/>
      <c r="FSF6" s="53"/>
      <c r="FSG6" s="53"/>
      <c r="FSH6" s="53"/>
      <c r="FSI6" s="53"/>
      <c r="FSJ6" s="53"/>
      <c r="FSK6" s="53"/>
      <c r="FSL6" s="53"/>
      <c r="FSM6" s="53"/>
      <c r="FSN6" s="53"/>
      <c r="FSO6" s="53"/>
      <c r="FSP6" s="53"/>
      <c r="FSQ6" s="53"/>
      <c r="FSR6" s="53"/>
      <c r="FSS6" s="53"/>
      <c r="FST6" s="53"/>
      <c r="FSU6" s="53"/>
      <c r="FSV6" s="53"/>
      <c r="FSW6" s="53"/>
      <c r="FSX6" s="53"/>
      <c r="FSY6" s="53"/>
      <c r="FSZ6" s="53"/>
      <c r="FTA6" s="53"/>
      <c r="FTB6" s="53"/>
      <c r="FTC6" s="53"/>
      <c r="FTD6" s="53"/>
      <c r="FTE6" s="53"/>
      <c r="FTF6" s="53"/>
      <c r="FTG6" s="53"/>
      <c r="FTH6" s="53"/>
      <c r="FTI6" s="53"/>
      <c r="FTJ6" s="53"/>
      <c r="FTK6" s="53"/>
      <c r="FTL6" s="53"/>
      <c r="FTM6" s="53"/>
      <c r="FTN6" s="53"/>
      <c r="FTO6" s="53"/>
      <c r="FTP6" s="53"/>
      <c r="FTQ6" s="53"/>
      <c r="FTR6" s="53"/>
      <c r="FTS6" s="53"/>
      <c r="FTT6" s="53"/>
      <c r="FTU6" s="53"/>
      <c r="FTV6" s="53"/>
      <c r="FTW6" s="53"/>
      <c r="FTX6" s="53"/>
      <c r="FTY6" s="53"/>
      <c r="FTZ6" s="53"/>
      <c r="FUA6" s="53"/>
      <c r="FUB6" s="53"/>
      <c r="FUC6" s="53"/>
      <c r="FUD6" s="53"/>
      <c r="FUE6" s="53"/>
      <c r="FUF6" s="53"/>
      <c r="FUG6" s="53"/>
      <c r="FUH6" s="53"/>
      <c r="FUI6" s="53"/>
      <c r="FUJ6" s="53"/>
      <c r="FUK6" s="53"/>
      <c r="FUL6" s="53"/>
      <c r="FUM6" s="53"/>
      <c r="FUN6" s="53"/>
      <c r="FUO6" s="53"/>
      <c r="FUP6" s="53"/>
      <c r="FUQ6" s="53"/>
      <c r="FUR6" s="53"/>
      <c r="FUS6" s="53"/>
      <c r="FUT6" s="53"/>
      <c r="FUU6" s="53"/>
      <c r="FUV6" s="53"/>
      <c r="FUW6" s="53"/>
      <c r="FUX6" s="53"/>
      <c r="FUY6" s="53"/>
      <c r="FUZ6" s="53"/>
      <c r="FVA6" s="53"/>
      <c r="FVB6" s="53"/>
      <c r="FVC6" s="53"/>
      <c r="FVD6" s="53"/>
      <c r="FVE6" s="53"/>
      <c r="FVF6" s="53"/>
      <c r="FVG6" s="53"/>
      <c r="FVH6" s="53"/>
      <c r="FVI6" s="53"/>
      <c r="FVJ6" s="53"/>
      <c r="FVK6" s="53"/>
      <c r="FVL6" s="53"/>
      <c r="FVM6" s="53"/>
      <c r="FVN6" s="53"/>
      <c r="FVO6" s="53"/>
      <c r="FVP6" s="53"/>
      <c r="FVQ6" s="53"/>
      <c r="FVR6" s="53"/>
      <c r="FVS6" s="53"/>
      <c r="FVT6" s="53"/>
      <c r="FVU6" s="53"/>
      <c r="FVV6" s="53"/>
      <c r="FVW6" s="53"/>
      <c r="FVX6" s="53"/>
      <c r="FVY6" s="53"/>
      <c r="FVZ6" s="53"/>
      <c r="FWA6" s="53"/>
      <c r="FWB6" s="53"/>
      <c r="FWC6" s="53"/>
      <c r="FWD6" s="53"/>
      <c r="FWE6" s="53"/>
      <c r="FWF6" s="53"/>
      <c r="FWG6" s="53"/>
      <c r="FWH6" s="53"/>
      <c r="FWI6" s="53"/>
      <c r="FWJ6" s="53"/>
      <c r="FWK6" s="53"/>
      <c r="FWL6" s="53"/>
      <c r="FWM6" s="53"/>
      <c r="FWN6" s="53"/>
      <c r="FWO6" s="53"/>
      <c r="FWP6" s="53"/>
      <c r="FWQ6" s="53"/>
      <c r="FWR6" s="53"/>
      <c r="FWS6" s="53"/>
      <c r="FWT6" s="53"/>
      <c r="FWU6" s="53"/>
      <c r="FWV6" s="53"/>
      <c r="FWW6" s="53"/>
      <c r="FWX6" s="53"/>
      <c r="FWY6" s="53"/>
      <c r="FWZ6" s="53"/>
      <c r="FXA6" s="53"/>
      <c r="FXB6" s="53"/>
      <c r="FXC6" s="53"/>
      <c r="FXD6" s="53"/>
      <c r="FXE6" s="53"/>
      <c r="FXF6" s="53"/>
      <c r="FXG6" s="53"/>
      <c r="FXH6" s="53"/>
      <c r="FXI6" s="53"/>
      <c r="FXJ6" s="53"/>
      <c r="FXK6" s="53"/>
      <c r="FXL6" s="53"/>
      <c r="FXM6" s="53"/>
      <c r="FXN6" s="53"/>
      <c r="FXO6" s="53"/>
      <c r="FXP6" s="53"/>
      <c r="FXQ6" s="53"/>
      <c r="FXR6" s="53"/>
      <c r="FXS6" s="53"/>
      <c r="FXT6" s="53"/>
      <c r="FXU6" s="53"/>
      <c r="FXV6" s="53"/>
      <c r="FXW6" s="53"/>
      <c r="FXX6" s="53"/>
      <c r="FXY6" s="53"/>
      <c r="FXZ6" s="53"/>
      <c r="FYA6" s="53"/>
      <c r="FYB6" s="53"/>
      <c r="FYC6" s="53"/>
      <c r="FYD6" s="53"/>
      <c r="FYE6" s="53"/>
      <c r="FYF6" s="53"/>
      <c r="FYG6" s="53"/>
      <c r="FYH6" s="53"/>
      <c r="FYI6" s="53"/>
      <c r="FYJ6" s="53"/>
      <c r="FYK6" s="53"/>
      <c r="FYL6" s="53"/>
      <c r="FYM6" s="53"/>
      <c r="FYN6" s="53"/>
      <c r="FYO6" s="53"/>
      <c r="FYP6" s="53"/>
      <c r="FYQ6" s="53"/>
      <c r="FYR6" s="53"/>
      <c r="FYS6" s="53"/>
      <c r="FYT6" s="53"/>
      <c r="FYU6" s="53"/>
      <c r="FYV6" s="53"/>
      <c r="FYW6" s="53"/>
      <c r="FYX6" s="53"/>
      <c r="FYY6" s="53"/>
      <c r="FYZ6" s="53"/>
      <c r="FZA6" s="53"/>
      <c r="FZB6" s="53"/>
      <c r="FZC6" s="53"/>
      <c r="FZD6" s="53"/>
      <c r="FZE6" s="53"/>
      <c r="FZF6" s="53"/>
      <c r="FZG6" s="53"/>
      <c r="FZH6" s="53"/>
      <c r="FZI6" s="53"/>
      <c r="FZJ6" s="53"/>
      <c r="FZK6" s="53"/>
      <c r="FZL6" s="53"/>
      <c r="FZM6" s="53"/>
      <c r="FZN6" s="53"/>
      <c r="FZO6" s="53"/>
      <c r="FZP6" s="53"/>
      <c r="FZQ6" s="53"/>
      <c r="FZR6" s="53"/>
      <c r="FZS6" s="53"/>
      <c r="FZT6" s="53"/>
      <c r="FZU6" s="53"/>
      <c r="FZV6" s="53"/>
      <c r="FZW6" s="53"/>
      <c r="FZX6" s="53"/>
      <c r="FZY6" s="53"/>
      <c r="FZZ6" s="53"/>
      <c r="GAA6" s="53"/>
      <c r="GAB6" s="53"/>
      <c r="GAC6" s="53"/>
      <c r="GAD6" s="53"/>
      <c r="GAE6" s="53"/>
      <c r="GAF6" s="53"/>
      <c r="GAG6" s="53"/>
      <c r="GAH6" s="53"/>
      <c r="GAI6" s="53"/>
      <c r="GAJ6" s="53"/>
      <c r="GAK6" s="53"/>
      <c r="GAL6" s="53"/>
      <c r="GAM6" s="53"/>
      <c r="GAN6" s="53"/>
      <c r="GAO6" s="53"/>
      <c r="GAP6" s="53"/>
      <c r="GAQ6" s="53"/>
      <c r="GAR6" s="53"/>
      <c r="GAS6" s="53"/>
      <c r="GAT6" s="53"/>
      <c r="GAU6" s="53"/>
      <c r="GAV6" s="53"/>
      <c r="GAW6" s="53"/>
      <c r="GAX6" s="53"/>
      <c r="GAY6" s="53"/>
      <c r="GAZ6" s="53"/>
      <c r="GBA6" s="53"/>
      <c r="GBB6" s="53"/>
      <c r="GBC6" s="53"/>
      <c r="GBD6" s="53"/>
      <c r="GBE6" s="53"/>
      <c r="GBF6" s="53"/>
      <c r="GBG6" s="53"/>
      <c r="GBH6" s="53"/>
      <c r="GBI6" s="53"/>
      <c r="GBJ6" s="53"/>
      <c r="GBK6" s="53"/>
      <c r="GBL6" s="53"/>
      <c r="GBM6" s="53"/>
      <c r="GBN6" s="53"/>
      <c r="GBO6" s="53"/>
      <c r="GBP6" s="53"/>
      <c r="GBQ6" s="53"/>
      <c r="GBR6" s="53"/>
      <c r="GBS6" s="53"/>
      <c r="GBT6" s="53"/>
      <c r="GBU6" s="53"/>
      <c r="GBV6" s="53"/>
      <c r="GBW6" s="53"/>
      <c r="GBX6" s="53"/>
      <c r="GBY6" s="53"/>
      <c r="GBZ6" s="53"/>
      <c r="GCA6" s="53"/>
      <c r="GCB6" s="53"/>
      <c r="GCC6" s="53"/>
      <c r="GCD6" s="53"/>
      <c r="GCE6" s="53"/>
      <c r="GCF6" s="53"/>
      <c r="GCG6" s="53"/>
      <c r="GCH6" s="53"/>
      <c r="GCI6" s="53"/>
      <c r="GCJ6" s="53"/>
      <c r="GCK6" s="53"/>
      <c r="GCL6" s="53"/>
      <c r="GCM6" s="53"/>
      <c r="GCN6" s="53"/>
      <c r="GCO6" s="53"/>
      <c r="GCP6" s="53"/>
      <c r="GCQ6" s="53"/>
      <c r="GCR6" s="53"/>
      <c r="GCS6" s="53"/>
      <c r="GCT6" s="53"/>
      <c r="GCU6" s="53"/>
      <c r="GCV6" s="53"/>
      <c r="GCW6" s="53"/>
      <c r="GCX6" s="53"/>
      <c r="GCY6" s="53"/>
      <c r="GCZ6" s="53"/>
      <c r="GDA6" s="53"/>
      <c r="GDB6" s="53"/>
      <c r="GDC6" s="53"/>
      <c r="GDD6" s="53"/>
      <c r="GDE6" s="53"/>
      <c r="GDF6" s="53"/>
      <c r="GDG6" s="53"/>
      <c r="GDH6" s="53"/>
      <c r="GDI6" s="53"/>
      <c r="GDJ6" s="53"/>
      <c r="GDK6" s="53"/>
      <c r="GDL6" s="53"/>
      <c r="GDM6" s="53"/>
      <c r="GDN6" s="53"/>
      <c r="GDO6" s="53"/>
      <c r="GDP6" s="53"/>
      <c r="GDQ6" s="53"/>
      <c r="GDR6" s="53"/>
      <c r="GDS6" s="53"/>
      <c r="GDT6" s="53"/>
      <c r="GDU6" s="53"/>
      <c r="GDV6" s="53"/>
      <c r="GDW6" s="53"/>
      <c r="GDX6" s="53"/>
      <c r="GDY6" s="53"/>
      <c r="GDZ6" s="53"/>
      <c r="GEA6" s="53"/>
      <c r="GEB6" s="53"/>
      <c r="GEC6" s="53"/>
      <c r="GED6" s="53"/>
      <c r="GEE6" s="53"/>
      <c r="GEF6" s="53"/>
      <c r="GEG6" s="53"/>
      <c r="GEH6" s="53"/>
      <c r="GEI6" s="53"/>
      <c r="GEJ6" s="53"/>
      <c r="GEK6" s="53"/>
      <c r="GEL6" s="53"/>
      <c r="GEM6" s="53"/>
      <c r="GEN6" s="53"/>
      <c r="GEO6" s="53"/>
      <c r="GEP6" s="53"/>
      <c r="GEQ6" s="53"/>
      <c r="GER6" s="53"/>
      <c r="GES6" s="53"/>
      <c r="GET6" s="53"/>
      <c r="GEU6" s="53"/>
      <c r="GEV6" s="53"/>
      <c r="GEW6" s="53"/>
      <c r="GEX6" s="53"/>
      <c r="GEY6" s="53"/>
      <c r="GEZ6" s="53"/>
      <c r="GFA6" s="53"/>
      <c r="GFB6" s="53"/>
      <c r="GFC6" s="53"/>
      <c r="GFD6" s="53"/>
      <c r="GFE6" s="53"/>
      <c r="GFF6" s="53"/>
      <c r="GFG6" s="53"/>
      <c r="GFH6" s="53"/>
      <c r="GFI6" s="53"/>
      <c r="GFJ6" s="53"/>
      <c r="GFK6" s="53"/>
      <c r="GFL6" s="53"/>
      <c r="GFM6" s="53"/>
      <c r="GFN6" s="53"/>
      <c r="GFO6" s="53"/>
      <c r="GFP6" s="53"/>
      <c r="GFQ6" s="53"/>
      <c r="GFR6" s="53"/>
      <c r="GFS6" s="53"/>
      <c r="GFT6" s="53"/>
      <c r="GFU6" s="53"/>
      <c r="GFV6" s="53"/>
      <c r="GFW6" s="53"/>
      <c r="GFX6" s="53"/>
      <c r="GFY6" s="53"/>
      <c r="GFZ6" s="53"/>
      <c r="GGA6" s="53"/>
      <c r="GGB6" s="53"/>
      <c r="GGC6" s="53"/>
      <c r="GGD6" s="53"/>
      <c r="GGE6" s="53"/>
      <c r="GGF6" s="53"/>
      <c r="GGG6" s="53"/>
      <c r="GGH6" s="53"/>
      <c r="GGI6" s="53"/>
      <c r="GGJ6" s="53"/>
      <c r="GGK6" s="53"/>
      <c r="GGL6" s="53"/>
      <c r="GGM6" s="53"/>
      <c r="GGN6" s="53"/>
      <c r="GGO6" s="53"/>
      <c r="GGP6" s="53"/>
      <c r="GGQ6" s="53"/>
      <c r="GGR6" s="53"/>
      <c r="GGS6" s="53"/>
      <c r="GGT6" s="53"/>
      <c r="GGU6" s="53"/>
      <c r="GGV6" s="53"/>
      <c r="GGW6" s="53"/>
      <c r="GGX6" s="53"/>
      <c r="GGY6" s="53"/>
      <c r="GGZ6" s="53"/>
      <c r="GHA6" s="53"/>
      <c r="GHB6" s="53"/>
      <c r="GHC6" s="53"/>
      <c r="GHD6" s="53"/>
      <c r="GHE6" s="53"/>
      <c r="GHF6" s="53"/>
      <c r="GHG6" s="53"/>
      <c r="GHH6" s="53"/>
      <c r="GHI6" s="53"/>
      <c r="GHJ6" s="53"/>
      <c r="GHK6" s="53"/>
      <c r="GHL6" s="53"/>
      <c r="GHM6" s="53"/>
      <c r="GHN6" s="53"/>
      <c r="GHO6" s="53"/>
      <c r="GHP6" s="53"/>
      <c r="GHQ6" s="53"/>
      <c r="GHR6" s="53"/>
      <c r="GHS6" s="53"/>
      <c r="GHT6" s="53"/>
      <c r="GHU6" s="53"/>
      <c r="GHV6" s="53"/>
      <c r="GHW6" s="53"/>
      <c r="GHX6" s="53"/>
      <c r="GHY6" s="53"/>
      <c r="GHZ6" s="53"/>
      <c r="GIA6" s="53"/>
      <c r="GIB6" s="53"/>
      <c r="GIC6" s="53"/>
      <c r="GID6" s="53"/>
      <c r="GIE6" s="53"/>
      <c r="GIF6" s="53"/>
      <c r="GIG6" s="53"/>
      <c r="GIH6" s="53"/>
      <c r="GII6" s="53"/>
      <c r="GIJ6" s="53"/>
      <c r="GIK6" s="53"/>
      <c r="GIL6" s="53"/>
      <c r="GIM6" s="53"/>
      <c r="GIN6" s="53"/>
      <c r="GIO6" s="53"/>
      <c r="GIP6" s="53"/>
      <c r="GIQ6" s="53"/>
      <c r="GIR6" s="53"/>
      <c r="GIS6" s="53"/>
      <c r="GIT6" s="53"/>
      <c r="GIU6" s="53"/>
      <c r="GIV6" s="53"/>
      <c r="GIW6" s="53"/>
      <c r="GIX6" s="53"/>
      <c r="GIY6" s="53"/>
      <c r="GIZ6" s="53"/>
      <c r="GJA6" s="53"/>
      <c r="GJB6" s="53"/>
      <c r="GJC6" s="53"/>
      <c r="GJD6" s="53"/>
      <c r="GJE6" s="53"/>
      <c r="GJF6" s="53"/>
      <c r="GJG6" s="53"/>
      <c r="GJH6" s="53"/>
      <c r="GJI6" s="53"/>
      <c r="GJJ6" s="53"/>
      <c r="GJK6" s="53"/>
      <c r="GJL6" s="53"/>
      <c r="GJM6" s="53"/>
      <c r="GJN6" s="53"/>
      <c r="GJO6" s="53"/>
      <c r="GJP6" s="53"/>
      <c r="GJQ6" s="53"/>
      <c r="GJR6" s="53"/>
      <c r="GJS6" s="53"/>
      <c r="GJT6" s="53"/>
      <c r="GJU6" s="53"/>
      <c r="GJV6" s="53"/>
      <c r="GJW6" s="53"/>
      <c r="GJX6" s="53"/>
      <c r="GJY6" s="53"/>
      <c r="GJZ6" s="53"/>
      <c r="GKA6" s="53"/>
      <c r="GKB6" s="53"/>
      <c r="GKC6" s="53"/>
      <c r="GKD6" s="53"/>
      <c r="GKE6" s="53"/>
      <c r="GKF6" s="53"/>
      <c r="GKG6" s="53"/>
      <c r="GKH6" s="53"/>
      <c r="GKI6" s="53"/>
      <c r="GKJ6" s="53"/>
      <c r="GKK6" s="53"/>
      <c r="GKL6" s="53"/>
      <c r="GKM6" s="53"/>
      <c r="GKN6" s="53"/>
      <c r="GKO6" s="53"/>
      <c r="GKP6" s="53"/>
      <c r="GKQ6" s="53"/>
      <c r="GKR6" s="53"/>
      <c r="GKS6" s="53"/>
      <c r="GKT6" s="53"/>
      <c r="GKU6" s="53"/>
      <c r="GKV6" s="53"/>
      <c r="GKW6" s="53"/>
      <c r="GKX6" s="53"/>
      <c r="GKY6" s="53"/>
      <c r="GKZ6" s="53"/>
      <c r="GLA6" s="53"/>
      <c r="GLB6" s="53"/>
      <c r="GLC6" s="53"/>
      <c r="GLD6" s="53"/>
      <c r="GLE6" s="53"/>
      <c r="GLF6" s="53"/>
      <c r="GLG6" s="53"/>
      <c r="GLH6" s="53"/>
      <c r="GLI6" s="53"/>
      <c r="GLJ6" s="53"/>
      <c r="GLK6" s="53"/>
      <c r="GLL6" s="53"/>
      <c r="GLM6" s="53"/>
      <c r="GLN6" s="53"/>
      <c r="GLO6" s="53"/>
      <c r="GLP6" s="53"/>
      <c r="GLQ6" s="53"/>
      <c r="GLR6" s="53"/>
      <c r="GLS6" s="53"/>
      <c r="GLT6" s="53"/>
      <c r="GLU6" s="53"/>
      <c r="GLV6" s="53"/>
      <c r="GLW6" s="53"/>
      <c r="GLX6" s="53"/>
      <c r="GLY6" s="53"/>
      <c r="GLZ6" s="53"/>
      <c r="GMA6" s="53"/>
      <c r="GMB6" s="53"/>
      <c r="GMC6" s="53"/>
      <c r="GMD6" s="53"/>
      <c r="GME6" s="53"/>
      <c r="GMF6" s="53"/>
      <c r="GMG6" s="53"/>
      <c r="GMH6" s="53"/>
      <c r="GMI6" s="53"/>
      <c r="GMJ6" s="53"/>
      <c r="GMK6" s="53"/>
      <c r="GML6" s="53"/>
      <c r="GMM6" s="53"/>
      <c r="GMN6" s="53"/>
      <c r="GMO6" s="53"/>
      <c r="GMP6" s="53"/>
      <c r="GMQ6" s="53"/>
      <c r="GMR6" s="53"/>
      <c r="GMS6" s="53"/>
      <c r="GMT6" s="53"/>
      <c r="GMU6" s="53"/>
      <c r="GMV6" s="53"/>
      <c r="GMW6" s="53"/>
      <c r="GMX6" s="53"/>
      <c r="GMY6" s="53"/>
      <c r="GMZ6" s="53"/>
      <c r="GNA6" s="53"/>
      <c r="GNB6" s="53"/>
      <c r="GNC6" s="53"/>
      <c r="GND6" s="53"/>
      <c r="GNE6" s="53"/>
      <c r="GNF6" s="53"/>
      <c r="GNG6" s="53"/>
      <c r="GNH6" s="53"/>
      <c r="GNI6" s="53"/>
      <c r="GNJ6" s="53"/>
      <c r="GNK6" s="53"/>
      <c r="GNL6" s="53"/>
      <c r="GNM6" s="53"/>
      <c r="GNN6" s="53"/>
      <c r="GNO6" s="53"/>
      <c r="GNP6" s="53"/>
      <c r="GNQ6" s="53"/>
      <c r="GNR6" s="53"/>
      <c r="GNS6" s="53"/>
      <c r="GNT6" s="53"/>
      <c r="GNU6" s="53"/>
      <c r="GNV6" s="53"/>
      <c r="GNW6" s="53"/>
      <c r="GNX6" s="53"/>
      <c r="GNY6" s="53"/>
      <c r="GNZ6" s="53"/>
      <c r="GOA6" s="53"/>
      <c r="GOB6" s="53"/>
      <c r="GOC6" s="53"/>
      <c r="GOD6" s="53"/>
      <c r="GOE6" s="53"/>
      <c r="GOF6" s="53"/>
      <c r="GOG6" s="53"/>
      <c r="GOH6" s="53"/>
      <c r="GOI6" s="53"/>
      <c r="GOJ6" s="53"/>
      <c r="GOK6" s="53"/>
      <c r="GOL6" s="53"/>
      <c r="GOM6" s="53"/>
      <c r="GON6" s="53"/>
      <c r="GOO6" s="53"/>
      <c r="GOP6" s="53"/>
      <c r="GOQ6" s="53"/>
      <c r="GOR6" s="53"/>
      <c r="GOS6" s="53"/>
      <c r="GOT6" s="53"/>
      <c r="GOU6" s="53"/>
      <c r="GOV6" s="53"/>
      <c r="GOW6" s="53"/>
      <c r="GOX6" s="53"/>
      <c r="GOY6" s="53"/>
      <c r="GOZ6" s="53"/>
      <c r="GPA6" s="53"/>
      <c r="GPB6" s="53"/>
      <c r="GPC6" s="53"/>
      <c r="GPD6" s="53"/>
      <c r="GPE6" s="53"/>
      <c r="GPF6" s="53"/>
      <c r="GPG6" s="53"/>
      <c r="GPH6" s="53"/>
      <c r="GPI6" s="53"/>
      <c r="GPJ6" s="53"/>
      <c r="GPK6" s="53"/>
      <c r="GPL6" s="53"/>
      <c r="GPM6" s="53"/>
      <c r="GPN6" s="53"/>
      <c r="GPO6" s="53"/>
      <c r="GPP6" s="53"/>
      <c r="GPQ6" s="53"/>
      <c r="GPR6" s="53"/>
      <c r="GPS6" s="53"/>
      <c r="GPT6" s="53"/>
      <c r="GPU6" s="53"/>
      <c r="GPV6" s="53"/>
      <c r="GPW6" s="53"/>
      <c r="GPX6" s="53"/>
      <c r="GPY6" s="53"/>
      <c r="GPZ6" s="53"/>
      <c r="GQA6" s="53"/>
      <c r="GQB6" s="53"/>
      <c r="GQC6" s="53"/>
      <c r="GQD6" s="53"/>
      <c r="GQE6" s="53"/>
      <c r="GQF6" s="53"/>
      <c r="GQG6" s="53"/>
      <c r="GQH6" s="53"/>
      <c r="GQI6" s="53"/>
      <c r="GQJ6" s="53"/>
      <c r="GQK6" s="53"/>
      <c r="GQL6" s="53"/>
      <c r="GQM6" s="53"/>
      <c r="GQN6" s="53"/>
      <c r="GQO6" s="53"/>
      <c r="GQP6" s="53"/>
      <c r="GQQ6" s="53"/>
      <c r="GQR6" s="53"/>
      <c r="GQS6" s="53"/>
      <c r="GQT6" s="53"/>
      <c r="GQU6" s="53"/>
      <c r="GQV6" s="53"/>
      <c r="GQW6" s="53"/>
      <c r="GQX6" s="53"/>
      <c r="GQY6" s="53"/>
      <c r="GQZ6" s="53"/>
      <c r="GRA6" s="53"/>
      <c r="GRB6" s="53"/>
      <c r="GRC6" s="53"/>
      <c r="GRD6" s="53"/>
      <c r="GRE6" s="53"/>
      <c r="GRF6" s="53"/>
      <c r="GRG6" s="53"/>
      <c r="GRH6" s="53"/>
      <c r="GRI6" s="53"/>
      <c r="GRJ6" s="53"/>
      <c r="GRK6" s="53"/>
      <c r="GRL6" s="53"/>
      <c r="GRM6" s="53"/>
      <c r="GRN6" s="53"/>
      <c r="GRO6" s="53"/>
      <c r="GRP6" s="53"/>
      <c r="GRQ6" s="53"/>
      <c r="GRR6" s="53"/>
      <c r="GRS6" s="53"/>
      <c r="GRT6" s="53"/>
      <c r="GRU6" s="53"/>
      <c r="GRV6" s="53"/>
      <c r="GRW6" s="53"/>
      <c r="GRX6" s="53"/>
      <c r="GRY6" s="53"/>
      <c r="GRZ6" s="53"/>
      <c r="GSA6" s="53"/>
      <c r="GSB6" s="53"/>
      <c r="GSC6" s="53"/>
      <c r="GSD6" s="53"/>
      <c r="GSE6" s="53"/>
      <c r="GSF6" s="53"/>
      <c r="GSG6" s="53"/>
      <c r="GSH6" s="53"/>
      <c r="GSI6" s="53"/>
      <c r="GSJ6" s="53"/>
      <c r="GSK6" s="53"/>
      <c r="GSL6" s="53"/>
      <c r="GSM6" s="53"/>
      <c r="GSN6" s="53"/>
      <c r="GSO6" s="53"/>
      <c r="GSP6" s="53"/>
      <c r="GSQ6" s="53"/>
      <c r="GSR6" s="53"/>
      <c r="GSS6" s="53"/>
      <c r="GST6" s="53"/>
      <c r="GSU6" s="53"/>
      <c r="GSV6" s="53"/>
      <c r="GSW6" s="53"/>
      <c r="GSX6" s="53"/>
      <c r="GSY6" s="53"/>
      <c r="GSZ6" s="53"/>
      <c r="GTA6" s="53"/>
      <c r="GTB6" s="53"/>
      <c r="GTC6" s="53"/>
      <c r="GTD6" s="53"/>
      <c r="GTE6" s="53"/>
      <c r="GTF6" s="53"/>
      <c r="GTG6" s="53"/>
      <c r="GTH6" s="53"/>
      <c r="GTI6" s="53"/>
      <c r="GTJ6" s="53"/>
      <c r="GTK6" s="53"/>
      <c r="GTL6" s="53"/>
      <c r="GTM6" s="53"/>
      <c r="GTN6" s="53"/>
      <c r="GTO6" s="53"/>
      <c r="GTP6" s="53"/>
      <c r="GTQ6" s="53"/>
      <c r="GTR6" s="53"/>
      <c r="GTS6" s="53"/>
      <c r="GTT6" s="53"/>
      <c r="GTU6" s="53"/>
      <c r="GTV6" s="53"/>
      <c r="GTW6" s="53"/>
      <c r="GTX6" s="53"/>
      <c r="GTY6" s="53"/>
      <c r="GTZ6" s="53"/>
      <c r="GUA6" s="53"/>
      <c r="GUB6" s="53"/>
      <c r="GUC6" s="53"/>
      <c r="GUD6" s="53"/>
      <c r="GUE6" s="53"/>
      <c r="GUF6" s="53"/>
      <c r="GUG6" s="53"/>
      <c r="GUH6" s="53"/>
      <c r="GUI6" s="53"/>
      <c r="GUJ6" s="53"/>
      <c r="GUK6" s="53"/>
      <c r="GUL6" s="53"/>
      <c r="GUM6" s="53"/>
      <c r="GUN6" s="53"/>
      <c r="GUO6" s="53"/>
      <c r="GUP6" s="53"/>
      <c r="GUQ6" s="53"/>
      <c r="GUR6" s="53"/>
      <c r="GUS6" s="53"/>
      <c r="GUT6" s="53"/>
      <c r="GUU6" s="53"/>
      <c r="GUV6" s="53"/>
      <c r="GUW6" s="53"/>
      <c r="GUX6" s="53"/>
      <c r="GUY6" s="53"/>
      <c r="GUZ6" s="53"/>
      <c r="GVA6" s="53"/>
      <c r="GVB6" s="53"/>
      <c r="GVC6" s="53"/>
      <c r="GVD6" s="53"/>
      <c r="GVE6" s="53"/>
      <c r="GVF6" s="53"/>
      <c r="GVG6" s="53"/>
      <c r="GVH6" s="53"/>
      <c r="GVI6" s="53"/>
      <c r="GVJ6" s="53"/>
      <c r="GVK6" s="53"/>
      <c r="GVL6" s="53"/>
      <c r="GVM6" s="53"/>
      <c r="GVN6" s="53"/>
      <c r="GVO6" s="53"/>
      <c r="GVP6" s="53"/>
      <c r="GVQ6" s="53"/>
      <c r="GVR6" s="53"/>
      <c r="GVS6" s="53"/>
      <c r="GVT6" s="53"/>
      <c r="GVU6" s="53"/>
      <c r="GVV6" s="53"/>
      <c r="GVW6" s="53"/>
      <c r="GVX6" s="53"/>
      <c r="GVY6" s="53"/>
      <c r="GVZ6" s="53"/>
      <c r="GWA6" s="53"/>
      <c r="GWB6" s="53"/>
      <c r="GWC6" s="53"/>
      <c r="GWD6" s="53"/>
      <c r="GWE6" s="53"/>
      <c r="GWF6" s="53"/>
      <c r="GWG6" s="53"/>
      <c r="GWH6" s="53"/>
      <c r="GWI6" s="53"/>
      <c r="GWJ6" s="53"/>
      <c r="GWK6" s="53"/>
      <c r="GWL6" s="53"/>
      <c r="GWM6" s="53"/>
      <c r="GWN6" s="53"/>
      <c r="GWO6" s="53"/>
      <c r="GWP6" s="53"/>
      <c r="GWQ6" s="53"/>
      <c r="GWR6" s="53"/>
      <c r="GWS6" s="53"/>
      <c r="GWT6" s="53"/>
      <c r="GWU6" s="53"/>
      <c r="GWV6" s="53"/>
      <c r="GWW6" s="53"/>
      <c r="GWX6" s="53"/>
      <c r="GWY6" s="53"/>
      <c r="GWZ6" s="53"/>
      <c r="GXA6" s="53"/>
      <c r="GXB6" s="53"/>
      <c r="GXC6" s="53"/>
      <c r="GXD6" s="53"/>
      <c r="GXE6" s="53"/>
      <c r="GXF6" s="53"/>
      <c r="GXG6" s="53"/>
      <c r="GXH6" s="53"/>
      <c r="GXI6" s="53"/>
      <c r="GXJ6" s="53"/>
      <c r="GXK6" s="53"/>
      <c r="GXL6" s="53"/>
      <c r="GXM6" s="53"/>
      <c r="GXN6" s="53"/>
      <c r="GXO6" s="53"/>
      <c r="GXP6" s="53"/>
      <c r="GXQ6" s="53"/>
      <c r="GXR6" s="53"/>
      <c r="GXS6" s="53"/>
      <c r="GXT6" s="53"/>
      <c r="GXU6" s="53"/>
      <c r="GXV6" s="53"/>
      <c r="GXW6" s="53"/>
      <c r="GXX6" s="53"/>
      <c r="GXY6" s="53"/>
      <c r="GXZ6" s="53"/>
      <c r="GYA6" s="53"/>
      <c r="GYB6" s="53"/>
      <c r="GYC6" s="53"/>
      <c r="GYD6" s="53"/>
      <c r="GYE6" s="53"/>
      <c r="GYF6" s="53"/>
      <c r="GYG6" s="53"/>
      <c r="GYH6" s="53"/>
      <c r="GYI6" s="53"/>
      <c r="GYJ6" s="53"/>
      <c r="GYK6" s="53"/>
      <c r="GYL6" s="53"/>
      <c r="GYM6" s="53"/>
      <c r="GYN6" s="53"/>
      <c r="GYO6" s="53"/>
      <c r="GYP6" s="53"/>
      <c r="GYQ6" s="53"/>
      <c r="GYR6" s="53"/>
      <c r="GYS6" s="53"/>
      <c r="GYT6" s="53"/>
      <c r="GYU6" s="53"/>
      <c r="GYV6" s="53"/>
      <c r="GYW6" s="53"/>
      <c r="GYX6" s="53"/>
      <c r="GYY6" s="53"/>
      <c r="GYZ6" s="53"/>
      <c r="GZA6" s="53"/>
      <c r="GZB6" s="53"/>
      <c r="GZC6" s="53"/>
      <c r="GZD6" s="53"/>
      <c r="GZE6" s="53"/>
      <c r="GZF6" s="53"/>
      <c r="GZG6" s="53"/>
      <c r="GZH6" s="53"/>
      <c r="GZI6" s="53"/>
      <c r="GZJ6" s="53"/>
      <c r="GZK6" s="53"/>
      <c r="GZL6" s="53"/>
      <c r="GZM6" s="53"/>
      <c r="GZN6" s="53"/>
      <c r="GZO6" s="53"/>
      <c r="GZP6" s="53"/>
      <c r="GZQ6" s="53"/>
      <c r="GZR6" s="53"/>
      <c r="GZS6" s="53"/>
      <c r="GZT6" s="53"/>
      <c r="GZU6" s="53"/>
      <c r="GZV6" s="53"/>
      <c r="GZW6" s="53"/>
      <c r="GZX6" s="53"/>
      <c r="GZY6" s="53"/>
      <c r="GZZ6" s="53"/>
      <c r="HAA6" s="53"/>
      <c r="HAB6" s="53"/>
      <c r="HAC6" s="53"/>
      <c r="HAD6" s="53"/>
      <c r="HAE6" s="53"/>
      <c r="HAF6" s="53"/>
      <c r="HAG6" s="53"/>
      <c r="HAH6" s="53"/>
      <c r="HAI6" s="53"/>
      <c r="HAJ6" s="53"/>
      <c r="HAK6" s="53"/>
      <c r="HAL6" s="53"/>
      <c r="HAM6" s="53"/>
      <c r="HAN6" s="53"/>
      <c r="HAO6" s="53"/>
      <c r="HAP6" s="53"/>
      <c r="HAQ6" s="53"/>
      <c r="HAR6" s="53"/>
      <c r="HAS6" s="53"/>
      <c r="HAT6" s="53"/>
      <c r="HAU6" s="53"/>
      <c r="HAV6" s="53"/>
      <c r="HAW6" s="53"/>
      <c r="HAX6" s="53"/>
      <c r="HAY6" s="53"/>
      <c r="HAZ6" s="53"/>
      <c r="HBA6" s="53"/>
      <c r="HBB6" s="53"/>
      <c r="HBC6" s="53"/>
      <c r="HBD6" s="53"/>
      <c r="HBE6" s="53"/>
      <c r="HBF6" s="53"/>
      <c r="HBG6" s="53"/>
      <c r="HBH6" s="53"/>
      <c r="HBI6" s="53"/>
      <c r="HBJ6" s="53"/>
      <c r="HBK6" s="53"/>
      <c r="HBL6" s="53"/>
      <c r="HBM6" s="53"/>
      <c r="HBN6" s="53"/>
      <c r="HBO6" s="53"/>
      <c r="HBP6" s="53"/>
      <c r="HBQ6" s="53"/>
      <c r="HBR6" s="53"/>
      <c r="HBS6" s="53"/>
      <c r="HBT6" s="53"/>
      <c r="HBU6" s="53"/>
      <c r="HBV6" s="53"/>
      <c r="HBW6" s="53"/>
      <c r="HBX6" s="53"/>
      <c r="HBY6" s="53"/>
      <c r="HBZ6" s="53"/>
      <c r="HCA6" s="53"/>
      <c r="HCB6" s="53"/>
      <c r="HCC6" s="53"/>
      <c r="HCD6" s="53"/>
      <c r="HCE6" s="53"/>
      <c r="HCF6" s="53"/>
      <c r="HCG6" s="53"/>
      <c r="HCH6" s="53"/>
      <c r="HCI6" s="53"/>
      <c r="HCJ6" s="53"/>
      <c r="HCK6" s="53"/>
      <c r="HCL6" s="53"/>
      <c r="HCM6" s="53"/>
      <c r="HCN6" s="53"/>
      <c r="HCO6" s="53"/>
      <c r="HCP6" s="53"/>
      <c r="HCQ6" s="53"/>
      <c r="HCR6" s="53"/>
      <c r="HCS6" s="53"/>
      <c r="HCT6" s="53"/>
      <c r="HCU6" s="53"/>
      <c r="HCV6" s="53"/>
      <c r="HCW6" s="53"/>
      <c r="HCX6" s="53"/>
      <c r="HCY6" s="53"/>
      <c r="HCZ6" s="53"/>
      <c r="HDA6" s="53"/>
      <c r="HDB6" s="53"/>
      <c r="HDC6" s="53"/>
      <c r="HDD6" s="53"/>
      <c r="HDE6" s="53"/>
      <c r="HDF6" s="53"/>
      <c r="HDG6" s="53"/>
      <c r="HDH6" s="53"/>
      <c r="HDI6" s="53"/>
      <c r="HDJ6" s="53"/>
      <c r="HDK6" s="53"/>
      <c r="HDL6" s="53"/>
      <c r="HDM6" s="53"/>
      <c r="HDN6" s="53"/>
      <c r="HDO6" s="53"/>
      <c r="HDP6" s="53"/>
      <c r="HDQ6" s="53"/>
      <c r="HDR6" s="53"/>
      <c r="HDS6" s="53"/>
      <c r="HDT6" s="53"/>
      <c r="HDU6" s="53"/>
      <c r="HDV6" s="53"/>
      <c r="HDW6" s="53"/>
      <c r="HDX6" s="53"/>
      <c r="HDY6" s="53"/>
      <c r="HDZ6" s="53"/>
      <c r="HEA6" s="53"/>
      <c r="HEB6" s="53"/>
      <c r="HEC6" s="53"/>
      <c r="HED6" s="53"/>
      <c r="HEE6" s="53"/>
      <c r="HEF6" s="53"/>
      <c r="HEG6" s="53"/>
      <c r="HEH6" s="53"/>
      <c r="HEI6" s="53"/>
      <c r="HEJ6" s="53"/>
      <c r="HEK6" s="53"/>
      <c r="HEL6" s="53"/>
      <c r="HEM6" s="53"/>
      <c r="HEN6" s="53"/>
      <c r="HEO6" s="53"/>
      <c r="HEP6" s="53"/>
      <c r="HEQ6" s="53"/>
      <c r="HER6" s="53"/>
      <c r="HES6" s="53"/>
      <c r="HET6" s="53"/>
      <c r="HEU6" s="53"/>
      <c r="HEV6" s="53"/>
      <c r="HEW6" s="53"/>
      <c r="HEX6" s="53"/>
      <c r="HEY6" s="53"/>
      <c r="HEZ6" s="53"/>
      <c r="HFA6" s="53"/>
      <c r="HFB6" s="53"/>
      <c r="HFC6" s="53"/>
      <c r="HFD6" s="53"/>
      <c r="HFE6" s="53"/>
      <c r="HFF6" s="53"/>
      <c r="HFG6" s="53"/>
      <c r="HFH6" s="53"/>
      <c r="HFI6" s="53"/>
      <c r="HFJ6" s="53"/>
      <c r="HFK6" s="53"/>
      <c r="HFL6" s="53"/>
      <c r="HFM6" s="53"/>
      <c r="HFN6" s="53"/>
      <c r="HFO6" s="53"/>
      <c r="HFP6" s="53"/>
      <c r="HFQ6" s="53"/>
      <c r="HFR6" s="53"/>
      <c r="HFS6" s="53"/>
      <c r="HFT6" s="53"/>
      <c r="HFU6" s="53"/>
      <c r="HFV6" s="53"/>
      <c r="HFW6" s="53"/>
      <c r="HFX6" s="53"/>
      <c r="HFY6" s="53"/>
      <c r="HFZ6" s="53"/>
      <c r="HGA6" s="53"/>
      <c r="HGB6" s="53"/>
      <c r="HGC6" s="53"/>
      <c r="HGD6" s="53"/>
      <c r="HGE6" s="53"/>
      <c r="HGF6" s="53"/>
      <c r="HGG6" s="53"/>
      <c r="HGH6" s="53"/>
      <c r="HGI6" s="53"/>
      <c r="HGJ6" s="53"/>
      <c r="HGK6" s="53"/>
      <c r="HGL6" s="53"/>
      <c r="HGM6" s="53"/>
      <c r="HGN6" s="53"/>
      <c r="HGO6" s="53"/>
      <c r="HGP6" s="53"/>
      <c r="HGQ6" s="53"/>
      <c r="HGR6" s="53"/>
      <c r="HGS6" s="53"/>
      <c r="HGT6" s="53"/>
      <c r="HGU6" s="53"/>
      <c r="HGV6" s="53"/>
      <c r="HGW6" s="53"/>
      <c r="HGX6" s="53"/>
      <c r="HGY6" s="53"/>
      <c r="HGZ6" s="53"/>
      <c r="HHA6" s="53"/>
      <c r="HHB6" s="53"/>
      <c r="HHC6" s="53"/>
      <c r="HHD6" s="53"/>
      <c r="HHE6" s="53"/>
      <c r="HHF6" s="53"/>
      <c r="HHG6" s="53"/>
      <c r="HHH6" s="53"/>
      <c r="HHI6" s="53"/>
      <c r="HHJ6" s="53"/>
      <c r="HHK6" s="53"/>
      <c r="HHL6" s="53"/>
      <c r="HHM6" s="53"/>
      <c r="HHN6" s="53"/>
      <c r="HHO6" s="53"/>
      <c r="HHP6" s="53"/>
      <c r="HHQ6" s="53"/>
      <c r="HHR6" s="53"/>
      <c r="HHS6" s="53"/>
      <c r="HHT6" s="53"/>
      <c r="HHU6" s="53"/>
      <c r="HHV6" s="53"/>
      <c r="HHW6" s="53"/>
      <c r="HHX6" s="53"/>
      <c r="HHY6" s="53"/>
      <c r="HHZ6" s="53"/>
      <c r="HIA6" s="53"/>
      <c r="HIB6" s="53"/>
      <c r="HIC6" s="53"/>
      <c r="HID6" s="53"/>
      <c r="HIE6" s="53"/>
      <c r="HIF6" s="53"/>
      <c r="HIG6" s="53"/>
      <c r="HIH6" s="53"/>
      <c r="HII6" s="53"/>
      <c r="HIJ6" s="53"/>
      <c r="HIK6" s="53"/>
      <c r="HIL6" s="53"/>
      <c r="HIM6" s="53"/>
      <c r="HIN6" s="53"/>
      <c r="HIO6" s="53"/>
      <c r="HIP6" s="53"/>
      <c r="HIQ6" s="53"/>
      <c r="HIR6" s="53"/>
      <c r="HIS6" s="53"/>
      <c r="HIT6" s="53"/>
      <c r="HIU6" s="53"/>
      <c r="HIV6" s="53"/>
      <c r="HIW6" s="53"/>
      <c r="HIX6" s="53"/>
      <c r="HIY6" s="53"/>
      <c r="HIZ6" s="53"/>
      <c r="HJA6" s="53"/>
      <c r="HJB6" s="53"/>
      <c r="HJC6" s="53"/>
      <c r="HJD6" s="53"/>
      <c r="HJE6" s="53"/>
      <c r="HJF6" s="53"/>
      <c r="HJG6" s="53"/>
      <c r="HJH6" s="53"/>
      <c r="HJI6" s="53"/>
      <c r="HJJ6" s="53"/>
      <c r="HJK6" s="53"/>
      <c r="HJL6" s="53"/>
      <c r="HJM6" s="53"/>
      <c r="HJN6" s="53"/>
      <c r="HJO6" s="53"/>
      <c r="HJP6" s="53"/>
      <c r="HJQ6" s="53"/>
      <c r="HJR6" s="53"/>
      <c r="HJS6" s="53"/>
      <c r="HJT6" s="53"/>
      <c r="HJU6" s="53"/>
      <c r="HJV6" s="53"/>
      <c r="HJW6" s="53"/>
      <c r="HJX6" s="53"/>
      <c r="HJY6" s="53"/>
      <c r="HJZ6" s="53"/>
      <c r="HKA6" s="53"/>
      <c r="HKB6" s="53"/>
      <c r="HKC6" s="53"/>
      <c r="HKD6" s="53"/>
      <c r="HKE6" s="53"/>
      <c r="HKF6" s="53"/>
      <c r="HKG6" s="53"/>
      <c r="HKH6" s="53"/>
      <c r="HKI6" s="53"/>
      <c r="HKJ6" s="53"/>
      <c r="HKK6" s="53"/>
      <c r="HKL6" s="53"/>
      <c r="HKM6" s="53"/>
      <c r="HKN6" s="53"/>
      <c r="HKO6" s="53"/>
      <c r="HKP6" s="53"/>
      <c r="HKQ6" s="53"/>
      <c r="HKR6" s="53"/>
      <c r="HKS6" s="53"/>
      <c r="HKT6" s="53"/>
      <c r="HKU6" s="53"/>
      <c r="HKV6" s="53"/>
      <c r="HKW6" s="53"/>
      <c r="HKX6" s="53"/>
      <c r="HKY6" s="53"/>
      <c r="HKZ6" s="53"/>
      <c r="HLA6" s="53"/>
      <c r="HLB6" s="53"/>
      <c r="HLC6" s="53"/>
      <c r="HLD6" s="53"/>
      <c r="HLE6" s="53"/>
      <c r="HLF6" s="53"/>
      <c r="HLG6" s="53"/>
      <c r="HLH6" s="53"/>
      <c r="HLI6" s="53"/>
      <c r="HLJ6" s="53"/>
      <c r="HLK6" s="53"/>
      <c r="HLL6" s="53"/>
      <c r="HLM6" s="53"/>
      <c r="HLN6" s="53"/>
      <c r="HLO6" s="53"/>
      <c r="HLP6" s="53"/>
      <c r="HLQ6" s="53"/>
      <c r="HLR6" s="53"/>
      <c r="HLS6" s="53"/>
      <c r="HLT6" s="53"/>
      <c r="HLU6" s="53"/>
      <c r="HLV6" s="53"/>
      <c r="HLW6" s="53"/>
      <c r="HLX6" s="53"/>
      <c r="HLY6" s="53"/>
      <c r="HLZ6" s="53"/>
      <c r="HMA6" s="53"/>
      <c r="HMB6" s="53"/>
      <c r="HMC6" s="53"/>
      <c r="HMD6" s="53"/>
      <c r="HME6" s="53"/>
      <c r="HMF6" s="53"/>
      <c r="HMG6" s="53"/>
      <c r="HMH6" s="53"/>
      <c r="HMI6" s="53"/>
      <c r="HMJ6" s="53"/>
      <c r="HMK6" s="53"/>
      <c r="HML6" s="53"/>
      <c r="HMM6" s="53"/>
      <c r="HMN6" s="53"/>
      <c r="HMO6" s="53"/>
      <c r="HMP6" s="53"/>
      <c r="HMQ6" s="53"/>
      <c r="HMR6" s="53"/>
      <c r="HMS6" s="53"/>
      <c r="HMT6" s="53"/>
      <c r="HMU6" s="53"/>
      <c r="HMV6" s="53"/>
      <c r="HMW6" s="53"/>
      <c r="HMX6" s="53"/>
      <c r="HMY6" s="53"/>
      <c r="HMZ6" s="53"/>
      <c r="HNA6" s="53"/>
      <c r="HNB6" s="53"/>
      <c r="HNC6" s="53"/>
      <c r="HND6" s="53"/>
      <c r="HNE6" s="53"/>
      <c r="HNF6" s="53"/>
      <c r="HNG6" s="53"/>
      <c r="HNH6" s="53"/>
      <c r="HNI6" s="53"/>
      <c r="HNJ6" s="53"/>
      <c r="HNK6" s="53"/>
      <c r="HNL6" s="53"/>
      <c r="HNM6" s="53"/>
      <c r="HNN6" s="53"/>
      <c r="HNO6" s="53"/>
      <c r="HNP6" s="53"/>
      <c r="HNQ6" s="53"/>
      <c r="HNR6" s="53"/>
      <c r="HNS6" s="53"/>
      <c r="HNT6" s="53"/>
      <c r="HNU6" s="53"/>
      <c r="HNV6" s="53"/>
      <c r="HNW6" s="53"/>
      <c r="HNX6" s="53"/>
      <c r="HNY6" s="53"/>
      <c r="HNZ6" s="53"/>
      <c r="HOA6" s="53"/>
      <c r="HOB6" s="53"/>
      <c r="HOC6" s="53"/>
      <c r="HOD6" s="53"/>
      <c r="HOE6" s="53"/>
      <c r="HOF6" s="53"/>
      <c r="HOG6" s="53"/>
      <c r="HOH6" s="53"/>
      <c r="HOI6" s="53"/>
      <c r="HOJ6" s="53"/>
      <c r="HOK6" s="53"/>
      <c r="HOL6" s="53"/>
      <c r="HOM6" s="53"/>
      <c r="HON6" s="53"/>
      <c r="HOO6" s="53"/>
      <c r="HOP6" s="53"/>
      <c r="HOQ6" s="53"/>
      <c r="HOR6" s="53"/>
      <c r="HOS6" s="53"/>
      <c r="HOT6" s="53"/>
      <c r="HOU6" s="53"/>
      <c r="HOV6" s="53"/>
      <c r="HOW6" s="53"/>
      <c r="HOX6" s="53"/>
      <c r="HOY6" s="53"/>
      <c r="HOZ6" s="53"/>
      <c r="HPA6" s="53"/>
      <c r="HPB6" s="53"/>
      <c r="HPC6" s="53"/>
      <c r="HPD6" s="53"/>
      <c r="HPE6" s="53"/>
      <c r="HPF6" s="53"/>
      <c r="HPG6" s="53"/>
      <c r="HPH6" s="53"/>
      <c r="HPI6" s="53"/>
      <c r="HPJ6" s="53"/>
      <c r="HPK6" s="53"/>
      <c r="HPL6" s="53"/>
      <c r="HPM6" s="53"/>
      <c r="HPN6" s="53"/>
      <c r="HPO6" s="53"/>
      <c r="HPP6" s="53"/>
      <c r="HPQ6" s="53"/>
      <c r="HPR6" s="53"/>
      <c r="HPS6" s="53"/>
      <c r="HPT6" s="53"/>
      <c r="HPU6" s="53"/>
      <c r="HPV6" s="53"/>
      <c r="HPW6" s="53"/>
      <c r="HPX6" s="53"/>
      <c r="HPY6" s="53"/>
      <c r="HPZ6" s="53"/>
      <c r="HQA6" s="53"/>
      <c r="HQB6" s="53"/>
      <c r="HQC6" s="53"/>
      <c r="HQD6" s="53"/>
      <c r="HQE6" s="53"/>
      <c r="HQF6" s="53"/>
      <c r="HQG6" s="53"/>
      <c r="HQH6" s="53"/>
      <c r="HQI6" s="53"/>
      <c r="HQJ6" s="53"/>
      <c r="HQK6" s="53"/>
      <c r="HQL6" s="53"/>
      <c r="HQM6" s="53"/>
      <c r="HQN6" s="53"/>
      <c r="HQO6" s="53"/>
      <c r="HQP6" s="53"/>
      <c r="HQQ6" s="53"/>
      <c r="HQR6" s="53"/>
      <c r="HQS6" s="53"/>
      <c r="HQT6" s="53"/>
      <c r="HQU6" s="53"/>
      <c r="HQV6" s="53"/>
      <c r="HQW6" s="53"/>
      <c r="HQX6" s="53"/>
      <c r="HQY6" s="53"/>
      <c r="HQZ6" s="53"/>
      <c r="HRA6" s="53"/>
      <c r="HRB6" s="53"/>
      <c r="HRC6" s="53"/>
      <c r="HRD6" s="53"/>
      <c r="HRE6" s="53"/>
      <c r="HRF6" s="53"/>
      <c r="HRG6" s="53"/>
      <c r="HRH6" s="53"/>
      <c r="HRI6" s="53"/>
      <c r="HRJ6" s="53"/>
      <c r="HRK6" s="53"/>
      <c r="HRL6" s="53"/>
      <c r="HRM6" s="53"/>
      <c r="HRN6" s="53"/>
      <c r="HRO6" s="53"/>
      <c r="HRP6" s="53"/>
      <c r="HRQ6" s="53"/>
      <c r="HRR6" s="53"/>
      <c r="HRS6" s="53"/>
      <c r="HRT6" s="53"/>
      <c r="HRU6" s="53"/>
      <c r="HRV6" s="53"/>
      <c r="HRW6" s="53"/>
      <c r="HRX6" s="53"/>
      <c r="HRY6" s="53"/>
      <c r="HRZ6" s="53"/>
      <c r="HSA6" s="53"/>
      <c r="HSB6" s="53"/>
      <c r="HSC6" s="53"/>
      <c r="HSD6" s="53"/>
      <c r="HSE6" s="53"/>
      <c r="HSF6" s="53"/>
      <c r="HSG6" s="53"/>
      <c r="HSH6" s="53"/>
      <c r="HSI6" s="53"/>
      <c r="HSJ6" s="53"/>
      <c r="HSK6" s="53"/>
      <c r="HSL6" s="53"/>
      <c r="HSM6" s="53"/>
      <c r="HSN6" s="53"/>
      <c r="HSO6" s="53"/>
      <c r="HSP6" s="53"/>
      <c r="HSQ6" s="53"/>
      <c r="HSR6" s="53"/>
      <c r="HSS6" s="53"/>
      <c r="HST6" s="53"/>
      <c r="HSU6" s="53"/>
      <c r="HSV6" s="53"/>
      <c r="HSW6" s="53"/>
      <c r="HSX6" s="53"/>
      <c r="HSY6" s="53"/>
      <c r="HSZ6" s="53"/>
      <c r="HTA6" s="53"/>
      <c r="HTB6" s="53"/>
      <c r="HTC6" s="53"/>
      <c r="HTD6" s="53"/>
      <c r="HTE6" s="53"/>
      <c r="HTF6" s="53"/>
      <c r="HTG6" s="53"/>
      <c r="HTH6" s="53"/>
      <c r="HTI6" s="53"/>
      <c r="HTJ6" s="53"/>
      <c r="HTK6" s="53"/>
      <c r="HTL6" s="53"/>
      <c r="HTM6" s="53"/>
      <c r="HTN6" s="53"/>
      <c r="HTO6" s="53"/>
      <c r="HTP6" s="53"/>
      <c r="HTQ6" s="53"/>
      <c r="HTR6" s="53"/>
      <c r="HTS6" s="53"/>
      <c r="HTT6" s="53"/>
      <c r="HTU6" s="53"/>
      <c r="HTV6" s="53"/>
      <c r="HTW6" s="53"/>
      <c r="HTX6" s="53"/>
      <c r="HTY6" s="53"/>
      <c r="HTZ6" s="53"/>
      <c r="HUA6" s="53"/>
      <c r="HUB6" s="53"/>
      <c r="HUC6" s="53"/>
      <c r="HUD6" s="53"/>
      <c r="HUE6" s="53"/>
      <c r="HUF6" s="53"/>
      <c r="HUG6" s="53"/>
      <c r="HUH6" s="53"/>
      <c r="HUI6" s="53"/>
      <c r="HUJ6" s="53"/>
      <c r="HUK6" s="53"/>
      <c r="HUL6" s="53"/>
      <c r="HUM6" s="53"/>
      <c r="HUN6" s="53"/>
      <c r="HUO6" s="53"/>
      <c r="HUP6" s="53"/>
      <c r="HUQ6" s="53"/>
      <c r="HUR6" s="53"/>
      <c r="HUS6" s="53"/>
      <c r="HUT6" s="53"/>
      <c r="HUU6" s="53"/>
      <c r="HUV6" s="53"/>
      <c r="HUW6" s="53"/>
      <c r="HUX6" s="53"/>
      <c r="HUY6" s="53"/>
      <c r="HUZ6" s="53"/>
      <c r="HVA6" s="53"/>
      <c r="HVB6" s="53"/>
      <c r="HVC6" s="53"/>
      <c r="HVD6" s="53"/>
      <c r="HVE6" s="53"/>
      <c r="HVF6" s="53"/>
      <c r="HVG6" s="53"/>
      <c r="HVH6" s="53"/>
      <c r="HVI6" s="53"/>
      <c r="HVJ6" s="53"/>
      <c r="HVK6" s="53"/>
      <c r="HVL6" s="53"/>
      <c r="HVM6" s="53"/>
      <c r="HVN6" s="53"/>
      <c r="HVO6" s="53"/>
      <c r="HVP6" s="53"/>
      <c r="HVQ6" s="53"/>
      <c r="HVR6" s="53"/>
      <c r="HVS6" s="53"/>
      <c r="HVT6" s="53"/>
      <c r="HVU6" s="53"/>
      <c r="HVV6" s="53"/>
      <c r="HVW6" s="53"/>
      <c r="HVX6" s="53"/>
      <c r="HVY6" s="53"/>
      <c r="HVZ6" s="53"/>
      <c r="HWA6" s="53"/>
      <c r="HWB6" s="53"/>
      <c r="HWC6" s="53"/>
      <c r="HWD6" s="53"/>
      <c r="HWE6" s="53"/>
      <c r="HWF6" s="53"/>
      <c r="HWG6" s="53"/>
      <c r="HWH6" s="53"/>
      <c r="HWI6" s="53"/>
      <c r="HWJ6" s="53"/>
      <c r="HWK6" s="53"/>
      <c r="HWL6" s="53"/>
      <c r="HWM6" s="53"/>
      <c r="HWN6" s="53"/>
      <c r="HWO6" s="53"/>
      <c r="HWP6" s="53"/>
      <c r="HWQ6" s="53"/>
      <c r="HWR6" s="53"/>
      <c r="HWS6" s="53"/>
      <c r="HWT6" s="53"/>
      <c r="HWU6" s="53"/>
      <c r="HWV6" s="53"/>
      <c r="HWW6" s="53"/>
      <c r="HWX6" s="53"/>
      <c r="HWY6" s="53"/>
      <c r="HWZ6" s="53"/>
      <c r="HXA6" s="53"/>
      <c r="HXB6" s="53"/>
      <c r="HXC6" s="53"/>
      <c r="HXD6" s="53"/>
      <c r="HXE6" s="53"/>
      <c r="HXF6" s="53"/>
      <c r="HXG6" s="53"/>
      <c r="HXH6" s="53"/>
      <c r="HXI6" s="53"/>
      <c r="HXJ6" s="53"/>
      <c r="HXK6" s="53"/>
      <c r="HXL6" s="53"/>
      <c r="HXM6" s="53"/>
      <c r="HXN6" s="53"/>
      <c r="HXO6" s="53"/>
      <c r="HXP6" s="53"/>
      <c r="HXQ6" s="53"/>
      <c r="HXR6" s="53"/>
      <c r="HXS6" s="53"/>
      <c r="HXT6" s="53"/>
      <c r="HXU6" s="53"/>
      <c r="HXV6" s="53"/>
      <c r="HXW6" s="53"/>
      <c r="HXX6" s="53"/>
      <c r="HXY6" s="53"/>
      <c r="HXZ6" s="53"/>
      <c r="HYA6" s="53"/>
      <c r="HYB6" s="53"/>
      <c r="HYC6" s="53"/>
      <c r="HYD6" s="53"/>
      <c r="HYE6" s="53"/>
      <c r="HYF6" s="53"/>
      <c r="HYG6" s="53"/>
      <c r="HYH6" s="53"/>
      <c r="HYI6" s="53"/>
      <c r="HYJ6" s="53"/>
      <c r="HYK6" s="53"/>
      <c r="HYL6" s="53"/>
      <c r="HYM6" s="53"/>
      <c r="HYN6" s="53"/>
      <c r="HYO6" s="53"/>
      <c r="HYP6" s="53"/>
      <c r="HYQ6" s="53"/>
      <c r="HYR6" s="53"/>
      <c r="HYS6" s="53"/>
      <c r="HYT6" s="53"/>
      <c r="HYU6" s="53"/>
      <c r="HYV6" s="53"/>
      <c r="HYW6" s="53"/>
      <c r="HYX6" s="53"/>
      <c r="HYY6" s="53"/>
      <c r="HYZ6" s="53"/>
      <c r="HZA6" s="53"/>
      <c r="HZB6" s="53"/>
      <c r="HZC6" s="53"/>
      <c r="HZD6" s="53"/>
      <c r="HZE6" s="53"/>
      <c r="HZF6" s="53"/>
      <c r="HZG6" s="53"/>
      <c r="HZH6" s="53"/>
      <c r="HZI6" s="53"/>
      <c r="HZJ6" s="53"/>
      <c r="HZK6" s="53"/>
      <c r="HZL6" s="53"/>
      <c r="HZM6" s="53"/>
      <c r="HZN6" s="53"/>
      <c r="HZO6" s="53"/>
      <c r="HZP6" s="53"/>
      <c r="HZQ6" s="53"/>
      <c r="HZR6" s="53"/>
      <c r="HZS6" s="53"/>
      <c r="HZT6" s="53"/>
      <c r="HZU6" s="53"/>
      <c r="HZV6" s="53"/>
      <c r="HZW6" s="53"/>
      <c r="HZX6" s="53"/>
      <c r="HZY6" s="53"/>
      <c r="HZZ6" s="53"/>
      <c r="IAA6" s="53"/>
      <c r="IAB6" s="53"/>
      <c r="IAC6" s="53"/>
      <c r="IAD6" s="53"/>
      <c r="IAE6" s="53"/>
      <c r="IAF6" s="53"/>
      <c r="IAG6" s="53"/>
      <c r="IAH6" s="53"/>
      <c r="IAI6" s="53"/>
      <c r="IAJ6" s="53"/>
      <c r="IAK6" s="53"/>
      <c r="IAL6" s="53"/>
      <c r="IAM6" s="53"/>
      <c r="IAN6" s="53"/>
      <c r="IAO6" s="53"/>
      <c r="IAP6" s="53"/>
      <c r="IAQ6" s="53"/>
      <c r="IAR6" s="53"/>
      <c r="IAS6" s="53"/>
      <c r="IAT6" s="53"/>
      <c r="IAU6" s="53"/>
      <c r="IAV6" s="53"/>
      <c r="IAW6" s="53"/>
      <c r="IAX6" s="53"/>
      <c r="IAY6" s="53"/>
      <c r="IAZ6" s="53"/>
      <c r="IBA6" s="53"/>
      <c r="IBB6" s="53"/>
      <c r="IBC6" s="53"/>
      <c r="IBD6" s="53"/>
      <c r="IBE6" s="53"/>
      <c r="IBF6" s="53"/>
      <c r="IBG6" s="53"/>
      <c r="IBH6" s="53"/>
      <c r="IBI6" s="53"/>
      <c r="IBJ6" s="53"/>
      <c r="IBK6" s="53"/>
      <c r="IBL6" s="53"/>
      <c r="IBM6" s="53"/>
      <c r="IBN6" s="53"/>
      <c r="IBO6" s="53"/>
      <c r="IBP6" s="53"/>
      <c r="IBQ6" s="53"/>
      <c r="IBR6" s="53"/>
      <c r="IBS6" s="53"/>
      <c r="IBT6" s="53"/>
      <c r="IBU6" s="53"/>
      <c r="IBV6" s="53"/>
      <c r="IBW6" s="53"/>
      <c r="IBX6" s="53"/>
      <c r="IBY6" s="53"/>
      <c r="IBZ6" s="53"/>
      <c r="ICA6" s="53"/>
      <c r="ICB6" s="53"/>
      <c r="ICC6" s="53"/>
      <c r="ICD6" s="53"/>
      <c r="ICE6" s="53"/>
      <c r="ICF6" s="53"/>
      <c r="ICG6" s="53"/>
      <c r="ICH6" s="53"/>
      <c r="ICI6" s="53"/>
      <c r="ICJ6" s="53"/>
      <c r="ICK6" s="53"/>
      <c r="ICL6" s="53"/>
      <c r="ICM6" s="53"/>
      <c r="ICN6" s="53"/>
      <c r="ICO6" s="53"/>
      <c r="ICP6" s="53"/>
      <c r="ICQ6" s="53"/>
      <c r="ICR6" s="53"/>
      <c r="ICS6" s="53"/>
      <c r="ICT6" s="53"/>
      <c r="ICU6" s="53"/>
      <c r="ICV6" s="53"/>
      <c r="ICW6" s="53"/>
      <c r="ICX6" s="53"/>
      <c r="ICY6" s="53"/>
      <c r="ICZ6" s="53"/>
      <c r="IDA6" s="53"/>
      <c r="IDB6" s="53"/>
      <c r="IDC6" s="53"/>
      <c r="IDD6" s="53"/>
      <c r="IDE6" s="53"/>
      <c r="IDF6" s="53"/>
      <c r="IDG6" s="53"/>
      <c r="IDH6" s="53"/>
      <c r="IDI6" s="53"/>
      <c r="IDJ6" s="53"/>
      <c r="IDK6" s="53"/>
      <c r="IDL6" s="53"/>
      <c r="IDM6" s="53"/>
      <c r="IDN6" s="53"/>
      <c r="IDO6" s="53"/>
      <c r="IDP6" s="53"/>
      <c r="IDQ6" s="53"/>
      <c r="IDR6" s="53"/>
      <c r="IDS6" s="53"/>
      <c r="IDT6" s="53"/>
      <c r="IDU6" s="53"/>
      <c r="IDV6" s="53"/>
      <c r="IDW6" s="53"/>
      <c r="IDX6" s="53"/>
      <c r="IDY6" s="53"/>
      <c r="IDZ6" s="53"/>
      <c r="IEA6" s="53"/>
      <c r="IEB6" s="53"/>
      <c r="IEC6" s="53"/>
      <c r="IED6" s="53"/>
      <c r="IEE6" s="53"/>
      <c r="IEF6" s="53"/>
      <c r="IEG6" s="53"/>
      <c r="IEH6" s="53"/>
      <c r="IEI6" s="53"/>
      <c r="IEJ6" s="53"/>
      <c r="IEK6" s="53"/>
      <c r="IEL6" s="53"/>
      <c r="IEM6" s="53"/>
      <c r="IEN6" s="53"/>
      <c r="IEO6" s="53"/>
      <c r="IEP6" s="53"/>
      <c r="IEQ6" s="53"/>
      <c r="IER6" s="53"/>
      <c r="IES6" s="53"/>
      <c r="IET6" s="53"/>
      <c r="IEU6" s="53"/>
      <c r="IEV6" s="53"/>
      <c r="IEW6" s="53"/>
      <c r="IEX6" s="53"/>
      <c r="IEY6" s="53"/>
      <c r="IEZ6" s="53"/>
      <c r="IFA6" s="53"/>
      <c r="IFB6" s="53"/>
      <c r="IFC6" s="53"/>
      <c r="IFD6" s="53"/>
      <c r="IFE6" s="53"/>
      <c r="IFF6" s="53"/>
      <c r="IFG6" s="53"/>
      <c r="IFH6" s="53"/>
      <c r="IFI6" s="53"/>
      <c r="IFJ6" s="53"/>
      <c r="IFK6" s="53"/>
      <c r="IFL6" s="53"/>
      <c r="IFM6" s="53"/>
      <c r="IFN6" s="53"/>
      <c r="IFO6" s="53"/>
      <c r="IFP6" s="53"/>
      <c r="IFQ6" s="53"/>
      <c r="IFR6" s="53"/>
      <c r="IFS6" s="53"/>
      <c r="IFT6" s="53"/>
      <c r="IFU6" s="53"/>
      <c r="IFV6" s="53"/>
      <c r="IFW6" s="53"/>
      <c r="IFX6" s="53"/>
      <c r="IFY6" s="53"/>
      <c r="IFZ6" s="53"/>
      <c r="IGA6" s="53"/>
      <c r="IGB6" s="53"/>
      <c r="IGC6" s="53"/>
      <c r="IGD6" s="53"/>
      <c r="IGE6" s="53"/>
      <c r="IGF6" s="53"/>
      <c r="IGG6" s="53"/>
      <c r="IGH6" s="53"/>
      <c r="IGI6" s="53"/>
      <c r="IGJ6" s="53"/>
      <c r="IGK6" s="53"/>
      <c r="IGL6" s="53"/>
      <c r="IGM6" s="53"/>
      <c r="IGN6" s="53"/>
      <c r="IGO6" s="53"/>
      <c r="IGP6" s="53"/>
      <c r="IGQ6" s="53"/>
      <c r="IGR6" s="53"/>
      <c r="IGS6" s="53"/>
      <c r="IGT6" s="53"/>
      <c r="IGU6" s="53"/>
      <c r="IGV6" s="53"/>
      <c r="IGW6" s="53"/>
      <c r="IGX6" s="53"/>
      <c r="IGY6" s="53"/>
      <c r="IGZ6" s="53"/>
      <c r="IHA6" s="53"/>
      <c r="IHB6" s="53"/>
      <c r="IHC6" s="53"/>
      <c r="IHD6" s="53"/>
      <c r="IHE6" s="53"/>
      <c r="IHF6" s="53"/>
      <c r="IHG6" s="53"/>
      <c r="IHH6" s="53"/>
      <c r="IHI6" s="53"/>
      <c r="IHJ6" s="53"/>
      <c r="IHK6" s="53"/>
      <c r="IHL6" s="53"/>
      <c r="IHM6" s="53"/>
      <c r="IHN6" s="53"/>
      <c r="IHO6" s="53"/>
      <c r="IHP6" s="53"/>
      <c r="IHQ6" s="53"/>
      <c r="IHR6" s="53"/>
      <c r="IHS6" s="53"/>
      <c r="IHT6" s="53"/>
      <c r="IHU6" s="53"/>
      <c r="IHV6" s="53"/>
      <c r="IHW6" s="53"/>
      <c r="IHX6" s="53"/>
      <c r="IHY6" s="53"/>
      <c r="IHZ6" s="53"/>
      <c r="IIA6" s="53"/>
      <c r="IIB6" s="53"/>
      <c r="IIC6" s="53"/>
      <c r="IID6" s="53"/>
      <c r="IIE6" s="53"/>
      <c r="IIF6" s="53"/>
      <c r="IIG6" s="53"/>
      <c r="IIH6" s="53"/>
      <c r="III6" s="53"/>
      <c r="IIJ6" s="53"/>
      <c r="IIK6" s="53"/>
      <c r="IIL6" s="53"/>
      <c r="IIM6" s="53"/>
      <c r="IIN6" s="53"/>
      <c r="IIO6" s="53"/>
      <c r="IIP6" s="53"/>
      <c r="IIQ6" s="53"/>
      <c r="IIR6" s="53"/>
      <c r="IIS6" s="53"/>
      <c r="IIT6" s="53"/>
      <c r="IIU6" s="53"/>
      <c r="IIV6" s="53"/>
      <c r="IIW6" s="53"/>
      <c r="IIX6" s="53"/>
      <c r="IIY6" s="53"/>
      <c r="IIZ6" s="53"/>
      <c r="IJA6" s="53"/>
      <c r="IJB6" s="53"/>
      <c r="IJC6" s="53"/>
      <c r="IJD6" s="53"/>
      <c r="IJE6" s="53"/>
      <c r="IJF6" s="53"/>
      <c r="IJG6" s="53"/>
      <c r="IJH6" s="53"/>
      <c r="IJI6" s="53"/>
      <c r="IJJ6" s="53"/>
      <c r="IJK6" s="53"/>
      <c r="IJL6" s="53"/>
      <c r="IJM6" s="53"/>
      <c r="IJN6" s="53"/>
      <c r="IJO6" s="53"/>
      <c r="IJP6" s="53"/>
      <c r="IJQ6" s="53"/>
      <c r="IJR6" s="53"/>
      <c r="IJS6" s="53"/>
      <c r="IJT6" s="53"/>
      <c r="IJU6" s="53"/>
      <c r="IJV6" s="53"/>
      <c r="IJW6" s="53"/>
      <c r="IJX6" s="53"/>
      <c r="IJY6" s="53"/>
      <c r="IJZ6" s="53"/>
      <c r="IKA6" s="53"/>
      <c r="IKB6" s="53"/>
      <c r="IKC6" s="53"/>
      <c r="IKD6" s="53"/>
      <c r="IKE6" s="53"/>
      <c r="IKF6" s="53"/>
      <c r="IKG6" s="53"/>
      <c r="IKH6" s="53"/>
      <c r="IKI6" s="53"/>
      <c r="IKJ6" s="53"/>
      <c r="IKK6" s="53"/>
      <c r="IKL6" s="53"/>
      <c r="IKM6" s="53"/>
      <c r="IKN6" s="53"/>
      <c r="IKO6" s="53"/>
      <c r="IKP6" s="53"/>
      <c r="IKQ6" s="53"/>
      <c r="IKR6" s="53"/>
      <c r="IKS6" s="53"/>
      <c r="IKT6" s="53"/>
      <c r="IKU6" s="53"/>
      <c r="IKV6" s="53"/>
      <c r="IKW6" s="53"/>
      <c r="IKX6" s="53"/>
      <c r="IKY6" s="53"/>
      <c r="IKZ6" s="53"/>
      <c r="ILA6" s="53"/>
      <c r="ILB6" s="53"/>
      <c r="ILC6" s="53"/>
      <c r="ILD6" s="53"/>
      <c r="ILE6" s="53"/>
      <c r="ILF6" s="53"/>
      <c r="ILG6" s="53"/>
      <c r="ILH6" s="53"/>
      <c r="ILI6" s="53"/>
      <c r="ILJ6" s="53"/>
      <c r="ILK6" s="53"/>
      <c r="ILL6" s="53"/>
      <c r="ILM6" s="53"/>
      <c r="ILN6" s="53"/>
      <c r="ILO6" s="53"/>
      <c r="ILP6" s="53"/>
      <c r="ILQ6" s="53"/>
      <c r="ILR6" s="53"/>
      <c r="ILS6" s="53"/>
      <c r="ILT6" s="53"/>
      <c r="ILU6" s="53"/>
      <c r="ILV6" s="53"/>
      <c r="ILW6" s="53"/>
      <c r="ILX6" s="53"/>
      <c r="ILY6" s="53"/>
      <c r="ILZ6" s="53"/>
      <c r="IMA6" s="53"/>
      <c r="IMB6" s="53"/>
      <c r="IMC6" s="53"/>
      <c r="IMD6" s="53"/>
      <c r="IME6" s="53"/>
      <c r="IMF6" s="53"/>
      <c r="IMG6" s="53"/>
      <c r="IMH6" s="53"/>
      <c r="IMI6" s="53"/>
      <c r="IMJ6" s="53"/>
      <c r="IMK6" s="53"/>
      <c r="IML6" s="53"/>
      <c r="IMM6" s="53"/>
      <c r="IMN6" s="53"/>
      <c r="IMO6" s="53"/>
      <c r="IMP6" s="53"/>
      <c r="IMQ6" s="53"/>
      <c r="IMR6" s="53"/>
      <c r="IMS6" s="53"/>
      <c r="IMT6" s="53"/>
      <c r="IMU6" s="53"/>
      <c r="IMV6" s="53"/>
      <c r="IMW6" s="53"/>
      <c r="IMX6" s="53"/>
      <c r="IMY6" s="53"/>
      <c r="IMZ6" s="53"/>
      <c r="INA6" s="53"/>
      <c r="INB6" s="53"/>
      <c r="INC6" s="53"/>
      <c r="IND6" s="53"/>
      <c r="INE6" s="53"/>
      <c r="INF6" s="53"/>
      <c r="ING6" s="53"/>
      <c r="INH6" s="53"/>
      <c r="INI6" s="53"/>
      <c r="INJ6" s="53"/>
      <c r="INK6" s="53"/>
      <c r="INL6" s="53"/>
      <c r="INM6" s="53"/>
      <c r="INN6" s="53"/>
      <c r="INO6" s="53"/>
      <c r="INP6" s="53"/>
      <c r="INQ6" s="53"/>
      <c r="INR6" s="53"/>
      <c r="INS6" s="53"/>
      <c r="INT6" s="53"/>
      <c r="INU6" s="53"/>
      <c r="INV6" s="53"/>
      <c r="INW6" s="53"/>
      <c r="INX6" s="53"/>
      <c r="INY6" s="53"/>
      <c r="INZ6" s="53"/>
      <c r="IOA6" s="53"/>
      <c r="IOB6" s="53"/>
      <c r="IOC6" s="53"/>
      <c r="IOD6" s="53"/>
      <c r="IOE6" s="53"/>
      <c r="IOF6" s="53"/>
      <c r="IOG6" s="53"/>
      <c r="IOH6" s="53"/>
      <c r="IOI6" s="53"/>
      <c r="IOJ6" s="53"/>
      <c r="IOK6" s="53"/>
      <c r="IOL6" s="53"/>
      <c r="IOM6" s="53"/>
      <c r="ION6" s="53"/>
      <c r="IOO6" s="53"/>
      <c r="IOP6" s="53"/>
      <c r="IOQ6" s="53"/>
      <c r="IOR6" s="53"/>
      <c r="IOS6" s="53"/>
      <c r="IOT6" s="53"/>
      <c r="IOU6" s="53"/>
      <c r="IOV6" s="53"/>
      <c r="IOW6" s="53"/>
      <c r="IOX6" s="53"/>
      <c r="IOY6" s="53"/>
      <c r="IOZ6" s="53"/>
      <c r="IPA6" s="53"/>
      <c r="IPB6" s="53"/>
      <c r="IPC6" s="53"/>
      <c r="IPD6" s="53"/>
      <c r="IPE6" s="53"/>
      <c r="IPF6" s="53"/>
      <c r="IPG6" s="53"/>
      <c r="IPH6" s="53"/>
      <c r="IPI6" s="53"/>
      <c r="IPJ6" s="53"/>
      <c r="IPK6" s="53"/>
      <c r="IPL6" s="53"/>
      <c r="IPM6" s="53"/>
      <c r="IPN6" s="53"/>
      <c r="IPO6" s="53"/>
      <c r="IPP6" s="53"/>
      <c r="IPQ6" s="53"/>
      <c r="IPR6" s="53"/>
      <c r="IPS6" s="53"/>
      <c r="IPT6" s="53"/>
      <c r="IPU6" s="53"/>
      <c r="IPV6" s="53"/>
      <c r="IPW6" s="53"/>
      <c r="IPX6" s="53"/>
      <c r="IPY6" s="53"/>
      <c r="IPZ6" s="53"/>
      <c r="IQA6" s="53"/>
      <c r="IQB6" s="53"/>
      <c r="IQC6" s="53"/>
      <c r="IQD6" s="53"/>
      <c r="IQE6" s="53"/>
      <c r="IQF6" s="53"/>
      <c r="IQG6" s="53"/>
      <c r="IQH6" s="53"/>
      <c r="IQI6" s="53"/>
      <c r="IQJ6" s="53"/>
      <c r="IQK6" s="53"/>
      <c r="IQL6" s="53"/>
      <c r="IQM6" s="53"/>
      <c r="IQN6" s="53"/>
      <c r="IQO6" s="53"/>
      <c r="IQP6" s="53"/>
      <c r="IQQ6" s="53"/>
      <c r="IQR6" s="53"/>
      <c r="IQS6" s="53"/>
      <c r="IQT6" s="53"/>
      <c r="IQU6" s="53"/>
      <c r="IQV6" s="53"/>
      <c r="IQW6" s="53"/>
      <c r="IQX6" s="53"/>
      <c r="IQY6" s="53"/>
      <c r="IQZ6" s="53"/>
      <c r="IRA6" s="53"/>
      <c r="IRB6" s="53"/>
      <c r="IRC6" s="53"/>
      <c r="IRD6" s="53"/>
      <c r="IRE6" s="53"/>
      <c r="IRF6" s="53"/>
      <c r="IRG6" s="53"/>
      <c r="IRH6" s="53"/>
      <c r="IRI6" s="53"/>
      <c r="IRJ6" s="53"/>
      <c r="IRK6" s="53"/>
      <c r="IRL6" s="53"/>
      <c r="IRM6" s="53"/>
      <c r="IRN6" s="53"/>
      <c r="IRO6" s="53"/>
      <c r="IRP6" s="53"/>
      <c r="IRQ6" s="53"/>
      <c r="IRR6" s="53"/>
      <c r="IRS6" s="53"/>
      <c r="IRT6" s="53"/>
      <c r="IRU6" s="53"/>
      <c r="IRV6" s="53"/>
      <c r="IRW6" s="53"/>
      <c r="IRX6" s="53"/>
      <c r="IRY6" s="53"/>
      <c r="IRZ6" s="53"/>
      <c r="ISA6" s="53"/>
      <c r="ISB6" s="53"/>
      <c r="ISC6" s="53"/>
      <c r="ISD6" s="53"/>
      <c r="ISE6" s="53"/>
      <c r="ISF6" s="53"/>
      <c r="ISG6" s="53"/>
      <c r="ISH6" s="53"/>
      <c r="ISI6" s="53"/>
      <c r="ISJ6" s="53"/>
      <c r="ISK6" s="53"/>
      <c r="ISL6" s="53"/>
      <c r="ISM6" s="53"/>
      <c r="ISN6" s="53"/>
      <c r="ISO6" s="53"/>
      <c r="ISP6" s="53"/>
      <c r="ISQ6" s="53"/>
      <c r="ISR6" s="53"/>
      <c r="ISS6" s="53"/>
      <c r="IST6" s="53"/>
      <c r="ISU6" s="53"/>
      <c r="ISV6" s="53"/>
      <c r="ISW6" s="53"/>
      <c r="ISX6" s="53"/>
      <c r="ISY6" s="53"/>
      <c r="ISZ6" s="53"/>
      <c r="ITA6" s="53"/>
      <c r="ITB6" s="53"/>
      <c r="ITC6" s="53"/>
      <c r="ITD6" s="53"/>
      <c r="ITE6" s="53"/>
      <c r="ITF6" s="53"/>
      <c r="ITG6" s="53"/>
      <c r="ITH6" s="53"/>
      <c r="ITI6" s="53"/>
      <c r="ITJ6" s="53"/>
      <c r="ITK6" s="53"/>
      <c r="ITL6" s="53"/>
      <c r="ITM6" s="53"/>
      <c r="ITN6" s="53"/>
      <c r="ITO6" s="53"/>
      <c r="ITP6" s="53"/>
      <c r="ITQ6" s="53"/>
      <c r="ITR6" s="53"/>
      <c r="ITS6" s="53"/>
      <c r="ITT6" s="53"/>
      <c r="ITU6" s="53"/>
      <c r="ITV6" s="53"/>
      <c r="ITW6" s="53"/>
      <c r="ITX6" s="53"/>
      <c r="ITY6" s="53"/>
      <c r="ITZ6" s="53"/>
      <c r="IUA6" s="53"/>
      <c r="IUB6" s="53"/>
      <c r="IUC6" s="53"/>
      <c r="IUD6" s="53"/>
      <c r="IUE6" s="53"/>
      <c r="IUF6" s="53"/>
      <c r="IUG6" s="53"/>
      <c r="IUH6" s="53"/>
      <c r="IUI6" s="53"/>
      <c r="IUJ6" s="53"/>
      <c r="IUK6" s="53"/>
      <c r="IUL6" s="53"/>
      <c r="IUM6" s="53"/>
      <c r="IUN6" s="53"/>
      <c r="IUO6" s="53"/>
      <c r="IUP6" s="53"/>
      <c r="IUQ6" s="53"/>
      <c r="IUR6" s="53"/>
      <c r="IUS6" s="53"/>
      <c r="IUT6" s="53"/>
      <c r="IUU6" s="53"/>
      <c r="IUV6" s="53"/>
      <c r="IUW6" s="53"/>
      <c r="IUX6" s="53"/>
      <c r="IUY6" s="53"/>
      <c r="IUZ6" s="53"/>
      <c r="IVA6" s="53"/>
      <c r="IVB6" s="53"/>
      <c r="IVC6" s="53"/>
      <c r="IVD6" s="53"/>
      <c r="IVE6" s="53"/>
      <c r="IVF6" s="53"/>
      <c r="IVG6" s="53"/>
      <c r="IVH6" s="53"/>
      <c r="IVI6" s="53"/>
      <c r="IVJ6" s="53"/>
      <c r="IVK6" s="53"/>
      <c r="IVL6" s="53"/>
      <c r="IVM6" s="53"/>
      <c r="IVN6" s="53"/>
      <c r="IVO6" s="53"/>
      <c r="IVP6" s="53"/>
      <c r="IVQ6" s="53"/>
      <c r="IVR6" s="53"/>
      <c r="IVS6" s="53"/>
      <c r="IVT6" s="53"/>
      <c r="IVU6" s="53"/>
      <c r="IVV6" s="53"/>
      <c r="IVW6" s="53"/>
      <c r="IVX6" s="53"/>
      <c r="IVY6" s="53"/>
      <c r="IVZ6" s="53"/>
      <c r="IWA6" s="53"/>
      <c r="IWB6" s="53"/>
      <c r="IWC6" s="53"/>
      <c r="IWD6" s="53"/>
      <c r="IWE6" s="53"/>
      <c r="IWF6" s="53"/>
      <c r="IWG6" s="53"/>
      <c r="IWH6" s="53"/>
      <c r="IWI6" s="53"/>
      <c r="IWJ6" s="53"/>
      <c r="IWK6" s="53"/>
      <c r="IWL6" s="53"/>
      <c r="IWM6" s="53"/>
      <c r="IWN6" s="53"/>
      <c r="IWO6" s="53"/>
      <c r="IWP6" s="53"/>
      <c r="IWQ6" s="53"/>
      <c r="IWR6" s="53"/>
      <c r="IWS6" s="53"/>
      <c r="IWT6" s="53"/>
      <c r="IWU6" s="53"/>
      <c r="IWV6" s="53"/>
      <c r="IWW6" s="53"/>
      <c r="IWX6" s="53"/>
      <c r="IWY6" s="53"/>
      <c r="IWZ6" s="53"/>
      <c r="IXA6" s="53"/>
      <c r="IXB6" s="53"/>
      <c r="IXC6" s="53"/>
      <c r="IXD6" s="53"/>
      <c r="IXE6" s="53"/>
      <c r="IXF6" s="53"/>
      <c r="IXG6" s="53"/>
      <c r="IXH6" s="53"/>
      <c r="IXI6" s="53"/>
      <c r="IXJ6" s="53"/>
      <c r="IXK6" s="53"/>
      <c r="IXL6" s="53"/>
      <c r="IXM6" s="53"/>
      <c r="IXN6" s="53"/>
      <c r="IXO6" s="53"/>
      <c r="IXP6" s="53"/>
      <c r="IXQ6" s="53"/>
      <c r="IXR6" s="53"/>
      <c r="IXS6" s="53"/>
      <c r="IXT6" s="53"/>
      <c r="IXU6" s="53"/>
      <c r="IXV6" s="53"/>
      <c r="IXW6" s="53"/>
      <c r="IXX6" s="53"/>
      <c r="IXY6" s="53"/>
      <c r="IXZ6" s="53"/>
      <c r="IYA6" s="53"/>
      <c r="IYB6" s="53"/>
      <c r="IYC6" s="53"/>
      <c r="IYD6" s="53"/>
      <c r="IYE6" s="53"/>
      <c r="IYF6" s="53"/>
      <c r="IYG6" s="53"/>
      <c r="IYH6" s="53"/>
      <c r="IYI6" s="53"/>
      <c r="IYJ6" s="53"/>
      <c r="IYK6" s="53"/>
      <c r="IYL6" s="53"/>
      <c r="IYM6" s="53"/>
      <c r="IYN6" s="53"/>
      <c r="IYO6" s="53"/>
      <c r="IYP6" s="53"/>
      <c r="IYQ6" s="53"/>
      <c r="IYR6" s="53"/>
      <c r="IYS6" s="53"/>
      <c r="IYT6" s="53"/>
      <c r="IYU6" s="53"/>
      <c r="IYV6" s="53"/>
      <c r="IYW6" s="53"/>
      <c r="IYX6" s="53"/>
      <c r="IYY6" s="53"/>
      <c r="IYZ6" s="53"/>
      <c r="IZA6" s="53"/>
      <c r="IZB6" s="53"/>
      <c r="IZC6" s="53"/>
      <c r="IZD6" s="53"/>
      <c r="IZE6" s="53"/>
      <c r="IZF6" s="53"/>
      <c r="IZG6" s="53"/>
      <c r="IZH6" s="53"/>
      <c r="IZI6" s="53"/>
      <c r="IZJ6" s="53"/>
      <c r="IZK6" s="53"/>
      <c r="IZL6" s="53"/>
      <c r="IZM6" s="53"/>
      <c r="IZN6" s="53"/>
      <c r="IZO6" s="53"/>
      <c r="IZP6" s="53"/>
      <c r="IZQ6" s="53"/>
      <c r="IZR6" s="53"/>
      <c r="IZS6" s="53"/>
      <c r="IZT6" s="53"/>
      <c r="IZU6" s="53"/>
      <c r="IZV6" s="53"/>
      <c r="IZW6" s="53"/>
      <c r="IZX6" s="53"/>
      <c r="IZY6" s="53"/>
      <c r="IZZ6" s="53"/>
      <c r="JAA6" s="53"/>
      <c r="JAB6" s="53"/>
      <c r="JAC6" s="53"/>
      <c r="JAD6" s="53"/>
      <c r="JAE6" s="53"/>
      <c r="JAF6" s="53"/>
      <c r="JAG6" s="53"/>
      <c r="JAH6" s="53"/>
      <c r="JAI6" s="53"/>
      <c r="JAJ6" s="53"/>
      <c r="JAK6" s="53"/>
      <c r="JAL6" s="53"/>
      <c r="JAM6" s="53"/>
      <c r="JAN6" s="53"/>
      <c r="JAO6" s="53"/>
      <c r="JAP6" s="53"/>
      <c r="JAQ6" s="53"/>
      <c r="JAR6" s="53"/>
      <c r="JAS6" s="53"/>
      <c r="JAT6" s="53"/>
      <c r="JAU6" s="53"/>
      <c r="JAV6" s="53"/>
      <c r="JAW6" s="53"/>
      <c r="JAX6" s="53"/>
      <c r="JAY6" s="53"/>
      <c r="JAZ6" s="53"/>
      <c r="JBA6" s="53"/>
      <c r="JBB6" s="53"/>
      <c r="JBC6" s="53"/>
      <c r="JBD6" s="53"/>
      <c r="JBE6" s="53"/>
      <c r="JBF6" s="53"/>
      <c r="JBG6" s="53"/>
      <c r="JBH6" s="53"/>
      <c r="JBI6" s="53"/>
      <c r="JBJ6" s="53"/>
      <c r="JBK6" s="53"/>
      <c r="JBL6" s="53"/>
      <c r="JBM6" s="53"/>
      <c r="JBN6" s="53"/>
      <c r="JBO6" s="53"/>
      <c r="JBP6" s="53"/>
      <c r="JBQ6" s="53"/>
      <c r="JBR6" s="53"/>
      <c r="JBS6" s="53"/>
      <c r="JBT6" s="53"/>
      <c r="JBU6" s="53"/>
      <c r="JBV6" s="53"/>
      <c r="JBW6" s="53"/>
      <c r="JBX6" s="53"/>
      <c r="JBY6" s="53"/>
      <c r="JBZ6" s="53"/>
      <c r="JCA6" s="53"/>
      <c r="JCB6" s="53"/>
      <c r="JCC6" s="53"/>
      <c r="JCD6" s="53"/>
      <c r="JCE6" s="53"/>
      <c r="JCF6" s="53"/>
      <c r="JCG6" s="53"/>
      <c r="JCH6" s="53"/>
      <c r="JCI6" s="53"/>
      <c r="JCJ6" s="53"/>
      <c r="JCK6" s="53"/>
      <c r="JCL6" s="53"/>
      <c r="JCM6" s="53"/>
      <c r="JCN6" s="53"/>
      <c r="JCO6" s="53"/>
      <c r="JCP6" s="53"/>
      <c r="JCQ6" s="53"/>
      <c r="JCR6" s="53"/>
      <c r="JCS6" s="53"/>
      <c r="JCT6" s="53"/>
      <c r="JCU6" s="53"/>
      <c r="JCV6" s="53"/>
      <c r="JCW6" s="53"/>
      <c r="JCX6" s="53"/>
      <c r="JCY6" s="53"/>
      <c r="JCZ6" s="53"/>
      <c r="JDA6" s="53"/>
      <c r="JDB6" s="53"/>
      <c r="JDC6" s="53"/>
      <c r="JDD6" s="53"/>
      <c r="JDE6" s="53"/>
      <c r="JDF6" s="53"/>
      <c r="JDG6" s="53"/>
      <c r="JDH6" s="53"/>
      <c r="JDI6" s="53"/>
      <c r="JDJ6" s="53"/>
      <c r="JDK6" s="53"/>
      <c r="JDL6" s="53"/>
      <c r="JDM6" s="53"/>
      <c r="JDN6" s="53"/>
      <c r="JDO6" s="53"/>
      <c r="JDP6" s="53"/>
      <c r="JDQ6" s="53"/>
      <c r="JDR6" s="53"/>
      <c r="JDS6" s="53"/>
      <c r="JDT6" s="53"/>
      <c r="JDU6" s="53"/>
      <c r="JDV6" s="53"/>
      <c r="JDW6" s="53"/>
      <c r="JDX6" s="53"/>
      <c r="JDY6" s="53"/>
      <c r="JDZ6" s="53"/>
      <c r="JEA6" s="53"/>
      <c r="JEB6" s="53"/>
      <c r="JEC6" s="53"/>
      <c r="JED6" s="53"/>
      <c r="JEE6" s="53"/>
      <c r="JEF6" s="53"/>
      <c r="JEG6" s="53"/>
      <c r="JEH6" s="53"/>
      <c r="JEI6" s="53"/>
      <c r="JEJ6" s="53"/>
      <c r="JEK6" s="53"/>
      <c r="JEL6" s="53"/>
      <c r="JEM6" s="53"/>
      <c r="JEN6" s="53"/>
      <c r="JEO6" s="53"/>
      <c r="JEP6" s="53"/>
      <c r="JEQ6" s="53"/>
      <c r="JER6" s="53"/>
      <c r="JES6" s="53"/>
      <c r="JET6" s="53"/>
      <c r="JEU6" s="53"/>
      <c r="JEV6" s="53"/>
      <c r="JEW6" s="53"/>
      <c r="JEX6" s="53"/>
      <c r="JEY6" s="53"/>
      <c r="JEZ6" s="53"/>
      <c r="JFA6" s="53"/>
      <c r="JFB6" s="53"/>
      <c r="JFC6" s="53"/>
      <c r="JFD6" s="53"/>
      <c r="JFE6" s="53"/>
      <c r="JFF6" s="53"/>
      <c r="JFG6" s="53"/>
      <c r="JFH6" s="53"/>
      <c r="JFI6" s="53"/>
      <c r="JFJ6" s="53"/>
      <c r="JFK6" s="53"/>
      <c r="JFL6" s="53"/>
      <c r="JFM6" s="53"/>
      <c r="JFN6" s="53"/>
      <c r="JFO6" s="53"/>
      <c r="JFP6" s="53"/>
      <c r="JFQ6" s="53"/>
      <c r="JFR6" s="53"/>
      <c r="JFS6" s="53"/>
      <c r="JFT6" s="53"/>
      <c r="JFU6" s="53"/>
      <c r="JFV6" s="53"/>
      <c r="JFW6" s="53"/>
      <c r="JFX6" s="53"/>
      <c r="JFY6" s="53"/>
      <c r="JFZ6" s="53"/>
      <c r="JGA6" s="53"/>
      <c r="JGB6" s="53"/>
      <c r="JGC6" s="53"/>
      <c r="JGD6" s="53"/>
      <c r="JGE6" s="53"/>
      <c r="JGF6" s="53"/>
      <c r="JGG6" s="53"/>
      <c r="JGH6" s="53"/>
      <c r="JGI6" s="53"/>
      <c r="JGJ6" s="53"/>
      <c r="JGK6" s="53"/>
      <c r="JGL6" s="53"/>
      <c r="JGM6" s="53"/>
      <c r="JGN6" s="53"/>
      <c r="JGO6" s="53"/>
      <c r="JGP6" s="53"/>
      <c r="JGQ6" s="53"/>
      <c r="JGR6" s="53"/>
      <c r="JGS6" s="53"/>
      <c r="JGT6" s="53"/>
      <c r="JGU6" s="53"/>
      <c r="JGV6" s="53"/>
      <c r="JGW6" s="53"/>
      <c r="JGX6" s="53"/>
      <c r="JGY6" s="53"/>
      <c r="JGZ6" s="53"/>
      <c r="JHA6" s="53"/>
      <c r="JHB6" s="53"/>
      <c r="JHC6" s="53"/>
      <c r="JHD6" s="53"/>
      <c r="JHE6" s="53"/>
      <c r="JHF6" s="53"/>
      <c r="JHG6" s="53"/>
      <c r="JHH6" s="53"/>
      <c r="JHI6" s="53"/>
      <c r="JHJ6" s="53"/>
      <c r="JHK6" s="53"/>
      <c r="JHL6" s="53"/>
      <c r="JHM6" s="53"/>
      <c r="JHN6" s="53"/>
      <c r="JHO6" s="53"/>
      <c r="JHP6" s="53"/>
      <c r="JHQ6" s="53"/>
      <c r="JHR6" s="53"/>
      <c r="JHS6" s="53"/>
      <c r="JHT6" s="53"/>
      <c r="JHU6" s="53"/>
      <c r="JHV6" s="53"/>
      <c r="JHW6" s="53"/>
      <c r="JHX6" s="53"/>
      <c r="JHY6" s="53"/>
      <c r="JHZ6" s="53"/>
      <c r="JIA6" s="53"/>
      <c r="JIB6" s="53"/>
      <c r="JIC6" s="53"/>
      <c r="JID6" s="53"/>
      <c r="JIE6" s="53"/>
      <c r="JIF6" s="53"/>
      <c r="JIG6" s="53"/>
      <c r="JIH6" s="53"/>
      <c r="JII6" s="53"/>
      <c r="JIJ6" s="53"/>
      <c r="JIK6" s="53"/>
      <c r="JIL6" s="53"/>
      <c r="JIM6" s="53"/>
      <c r="JIN6" s="53"/>
      <c r="JIO6" s="53"/>
      <c r="JIP6" s="53"/>
      <c r="JIQ6" s="53"/>
      <c r="JIR6" s="53"/>
      <c r="JIS6" s="53"/>
      <c r="JIT6" s="53"/>
      <c r="JIU6" s="53"/>
      <c r="JIV6" s="53"/>
      <c r="JIW6" s="53"/>
      <c r="JIX6" s="53"/>
      <c r="JIY6" s="53"/>
      <c r="JIZ6" s="53"/>
      <c r="JJA6" s="53"/>
      <c r="JJB6" s="53"/>
      <c r="JJC6" s="53"/>
      <c r="JJD6" s="53"/>
      <c r="JJE6" s="53"/>
      <c r="JJF6" s="53"/>
      <c r="JJG6" s="53"/>
      <c r="JJH6" s="53"/>
      <c r="JJI6" s="53"/>
      <c r="JJJ6" s="53"/>
      <c r="JJK6" s="53"/>
      <c r="JJL6" s="53"/>
      <c r="JJM6" s="53"/>
      <c r="JJN6" s="53"/>
      <c r="JJO6" s="53"/>
      <c r="JJP6" s="53"/>
      <c r="JJQ6" s="53"/>
      <c r="JJR6" s="53"/>
      <c r="JJS6" s="53"/>
      <c r="JJT6" s="53"/>
      <c r="JJU6" s="53"/>
      <c r="JJV6" s="53"/>
      <c r="JJW6" s="53"/>
      <c r="JJX6" s="53"/>
      <c r="JJY6" s="53"/>
      <c r="JJZ6" s="53"/>
      <c r="JKA6" s="53"/>
      <c r="JKB6" s="53"/>
      <c r="JKC6" s="53"/>
      <c r="JKD6" s="53"/>
      <c r="JKE6" s="53"/>
      <c r="JKF6" s="53"/>
      <c r="JKG6" s="53"/>
      <c r="JKH6" s="53"/>
      <c r="JKI6" s="53"/>
      <c r="JKJ6" s="53"/>
      <c r="JKK6" s="53"/>
      <c r="JKL6" s="53"/>
      <c r="JKM6" s="53"/>
      <c r="JKN6" s="53"/>
      <c r="JKO6" s="53"/>
      <c r="JKP6" s="53"/>
      <c r="JKQ6" s="53"/>
      <c r="JKR6" s="53"/>
      <c r="JKS6" s="53"/>
      <c r="JKT6" s="53"/>
      <c r="JKU6" s="53"/>
      <c r="JKV6" s="53"/>
      <c r="JKW6" s="53"/>
      <c r="JKX6" s="53"/>
      <c r="JKY6" s="53"/>
      <c r="JKZ6" s="53"/>
      <c r="JLA6" s="53"/>
      <c r="JLB6" s="53"/>
      <c r="JLC6" s="53"/>
      <c r="JLD6" s="53"/>
      <c r="JLE6" s="53"/>
      <c r="JLF6" s="53"/>
      <c r="JLG6" s="53"/>
      <c r="JLH6" s="53"/>
      <c r="JLI6" s="53"/>
      <c r="JLJ6" s="53"/>
      <c r="JLK6" s="53"/>
      <c r="JLL6" s="53"/>
      <c r="JLM6" s="53"/>
      <c r="JLN6" s="53"/>
      <c r="JLO6" s="53"/>
      <c r="JLP6" s="53"/>
      <c r="JLQ6" s="53"/>
      <c r="JLR6" s="53"/>
      <c r="JLS6" s="53"/>
      <c r="JLT6" s="53"/>
      <c r="JLU6" s="53"/>
      <c r="JLV6" s="53"/>
      <c r="JLW6" s="53"/>
      <c r="JLX6" s="53"/>
      <c r="JLY6" s="53"/>
      <c r="JLZ6" s="53"/>
      <c r="JMA6" s="53"/>
      <c r="JMB6" s="53"/>
      <c r="JMC6" s="53"/>
      <c r="JMD6" s="53"/>
      <c r="JME6" s="53"/>
      <c r="JMF6" s="53"/>
      <c r="JMG6" s="53"/>
      <c r="JMH6" s="53"/>
      <c r="JMI6" s="53"/>
      <c r="JMJ6" s="53"/>
      <c r="JMK6" s="53"/>
      <c r="JML6" s="53"/>
      <c r="JMM6" s="53"/>
      <c r="JMN6" s="53"/>
      <c r="JMO6" s="53"/>
      <c r="JMP6" s="53"/>
      <c r="JMQ6" s="53"/>
      <c r="JMR6" s="53"/>
      <c r="JMS6" s="53"/>
      <c r="JMT6" s="53"/>
      <c r="JMU6" s="53"/>
      <c r="JMV6" s="53"/>
      <c r="JMW6" s="53"/>
      <c r="JMX6" s="53"/>
      <c r="JMY6" s="53"/>
      <c r="JMZ6" s="53"/>
      <c r="JNA6" s="53"/>
      <c r="JNB6" s="53"/>
      <c r="JNC6" s="53"/>
      <c r="JND6" s="53"/>
      <c r="JNE6" s="53"/>
      <c r="JNF6" s="53"/>
      <c r="JNG6" s="53"/>
      <c r="JNH6" s="53"/>
      <c r="JNI6" s="53"/>
      <c r="JNJ6" s="53"/>
      <c r="JNK6" s="53"/>
      <c r="JNL6" s="53"/>
      <c r="JNM6" s="53"/>
      <c r="JNN6" s="53"/>
      <c r="JNO6" s="53"/>
      <c r="JNP6" s="53"/>
      <c r="JNQ6" s="53"/>
      <c r="JNR6" s="53"/>
      <c r="JNS6" s="53"/>
      <c r="JNT6" s="53"/>
      <c r="JNU6" s="53"/>
      <c r="JNV6" s="53"/>
      <c r="JNW6" s="53"/>
      <c r="JNX6" s="53"/>
      <c r="JNY6" s="53"/>
      <c r="JNZ6" s="53"/>
      <c r="JOA6" s="53"/>
      <c r="JOB6" s="53"/>
      <c r="JOC6" s="53"/>
      <c r="JOD6" s="53"/>
      <c r="JOE6" s="53"/>
      <c r="JOF6" s="53"/>
      <c r="JOG6" s="53"/>
      <c r="JOH6" s="53"/>
      <c r="JOI6" s="53"/>
      <c r="JOJ6" s="53"/>
      <c r="JOK6" s="53"/>
      <c r="JOL6" s="53"/>
      <c r="JOM6" s="53"/>
      <c r="JON6" s="53"/>
      <c r="JOO6" s="53"/>
      <c r="JOP6" s="53"/>
      <c r="JOQ6" s="53"/>
      <c r="JOR6" s="53"/>
      <c r="JOS6" s="53"/>
      <c r="JOT6" s="53"/>
      <c r="JOU6" s="53"/>
      <c r="JOV6" s="53"/>
      <c r="JOW6" s="53"/>
      <c r="JOX6" s="53"/>
      <c r="JOY6" s="53"/>
      <c r="JOZ6" s="53"/>
      <c r="JPA6" s="53"/>
      <c r="JPB6" s="53"/>
      <c r="JPC6" s="53"/>
      <c r="JPD6" s="53"/>
      <c r="JPE6" s="53"/>
      <c r="JPF6" s="53"/>
      <c r="JPG6" s="53"/>
      <c r="JPH6" s="53"/>
      <c r="JPI6" s="53"/>
      <c r="JPJ6" s="53"/>
      <c r="JPK6" s="53"/>
      <c r="JPL6" s="53"/>
      <c r="JPM6" s="53"/>
      <c r="JPN6" s="53"/>
      <c r="JPO6" s="53"/>
      <c r="JPP6" s="53"/>
      <c r="JPQ6" s="53"/>
      <c r="JPR6" s="53"/>
      <c r="JPS6" s="53"/>
      <c r="JPT6" s="53"/>
      <c r="JPU6" s="53"/>
      <c r="JPV6" s="53"/>
      <c r="JPW6" s="53"/>
      <c r="JPX6" s="53"/>
      <c r="JPY6" s="53"/>
      <c r="JPZ6" s="53"/>
      <c r="JQA6" s="53"/>
      <c r="JQB6" s="53"/>
      <c r="JQC6" s="53"/>
      <c r="JQD6" s="53"/>
      <c r="JQE6" s="53"/>
      <c r="JQF6" s="53"/>
      <c r="JQG6" s="53"/>
      <c r="JQH6" s="53"/>
      <c r="JQI6" s="53"/>
      <c r="JQJ6" s="53"/>
      <c r="JQK6" s="53"/>
      <c r="JQL6" s="53"/>
      <c r="JQM6" s="53"/>
      <c r="JQN6" s="53"/>
      <c r="JQO6" s="53"/>
      <c r="JQP6" s="53"/>
      <c r="JQQ6" s="53"/>
      <c r="JQR6" s="53"/>
      <c r="JQS6" s="53"/>
      <c r="JQT6" s="53"/>
      <c r="JQU6" s="53"/>
      <c r="JQV6" s="53"/>
      <c r="JQW6" s="53"/>
      <c r="JQX6" s="53"/>
      <c r="JQY6" s="53"/>
      <c r="JQZ6" s="53"/>
      <c r="JRA6" s="53"/>
      <c r="JRB6" s="53"/>
      <c r="JRC6" s="53"/>
      <c r="JRD6" s="53"/>
      <c r="JRE6" s="53"/>
      <c r="JRF6" s="53"/>
      <c r="JRG6" s="53"/>
      <c r="JRH6" s="53"/>
      <c r="JRI6" s="53"/>
      <c r="JRJ6" s="53"/>
      <c r="JRK6" s="53"/>
      <c r="JRL6" s="53"/>
      <c r="JRM6" s="53"/>
      <c r="JRN6" s="53"/>
      <c r="JRO6" s="53"/>
      <c r="JRP6" s="53"/>
      <c r="JRQ6" s="53"/>
      <c r="JRR6" s="53"/>
      <c r="JRS6" s="53"/>
      <c r="JRT6" s="53"/>
      <c r="JRU6" s="53"/>
      <c r="JRV6" s="53"/>
      <c r="JRW6" s="53"/>
      <c r="JRX6" s="53"/>
      <c r="JRY6" s="53"/>
      <c r="JRZ6" s="53"/>
      <c r="JSA6" s="53"/>
      <c r="JSB6" s="53"/>
      <c r="JSC6" s="53"/>
      <c r="JSD6" s="53"/>
      <c r="JSE6" s="53"/>
      <c r="JSF6" s="53"/>
      <c r="JSG6" s="53"/>
      <c r="JSH6" s="53"/>
      <c r="JSI6" s="53"/>
      <c r="JSJ6" s="53"/>
      <c r="JSK6" s="53"/>
      <c r="JSL6" s="53"/>
      <c r="JSM6" s="53"/>
      <c r="JSN6" s="53"/>
      <c r="JSO6" s="53"/>
      <c r="JSP6" s="53"/>
      <c r="JSQ6" s="53"/>
      <c r="JSR6" s="53"/>
      <c r="JSS6" s="53"/>
      <c r="JST6" s="53"/>
      <c r="JSU6" s="53"/>
      <c r="JSV6" s="53"/>
      <c r="JSW6" s="53"/>
      <c r="JSX6" s="53"/>
      <c r="JSY6" s="53"/>
      <c r="JSZ6" s="53"/>
      <c r="JTA6" s="53"/>
      <c r="JTB6" s="53"/>
      <c r="JTC6" s="53"/>
      <c r="JTD6" s="53"/>
      <c r="JTE6" s="53"/>
      <c r="JTF6" s="53"/>
      <c r="JTG6" s="53"/>
      <c r="JTH6" s="53"/>
      <c r="JTI6" s="53"/>
      <c r="JTJ6" s="53"/>
      <c r="JTK6" s="53"/>
      <c r="JTL6" s="53"/>
      <c r="JTM6" s="53"/>
      <c r="JTN6" s="53"/>
      <c r="JTO6" s="53"/>
      <c r="JTP6" s="53"/>
      <c r="JTQ6" s="53"/>
      <c r="JTR6" s="53"/>
      <c r="JTS6" s="53"/>
      <c r="JTT6" s="53"/>
      <c r="JTU6" s="53"/>
      <c r="JTV6" s="53"/>
      <c r="JTW6" s="53"/>
      <c r="JTX6" s="53"/>
      <c r="JTY6" s="53"/>
      <c r="JTZ6" s="53"/>
      <c r="JUA6" s="53"/>
      <c r="JUB6" s="53"/>
      <c r="JUC6" s="53"/>
      <c r="JUD6" s="53"/>
      <c r="JUE6" s="53"/>
      <c r="JUF6" s="53"/>
      <c r="JUG6" s="53"/>
      <c r="JUH6" s="53"/>
      <c r="JUI6" s="53"/>
      <c r="JUJ6" s="53"/>
      <c r="JUK6" s="53"/>
      <c r="JUL6" s="53"/>
      <c r="JUM6" s="53"/>
      <c r="JUN6" s="53"/>
      <c r="JUO6" s="53"/>
      <c r="JUP6" s="53"/>
      <c r="JUQ6" s="53"/>
      <c r="JUR6" s="53"/>
      <c r="JUS6" s="53"/>
      <c r="JUT6" s="53"/>
      <c r="JUU6" s="53"/>
      <c r="JUV6" s="53"/>
      <c r="JUW6" s="53"/>
      <c r="JUX6" s="53"/>
      <c r="JUY6" s="53"/>
      <c r="JUZ6" s="53"/>
      <c r="JVA6" s="53"/>
      <c r="JVB6" s="53"/>
      <c r="JVC6" s="53"/>
      <c r="JVD6" s="53"/>
      <c r="JVE6" s="53"/>
      <c r="JVF6" s="53"/>
      <c r="JVG6" s="53"/>
      <c r="JVH6" s="53"/>
      <c r="JVI6" s="53"/>
      <c r="JVJ6" s="53"/>
      <c r="JVK6" s="53"/>
      <c r="JVL6" s="53"/>
      <c r="JVM6" s="53"/>
      <c r="JVN6" s="53"/>
      <c r="JVO6" s="53"/>
      <c r="JVP6" s="53"/>
      <c r="JVQ6" s="53"/>
      <c r="JVR6" s="53"/>
      <c r="JVS6" s="53"/>
      <c r="JVT6" s="53"/>
      <c r="JVU6" s="53"/>
      <c r="JVV6" s="53"/>
      <c r="JVW6" s="53"/>
      <c r="JVX6" s="53"/>
      <c r="JVY6" s="53"/>
      <c r="JVZ6" s="53"/>
      <c r="JWA6" s="53"/>
      <c r="JWB6" s="53"/>
      <c r="JWC6" s="53"/>
      <c r="JWD6" s="53"/>
      <c r="JWE6" s="53"/>
      <c r="JWF6" s="53"/>
      <c r="JWG6" s="53"/>
      <c r="JWH6" s="53"/>
      <c r="JWI6" s="53"/>
      <c r="JWJ6" s="53"/>
      <c r="JWK6" s="53"/>
      <c r="JWL6" s="53"/>
      <c r="JWM6" s="53"/>
      <c r="JWN6" s="53"/>
      <c r="JWO6" s="53"/>
      <c r="JWP6" s="53"/>
      <c r="JWQ6" s="53"/>
      <c r="JWR6" s="53"/>
      <c r="JWS6" s="53"/>
      <c r="JWT6" s="53"/>
      <c r="JWU6" s="53"/>
      <c r="JWV6" s="53"/>
      <c r="JWW6" s="53"/>
      <c r="JWX6" s="53"/>
      <c r="JWY6" s="53"/>
      <c r="JWZ6" s="53"/>
      <c r="JXA6" s="53"/>
      <c r="JXB6" s="53"/>
      <c r="JXC6" s="53"/>
      <c r="JXD6" s="53"/>
      <c r="JXE6" s="53"/>
      <c r="JXF6" s="53"/>
      <c r="JXG6" s="53"/>
      <c r="JXH6" s="53"/>
      <c r="JXI6" s="53"/>
      <c r="JXJ6" s="53"/>
      <c r="JXK6" s="53"/>
      <c r="JXL6" s="53"/>
      <c r="JXM6" s="53"/>
      <c r="JXN6" s="53"/>
      <c r="JXO6" s="53"/>
      <c r="JXP6" s="53"/>
      <c r="JXQ6" s="53"/>
      <c r="JXR6" s="53"/>
      <c r="JXS6" s="53"/>
      <c r="JXT6" s="53"/>
      <c r="JXU6" s="53"/>
      <c r="JXV6" s="53"/>
      <c r="JXW6" s="53"/>
      <c r="JXX6" s="53"/>
      <c r="JXY6" s="53"/>
      <c r="JXZ6" s="53"/>
      <c r="JYA6" s="53"/>
      <c r="JYB6" s="53"/>
      <c r="JYC6" s="53"/>
      <c r="JYD6" s="53"/>
      <c r="JYE6" s="53"/>
      <c r="JYF6" s="53"/>
      <c r="JYG6" s="53"/>
      <c r="JYH6" s="53"/>
      <c r="JYI6" s="53"/>
      <c r="JYJ6" s="53"/>
      <c r="JYK6" s="53"/>
      <c r="JYL6" s="53"/>
      <c r="JYM6" s="53"/>
      <c r="JYN6" s="53"/>
      <c r="JYO6" s="53"/>
      <c r="JYP6" s="53"/>
      <c r="JYQ6" s="53"/>
      <c r="JYR6" s="53"/>
      <c r="JYS6" s="53"/>
      <c r="JYT6" s="53"/>
      <c r="JYU6" s="53"/>
      <c r="JYV6" s="53"/>
      <c r="JYW6" s="53"/>
      <c r="JYX6" s="53"/>
      <c r="JYY6" s="53"/>
      <c r="JYZ6" s="53"/>
      <c r="JZA6" s="53"/>
      <c r="JZB6" s="53"/>
      <c r="JZC6" s="53"/>
      <c r="JZD6" s="53"/>
      <c r="JZE6" s="53"/>
      <c r="JZF6" s="53"/>
      <c r="JZG6" s="53"/>
      <c r="JZH6" s="53"/>
      <c r="JZI6" s="53"/>
      <c r="JZJ6" s="53"/>
      <c r="JZK6" s="53"/>
      <c r="JZL6" s="53"/>
      <c r="JZM6" s="53"/>
      <c r="JZN6" s="53"/>
      <c r="JZO6" s="53"/>
      <c r="JZP6" s="53"/>
      <c r="JZQ6" s="53"/>
      <c r="JZR6" s="53"/>
      <c r="JZS6" s="53"/>
      <c r="JZT6" s="53"/>
      <c r="JZU6" s="53"/>
      <c r="JZV6" s="53"/>
      <c r="JZW6" s="53"/>
      <c r="JZX6" s="53"/>
      <c r="JZY6" s="53"/>
      <c r="JZZ6" s="53"/>
      <c r="KAA6" s="53"/>
      <c r="KAB6" s="53"/>
      <c r="KAC6" s="53"/>
      <c r="KAD6" s="53"/>
      <c r="KAE6" s="53"/>
      <c r="KAF6" s="53"/>
      <c r="KAG6" s="53"/>
      <c r="KAH6" s="53"/>
      <c r="KAI6" s="53"/>
      <c r="KAJ6" s="53"/>
      <c r="KAK6" s="53"/>
      <c r="KAL6" s="53"/>
      <c r="KAM6" s="53"/>
      <c r="KAN6" s="53"/>
      <c r="KAO6" s="53"/>
      <c r="KAP6" s="53"/>
      <c r="KAQ6" s="53"/>
      <c r="KAR6" s="53"/>
      <c r="KAS6" s="53"/>
      <c r="KAT6" s="53"/>
      <c r="KAU6" s="53"/>
      <c r="KAV6" s="53"/>
      <c r="KAW6" s="53"/>
      <c r="KAX6" s="53"/>
      <c r="KAY6" s="53"/>
      <c r="KAZ6" s="53"/>
      <c r="KBA6" s="53"/>
      <c r="KBB6" s="53"/>
      <c r="KBC6" s="53"/>
      <c r="KBD6" s="53"/>
      <c r="KBE6" s="53"/>
      <c r="KBF6" s="53"/>
      <c r="KBG6" s="53"/>
      <c r="KBH6" s="53"/>
      <c r="KBI6" s="53"/>
      <c r="KBJ6" s="53"/>
      <c r="KBK6" s="53"/>
      <c r="KBL6" s="53"/>
      <c r="KBM6" s="53"/>
      <c r="KBN6" s="53"/>
      <c r="KBO6" s="53"/>
      <c r="KBP6" s="53"/>
      <c r="KBQ6" s="53"/>
      <c r="KBR6" s="53"/>
      <c r="KBS6" s="53"/>
      <c r="KBT6" s="53"/>
      <c r="KBU6" s="53"/>
      <c r="KBV6" s="53"/>
      <c r="KBW6" s="53"/>
      <c r="KBX6" s="53"/>
      <c r="KBY6" s="53"/>
      <c r="KBZ6" s="53"/>
      <c r="KCA6" s="53"/>
      <c r="KCB6" s="53"/>
      <c r="KCC6" s="53"/>
      <c r="KCD6" s="53"/>
      <c r="KCE6" s="53"/>
      <c r="KCF6" s="53"/>
      <c r="KCG6" s="53"/>
      <c r="KCH6" s="53"/>
      <c r="KCI6" s="53"/>
      <c r="KCJ6" s="53"/>
      <c r="KCK6" s="53"/>
      <c r="KCL6" s="53"/>
      <c r="KCM6" s="53"/>
      <c r="KCN6" s="53"/>
      <c r="KCO6" s="53"/>
      <c r="KCP6" s="53"/>
      <c r="KCQ6" s="53"/>
      <c r="KCR6" s="53"/>
      <c r="KCS6" s="53"/>
      <c r="KCT6" s="53"/>
      <c r="KCU6" s="53"/>
      <c r="KCV6" s="53"/>
      <c r="KCW6" s="53"/>
      <c r="KCX6" s="53"/>
      <c r="KCY6" s="53"/>
      <c r="KCZ6" s="53"/>
      <c r="KDA6" s="53"/>
      <c r="KDB6" s="53"/>
      <c r="KDC6" s="53"/>
      <c r="KDD6" s="53"/>
      <c r="KDE6" s="53"/>
      <c r="KDF6" s="53"/>
      <c r="KDG6" s="53"/>
      <c r="KDH6" s="53"/>
      <c r="KDI6" s="53"/>
      <c r="KDJ6" s="53"/>
      <c r="KDK6" s="53"/>
      <c r="KDL6" s="53"/>
      <c r="KDM6" s="53"/>
      <c r="KDN6" s="53"/>
      <c r="KDO6" s="53"/>
      <c r="KDP6" s="53"/>
      <c r="KDQ6" s="53"/>
      <c r="KDR6" s="53"/>
      <c r="KDS6" s="53"/>
      <c r="KDT6" s="53"/>
      <c r="KDU6" s="53"/>
      <c r="KDV6" s="53"/>
      <c r="KDW6" s="53"/>
      <c r="KDX6" s="53"/>
      <c r="KDY6" s="53"/>
      <c r="KDZ6" s="53"/>
      <c r="KEA6" s="53"/>
      <c r="KEB6" s="53"/>
      <c r="KEC6" s="53"/>
      <c r="KED6" s="53"/>
      <c r="KEE6" s="53"/>
      <c r="KEF6" s="53"/>
      <c r="KEG6" s="53"/>
      <c r="KEH6" s="53"/>
      <c r="KEI6" s="53"/>
      <c r="KEJ6" s="53"/>
      <c r="KEK6" s="53"/>
      <c r="KEL6" s="53"/>
      <c r="KEM6" s="53"/>
      <c r="KEN6" s="53"/>
      <c r="KEO6" s="53"/>
      <c r="KEP6" s="53"/>
      <c r="KEQ6" s="53"/>
      <c r="KER6" s="53"/>
      <c r="KES6" s="53"/>
      <c r="KET6" s="53"/>
      <c r="KEU6" s="53"/>
      <c r="KEV6" s="53"/>
      <c r="KEW6" s="53"/>
      <c r="KEX6" s="53"/>
      <c r="KEY6" s="53"/>
      <c r="KEZ6" s="53"/>
      <c r="KFA6" s="53"/>
      <c r="KFB6" s="53"/>
      <c r="KFC6" s="53"/>
      <c r="KFD6" s="53"/>
      <c r="KFE6" s="53"/>
      <c r="KFF6" s="53"/>
      <c r="KFG6" s="53"/>
      <c r="KFH6" s="53"/>
      <c r="KFI6" s="53"/>
      <c r="KFJ6" s="53"/>
      <c r="KFK6" s="53"/>
      <c r="KFL6" s="53"/>
      <c r="KFM6" s="53"/>
      <c r="KFN6" s="53"/>
      <c r="KFO6" s="53"/>
      <c r="KFP6" s="53"/>
      <c r="KFQ6" s="53"/>
      <c r="KFR6" s="53"/>
      <c r="KFS6" s="53"/>
      <c r="KFT6" s="53"/>
      <c r="KFU6" s="53"/>
      <c r="KFV6" s="53"/>
      <c r="KFW6" s="53"/>
      <c r="KFX6" s="53"/>
      <c r="KFY6" s="53"/>
      <c r="KFZ6" s="53"/>
      <c r="KGA6" s="53"/>
      <c r="KGB6" s="53"/>
      <c r="KGC6" s="53"/>
      <c r="KGD6" s="53"/>
      <c r="KGE6" s="53"/>
      <c r="KGF6" s="53"/>
      <c r="KGG6" s="53"/>
      <c r="KGH6" s="53"/>
      <c r="KGI6" s="53"/>
      <c r="KGJ6" s="53"/>
      <c r="KGK6" s="53"/>
      <c r="KGL6" s="53"/>
      <c r="KGM6" s="53"/>
      <c r="KGN6" s="53"/>
      <c r="KGO6" s="53"/>
      <c r="KGP6" s="53"/>
      <c r="KGQ6" s="53"/>
      <c r="KGR6" s="53"/>
      <c r="KGS6" s="53"/>
      <c r="KGT6" s="53"/>
      <c r="KGU6" s="53"/>
      <c r="KGV6" s="53"/>
      <c r="KGW6" s="53"/>
      <c r="KGX6" s="53"/>
      <c r="KGY6" s="53"/>
      <c r="KGZ6" s="53"/>
      <c r="KHA6" s="53"/>
      <c r="KHB6" s="53"/>
      <c r="KHC6" s="53"/>
      <c r="KHD6" s="53"/>
      <c r="KHE6" s="53"/>
      <c r="KHF6" s="53"/>
      <c r="KHG6" s="53"/>
      <c r="KHH6" s="53"/>
      <c r="KHI6" s="53"/>
      <c r="KHJ6" s="53"/>
      <c r="KHK6" s="53"/>
      <c r="KHL6" s="53"/>
      <c r="KHM6" s="53"/>
      <c r="KHN6" s="53"/>
      <c r="KHO6" s="53"/>
      <c r="KHP6" s="53"/>
      <c r="KHQ6" s="53"/>
      <c r="KHR6" s="53"/>
      <c r="KHS6" s="53"/>
      <c r="KHT6" s="53"/>
      <c r="KHU6" s="53"/>
      <c r="KHV6" s="53"/>
      <c r="KHW6" s="53"/>
      <c r="KHX6" s="53"/>
      <c r="KHY6" s="53"/>
      <c r="KHZ6" s="53"/>
      <c r="KIA6" s="53"/>
      <c r="KIB6" s="53"/>
      <c r="KIC6" s="53"/>
      <c r="KID6" s="53"/>
      <c r="KIE6" s="53"/>
      <c r="KIF6" s="53"/>
      <c r="KIG6" s="53"/>
      <c r="KIH6" s="53"/>
      <c r="KII6" s="53"/>
      <c r="KIJ6" s="53"/>
      <c r="KIK6" s="53"/>
      <c r="KIL6" s="53"/>
      <c r="KIM6" s="53"/>
      <c r="KIN6" s="53"/>
      <c r="KIO6" s="53"/>
      <c r="KIP6" s="53"/>
      <c r="KIQ6" s="53"/>
      <c r="KIR6" s="53"/>
      <c r="KIS6" s="53"/>
      <c r="KIT6" s="53"/>
      <c r="KIU6" s="53"/>
      <c r="KIV6" s="53"/>
      <c r="KIW6" s="53"/>
      <c r="KIX6" s="53"/>
      <c r="KIY6" s="53"/>
      <c r="KIZ6" s="53"/>
      <c r="KJA6" s="53"/>
      <c r="KJB6" s="53"/>
      <c r="KJC6" s="53"/>
      <c r="KJD6" s="53"/>
      <c r="KJE6" s="53"/>
      <c r="KJF6" s="53"/>
      <c r="KJG6" s="53"/>
      <c r="KJH6" s="53"/>
      <c r="KJI6" s="53"/>
      <c r="KJJ6" s="53"/>
      <c r="KJK6" s="53"/>
      <c r="KJL6" s="53"/>
      <c r="KJM6" s="53"/>
      <c r="KJN6" s="53"/>
      <c r="KJO6" s="53"/>
      <c r="KJP6" s="53"/>
      <c r="KJQ6" s="53"/>
      <c r="KJR6" s="53"/>
      <c r="KJS6" s="53"/>
      <c r="KJT6" s="53"/>
      <c r="KJU6" s="53"/>
      <c r="KJV6" s="53"/>
      <c r="KJW6" s="53"/>
      <c r="KJX6" s="53"/>
      <c r="KJY6" s="53"/>
      <c r="KJZ6" s="53"/>
      <c r="KKA6" s="53"/>
      <c r="KKB6" s="53"/>
      <c r="KKC6" s="53"/>
      <c r="KKD6" s="53"/>
      <c r="KKE6" s="53"/>
      <c r="KKF6" s="53"/>
      <c r="KKG6" s="53"/>
      <c r="KKH6" s="53"/>
      <c r="KKI6" s="53"/>
      <c r="KKJ6" s="53"/>
      <c r="KKK6" s="53"/>
      <c r="KKL6" s="53"/>
      <c r="KKM6" s="53"/>
      <c r="KKN6" s="53"/>
      <c r="KKO6" s="53"/>
      <c r="KKP6" s="53"/>
      <c r="KKQ6" s="53"/>
      <c r="KKR6" s="53"/>
      <c r="KKS6" s="53"/>
      <c r="KKT6" s="53"/>
      <c r="KKU6" s="53"/>
      <c r="KKV6" s="53"/>
      <c r="KKW6" s="53"/>
      <c r="KKX6" s="53"/>
      <c r="KKY6" s="53"/>
      <c r="KKZ6" s="53"/>
      <c r="KLA6" s="53"/>
      <c r="KLB6" s="53"/>
      <c r="KLC6" s="53"/>
      <c r="KLD6" s="53"/>
      <c r="KLE6" s="53"/>
      <c r="KLF6" s="53"/>
      <c r="KLG6" s="53"/>
      <c r="KLH6" s="53"/>
      <c r="KLI6" s="53"/>
      <c r="KLJ6" s="53"/>
      <c r="KLK6" s="53"/>
      <c r="KLL6" s="53"/>
      <c r="KLM6" s="53"/>
      <c r="KLN6" s="53"/>
      <c r="KLO6" s="53"/>
      <c r="KLP6" s="53"/>
      <c r="KLQ6" s="53"/>
      <c r="KLR6" s="53"/>
      <c r="KLS6" s="53"/>
      <c r="KLT6" s="53"/>
      <c r="KLU6" s="53"/>
      <c r="KLV6" s="53"/>
      <c r="KLW6" s="53"/>
      <c r="KLX6" s="53"/>
      <c r="KLY6" s="53"/>
      <c r="KLZ6" s="53"/>
      <c r="KMA6" s="53"/>
      <c r="KMB6" s="53"/>
      <c r="KMC6" s="53"/>
      <c r="KMD6" s="53"/>
      <c r="KME6" s="53"/>
      <c r="KMF6" s="53"/>
      <c r="KMG6" s="53"/>
      <c r="KMH6" s="53"/>
      <c r="KMI6" s="53"/>
      <c r="KMJ6" s="53"/>
      <c r="KMK6" s="53"/>
      <c r="KML6" s="53"/>
      <c r="KMM6" s="53"/>
      <c r="KMN6" s="53"/>
      <c r="KMO6" s="53"/>
      <c r="KMP6" s="53"/>
      <c r="KMQ6" s="53"/>
      <c r="KMR6" s="53"/>
      <c r="KMS6" s="53"/>
      <c r="KMT6" s="53"/>
      <c r="KMU6" s="53"/>
      <c r="KMV6" s="53"/>
      <c r="KMW6" s="53"/>
      <c r="KMX6" s="53"/>
      <c r="KMY6" s="53"/>
      <c r="KMZ6" s="53"/>
      <c r="KNA6" s="53"/>
      <c r="KNB6" s="53"/>
      <c r="KNC6" s="53"/>
      <c r="KND6" s="53"/>
      <c r="KNE6" s="53"/>
      <c r="KNF6" s="53"/>
      <c r="KNG6" s="53"/>
      <c r="KNH6" s="53"/>
      <c r="KNI6" s="53"/>
      <c r="KNJ6" s="53"/>
      <c r="KNK6" s="53"/>
      <c r="KNL6" s="53"/>
      <c r="KNM6" s="53"/>
      <c r="KNN6" s="53"/>
      <c r="KNO6" s="53"/>
      <c r="KNP6" s="53"/>
      <c r="KNQ6" s="53"/>
      <c r="KNR6" s="53"/>
      <c r="KNS6" s="53"/>
      <c r="KNT6" s="53"/>
      <c r="KNU6" s="53"/>
      <c r="KNV6" s="53"/>
      <c r="KNW6" s="53"/>
      <c r="KNX6" s="53"/>
      <c r="KNY6" s="53"/>
      <c r="KNZ6" s="53"/>
      <c r="KOA6" s="53"/>
      <c r="KOB6" s="53"/>
      <c r="KOC6" s="53"/>
      <c r="KOD6" s="53"/>
      <c r="KOE6" s="53"/>
      <c r="KOF6" s="53"/>
      <c r="KOG6" s="53"/>
      <c r="KOH6" s="53"/>
      <c r="KOI6" s="53"/>
      <c r="KOJ6" s="53"/>
      <c r="KOK6" s="53"/>
      <c r="KOL6" s="53"/>
      <c r="KOM6" s="53"/>
      <c r="KON6" s="53"/>
      <c r="KOO6" s="53"/>
      <c r="KOP6" s="53"/>
      <c r="KOQ6" s="53"/>
      <c r="KOR6" s="53"/>
      <c r="KOS6" s="53"/>
      <c r="KOT6" s="53"/>
      <c r="KOU6" s="53"/>
      <c r="KOV6" s="53"/>
      <c r="KOW6" s="53"/>
      <c r="KOX6" s="53"/>
      <c r="KOY6" s="53"/>
      <c r="KOZ6" s="53"/>
      <c r="KPA6" s="53"/>
      <c r="KPB6" s="53"/>
      <c r="KPC6" s="53"/>
      <c r="KPD6" s="53"/>
      <c r="KPE6" s="53"/>
      <c r="KPF6" s="53"/>
      <c r="KPG6" s="53"/>
      <c r="KPH6" s="53"/>
      <c r="KPI6" s="53"/>
      <c r="KPJ6" s="53"/>
      <c r="KPK6" s="53"/>
      <c r="KPL6" s="53"/>
      <c r="KPM6" s="53"/>
      <c r="KPN6" s="53"/>
      <c r="KPO6" s="53"/>
      <c r="KPP6" s="53"/>
      <c r="KPQ6" s="53"/>
      <c r="KPR6" s="53"/>
      <c r="KPS6" s="53"/>
      <c r="KPT6" s="53"/>
      <c r="KPU6" s="53"/>
      <c r="KPV6" s="53"/>
      <c r="KPW6" s="53"/>
      <c r="KPX6" s="53"/>
      <c r="KPY6" s="53"/>
      <c r="KPZ6" s="53"/>
      <c r="KQA6" s="53"/>
      <c r="KQB6" s="53"/>
      <c r="KQC6" s="53"/>
      <c r="KQD6" s="53"/>
      <c r="KQE6" s="53"/>
      <c r="KQF6" s="53"/>
      <c r="KQG6" s="53"/>
      <c r="KQH6" s="53"/>
      <c r="KQI6" s="53"/>
      <c r="KQJ6" s="53"/>
      <c r="KQK6" s="53"/>
      <c r="KQL6" s="53"/>
      <c r="KQM6" s="53"/>
      <c r="KQN6" s="53"/>
      <c r="KQO6" s="53"/>
      <c r="KQP6" s="53"/>
      <c r="KQQ6" s="53"/>
      <c r="KQR6" s="53"/>
      <c r="KQS6" s="53"/>
      <c r="KQT6" s="53"/>
      <c r="KQU6" s="53"/>
      <c r="KQV6" s="53"/>
      <c r="KQW6" s="53"/>
      <c r="KQX6" s="53"/>
      <c r="KQY6" s="53"/>
      <c r="KQZ6" s="53"/>
      <c r="KRA6" s="53"/>
      <c r="KRB6" s="53"/>
      <c r="KRC6" s="53"/>
      <c r="KRD6" s="53"/>
      <c r="KRE6" s="53"/>
      <c r="KRF6" s="53"/>
      <c r="KRG6" s="53"/>
      <c r="KRH6" s="53"/>
      <c r="KRI6" s="53"/>
      <c r="KRJ6" s="53"/>
      <c r="KRK6" s="53"/>
      <c r="KRL6" s="53"/>
      <c r="KRM6" s="53"/>
      <c r="KRN6" s="53"/>
      <c r="KRO6" s="53"/>
      <c r="KRP6" s="53"/>
      <c r="KRQ6" s="53"/>
      <c r="KRR6" s="53"/>
      <c r="KRS6" s="53"/>
      <c r="KRT6" s="53"/>
      <c r="KRU6" s="53"/>
      <c r="KRV6" s="53"/>
      <c r="KRW6" s="53"/>
      <c r="KRX6" s="53"/>
      <c r="KRY6" s="53"/>
      <c r="KRZ6" s="53"/>
      <c r="KSA6" s="53"/>
      <c r="KSB6" s="53"/>
      <c r="KSC6" s="53"/>
      <c r="KSD6" s="53"/>
      <c r="KSE6" s="53"/>
      <c r="KSF6" s="53"/>
      <c r="KSG6" s="53"/>
      <c r="KSH6" s="53"/>
      <c r="KSI6" s="53"/>
      <c r="KSJ6" s="53"/>
      <c r="KSK6" s="53"/>
      <c r="KSL6" s="53"/>
      <c r="KSM6" s="53"/>
      <c r="KSN6" s="53"/>
      <c r="KSO6" s="53"/>
      <c r="KSP6" s="53"/>
      <c r="KSQ6" s="53"/>
      <c r="KSR6" s="53"/>
      <c r="KSS6" s="53"/>
      <c r="KST6" s="53"/>
      <c r="KSU6" s="53"/>
      <c r="KSV6" s="53"/>
      <c r="KSW6" s="53"/>
      <c r="KSX6" s="53"/>
      <c r="KSY6" s="53"/>
      <c r="KSZ6" s="53"/>
      <c r="KTA6" s="53"/>
      <c r="KTB6" s="53"/>
      <c r="KTC6" s="53"/>
      <c r="KTD6" s="53"/>
      <c r="KTE6" s="53"/>
      <c r="KTF6" s="53"/>
      <c r="KTG6" s="53"/>
      <c r="KTH6" s="53"/>
      <c r="KTI6" s="53"/>
      <c r="KTJ6" s="53"/>
      <c r="KTK6" s="53"/>
      <c r="KTL6" s="53"/>
      <c r="KTM6" s="53"/>
      <c r="KTN6" s="53"/>
      <c r="KTO6" s="53"/>
      <c r="KTP6" s="53"/>
      <c r="KTQ6" s="53"/>
      <c r="KTR6" s="53"/>
      <c r="KTS6" s="53"/>
      <c r="KTT6" s="53"/>
      <c r="KTU6" s="53"/>
      <c r="KTV6" s="53"/>
      <c r="KTW6" s="53"/>
      <c r="KTX6" s="53"/>
      <c r="KTY6" s="53"/>
      <c r="KTZ6" s="53"/>
      <c r="KUA6" s="53"/>
      <c r="KUB6" s="53"/>
      <c r="KUC6" s="53"/>
      <c r="KUD6" s="53"/>
      <c r="KUE6" s="53"/>
      <c r="KUF6" s="53"/>
      <c r="KUG6" s="53"/>
      <c r="KUH6" s="53"/>
      <c r="KUI6" s="53"/>
      <c r="KUJ6" s="53"/>
      <c r="KUK6" s="53"/>
      <c r="KUL6" s="53"/>
      <c r="KUM6" s="53"/>
      <c r="KUN6" s="53"/>
      <c r="KUO6" s="53"/>
      <c r="KUP6" s="53"/>
      <c r="KUQ6" s="53"/>
      <c r="KUR6" s="53"/>
      <c r="KUS6" s="53"/>
      <c r="KUT6" s="53"/>
      <c r="KUU6" s="53"/>
      <c r="KUV6" s="53"/>
      <c r="KUW6" s="53"/>
      <c r="KUX6" s="53"/>
      <c r="KUY6" s="53"/>
      <c r="KUZ6" s="53"/>
      <c r="KVA6" s="53"/>
      <c r="KVB6" s="53"/>
      <c r="KVC6" s="53"/>
      <c r="KVD6" s="53"/>
      <c r="KVE6" s="53"/>
      <c r="KVF6" s="53"/>
      <c r="KVG6" s="53"/>
      <c r="KVH6" s="53"/>
      <c r="KVI6" s="53"/>
      <c r="KVJ6" s="53"/>
      <c r="KVK6" s="53"/>
      <c r="KVL6" s="53"/>
      <c r="KVM6" s="53"/>
      <c r="KVN6" s="53"/>
      <c r="KVO6" s="53"/>
      <c r="KVP6" s="53"/>
      <c r="KVQ6" s="53"/>
      <c r="KVR6" s="53"/>
      <c r="KVS6" s="53"/>
      <c r="KVT6" s="53"/>
      <c r="KVU6" s="53"/>
      <c r="KVV6" s="53"/>
      <c r="KVW6" s="53"/>
      <c r="KVX6" s="53"/>
      <c r="KVY6" s="53"/>
      <c r="KVZ6" s="53"/>
      <c r="KWA6" s="53"/>
      <c r="KWB6" s="53"/>
      <c r="KWC6" s="53"/>
      <c r="KWD6" s="53"/>
      <c r="KWE6" s="53"/>
      <c r="KWF6" s="53"/>
      <c r="KWG6" s="53"/>
      <c r="KWH6" s="53"/>
      <c r="KWI6" s="53"/>
      <c r="KWJ6" s="53"/>
      <c r="KWK6" s="53"/>
      <c r="KWL6" s="53"/>
      <c r="KWM6" s="53"/>
      <c r="KWN6" s="53"/>
      <c r="KWO6" s="53"/>
      <c r="KWP6" s="53"/>
      <c r="KWQ6" s="53"/>
      <c r="KWR6" s="53"/>
      <c r="KWS6" s="53"/>
      <c r="KWT6" s="53"/>
      <c r="KWU6" s="53"/>
      <c r="KWV6" s="53"/>
      <c r="KWW6" s="53"/>
      <c r="KWX6" s="53"/>
      <c r="KWY6" s="53"/>
      <c r="KWZ6" s="53"/>
      <c r="KXA6" s="53"/>
      <c r="KXB6" s="53"/>
      <c r="KXC6" s="53"/>
      <c r="KXD6" s="53"/>
      <c r="KXE6" s="53"/>
      <c r="KXF6" s="53"/>
      <c r="KXG6" s="53"/>
      <c r="KXH6" s="53"/>
      <c r="KXI6" s="53"/>
      <c r="KXJ6" s="53"/>
      <c r="KXK6" s="53"/>
      <c r="KXL6" s="53"/>
      <c r="KXM6" s="53"/>
      <c r="KXN6" s="53"/>
      <c r="KXO6" s="53"/>
      <c r="KXP6" s="53"/>
      <c r="KXQ6" s="53"/>
      <c r="KXR6" s="53"/>
      <c r="KXS6" s="53"/>
      <c r="KXT6" s="53"/>
      <c r="KXU6" s="53"/>
      <c r="KXV6" s="53"/>
      <c r="KXW6" s="53"/>
      <c r="KXX6" s="53"/>
      <c r="KXY6" s="53"/>
      <c r="KXZ6" s="53"/>
      <c r="KYA6" s="53"/>
      <c r="KYB6" s="53"/>
      <c r="KYC6" s="53"/>
      <c r="KYD6" s="53"/>
      <c r="KYE6" s="53"/>
      <c r="KYF6" s="53"/>
      <c r="KYG6" s="53"/>
      <c r="KYH6" s="53"/>
      <c r="KYI6" s="53"/>
      <c r="KYJ6" s="53"/>
      <c r="KYK6" s="53"/>
      <c r="KYL6" s="53"/>
      <c r="KYM6" s="53"/>
      <c r="KYN6" s="53"/>
      <c r="KYO6" s="53"/>
      <c r="KYP6" s="53"/>
      <c r="KYQ6" s="53"/>
      <c r="KYR6" s="53"/>
      <c r="KYS6" s="53"/>
      <c r="KYT6" s="53"/>
      <c r="KYU6" s="53"/>
      <c r="KYV6" s="53"/>
      <c r="KYW6" s="53"/>
      <c r="KYX6" s="53"/>
      <c r="KYY6" s="53"/>
      <c r="KYZ6" s="53"/>
      <c r="KZA6" s="53"/>
      <c r="KZB6" s="53"/>
      <c r="KZC6" s="53"/>
      <c r="KZD6" s="53"/>
      <c r="KZE6" s="53"/>
      <c r="KZF6" s="53"/>
      <c r="KZG6" s="53"/>
      <c r="KZH6" s="53"/>
      <c r="KZI6" s="53"/>
      <c r="KZJ6" s="53"/>
      <c r="KZK6" s="53"/>
      <c r="KZL6" s="53"/>
      <c r="KZM6" s="53"/>
      <c r="KZN6" s="53"/>
      <c r="KZO6" s="53"/>
      <c r="KZP6" s="53"/>
      <c r="KZQ6" s="53"/>
      <c r="KZR6" s="53"/>
      <c r="KZS6" s="53"/>
      <c r="KZT6" s="53"/>
      <c r="KZU6" s="53"/>
      <c r="KZV6" s="53"/>
      <c r="KZW6" s="53"/>
      <c r="KZX6" s="53"/>
      <c r="KZY6" s="53"/>
      <c r="KZZ6" s="53"/>
      <c r="LAA6" s="53"/>
      <c r="LAB6" s="53"/>
      <c r="LAC6" s="53"/>
      <c r="LAD6" s="53"/>
      <c r="LAE6" s="53"/>
      <c r="LAF6" s="53"/>
      <c r="LAG6" s="53"/>
      <c r="LAH6" s="53"/>
      <c r="LAI6" s="53"/>
      <c r="LAJ6" s="53"/>
      <c r="LAK6" s="53"/>
      <c r="LAL6" s="53"/>
      <c r="LAM6" s="53"/>
      <c r="LAN6" s="53"/>
      <c r="LAO6" s="53"/>
      <c r="LAP6" s="53"/>
      <c r="LAQ6" s="53"/>
      <c r="LAR6" s="53"/>
      <c r="LAS6" s="53"/>
      <c r="LAT6" s="53"/>
      <c r="LAU6" s="53"/>
      <c r="LAV6" s="53"/>
      <c r="LAW6" s="53"/>
      <c r="LAX6" s="53"/>
      <c r="LAY6" s="53"/>
      <c r="LAZ6" s="53"/>
      <c r="LBA6" s="53"/>
      <c r="LBB6" s="53"/>
      <c r="LBC6" s="53"/>
      <c r="LBD6" s="53"/>
      <c r="LBE6" s="53"/>
      <c r="LBF6" s="53"/>
      <c r="LBG6" s="53"/>
      <c r="LBH6" s="53"/>
      <c r="LBI6" s="53"/>
      <c r="LBJ6" s="53"/>
      <c r="LBK6" s="53"/>
      <c r="LBL6" s="53"/>
      <c r="LBM6" s="53"/>
      <c r="LBN6" s="53"/>
      <c r="LBO6" s="53"/>
      <c r="LBP6" s="53"/>
      <c r="LBQ6" s="53"/>
      <c r="LBR6" s="53"/>
      <c r="LBS6" s="53"/>
      <c r="LBT6" s="53"/>
      <c r="LBU6" s="53"/>
      <c r="LBV6" s="53"/>
      <c r="LBW6" s="53"/>
      <c r="LBX6" s="53"/>
      <c r="LBY6" s="53"/>
      <c r="LBZ6" s="53"/>
      <c r="LCA6" s="53"/>
      <c r="LCB6" s="53"/>
      <c r="LCC6" s="53"/>
      <c r="LCD6" s="53"/>
      <c r="LCE6" s="53"/>
      <c r="LCF6" s="53"/>
      <c r="LCG6" s="53"/>
      <c r="LCH6" s="53"/>
      <c r="LCI6" s="53"/>
      <c r="LCJ6" s="53"/>
      <c r="LCK6" s="53"/>
      <c r="LCL6" s="53"/>
      <c r="LCM6" s="53"/>
      <c r="LCN6" s="53"/>
      <c r="LCO6" s="53"/>
      <c r="LCP6" s="53"/>
      <c r="LCQ6" s="53"/>
      <c r="LCR6" s="53"/>
      <c r="LCS6" s="53"/>
      <c r="LCT6" s="53"/>
      <c r="LCU6" s="53"/>
      <c r="LCV6" s="53"/>
      <c r="LCW6" s="53"/>
      <c r="LCX6" s="53"/>
      <c r="LCY6" s="53"/>
      <c r="LCZ6" s="53"/>
      <c r="LDA6" s="53"/>
      <c r="LDB6" s="53"/>
      <c r="LDC6" s="53"/>
      <c r="LDD6" s="53"/>
      <c r="LDE6" s="53"/>
      <c r="LDF6" s="53"/>
      <c r="LDG6" s="53"/>
      <c r="LDH6" s="53"/>
      <c r="LDI6" s="53"/>
      <c r="LDJ6" s="53"/>
      <c r="LDK6" s="53"/>
      <c r="LDL6" s="53"/>
      <c r="LDM6" s="53"/>
      <c r="LDN6" s="53"/>
      <c r="LDO6" s="53"/>
      <c r="LDP6" s="53"/>
      <c r="LDQ6" s="53"/>
      <c r="LDR6" s="53"/>
      <c r="LDS6" s="53"/>
      <c r="LDT6" s="53"/>
      <c r="LDU6" s="53"/>
      <c r="LDV6" s="53"/>
      <c r="LDW6" s="53"/>
      <c r="LDX6" s="53"/>
      <c r="LDY6" s="53"/>
      <c r="LDZ6" s="53"/>
      <c r="LEA6" s="53"/>
      <c r="LEB6" s="53"/>
      <c r="LEC6" s="53"/>
      <c r="LED6" s="53"/>
      <c r="LEE6" s="53"/>
      <c r="LEF6" s="53"/>
      <c r="LEG6" s="53"/>
      <c r="LEH6" s="53"/>
      <c r="LEI6" s="53"/>
      <c r="LEJ6" s="53"/>
      <c r="LEK6" s="53"/>
      <c r="LEL6" s="53"/>
      <c r="LEM6" s="53"/>
      <c r="LEN6" s="53"/>
      <c r="LEO6" s="53"/>
      <c r="LEP6" s="53"/>
      <c r="LEQ6" s="53"/>
      <c r="LER6" s="53"/>
      <c r="LES6" s="53"/>
      <c r="LET6" s="53"/>
      <c r="LEU6" s="53"/>
      <c r="LEV6" s="53"/>
      <c r="LEW6" s="53"/>
      <c r="LEX6" s="53"/>
      <c r="LEY6" s="53"/>
      <c r="LEZ6" s="53"/>
      <c r="LFA6" s="53"/>
      <c r="LFB6" s="53"/>
      <c r="LFC6" s="53"/>
      <c r="LFD6" s="53"/>
      <c r="LFE6" s="53"/>
      <c r="LFF6" s="53"/>
      <c r="LFG6" s="53"/>
      <c r="LFH6" s="53"/>
      <c r="LFI6" s="53"/>
      <c r="LFJ6" s="53"/>
      <c r="LFK6" s="53"/>
      <c r="LFL6" s="53"/>
      <c r="LFM6" s="53"/>
      <c r="LFN6" s="53"/>
      <c r="LFO6" s="53"/>
      <c r="LFP6" s="53"/>
      <c r="LFQ6" s="53"/>
      <c r="LFR6" s="53"/>
      <c r="LFS6" s="53"/>
      <c r="LFT6" s="53"/>
      <c r="LFU6" s="53"/>
      <c r="LFV6" s="53"/>
      <c r="LFW6" s="53"/>
      <c r="LFX6" s="53"/>
      <c r="LFY6" s="53"/>
      <c r="LFZ6" s="53"/>
      <c r="LGA6" s="53"/>
      <c r="LGB6" s="53"/>
      <c r="LGC6" s="53"/>
      <c r="LGD6" s="53"/>
      <c r="LGE6" s="53"/>
      <c r="LGF6" s="53"/>
      <c r="LGG6" s="53"/>
      <c r="LGH6" s="53"/>
      <c r="LGI6" s="53"/>
      <c r="LGJ6" s="53"/>
      <c r="LGK6" s="53"/>
      <c r="LGL6" s="53"/>
      <c r="LGM6" s="53"/>
      <c r="LGN6" s="53"/>
      <c r="LGO6" s="53"/>
      <c r="LGP6" s="53"/>
      <c r="LGQ6" s="53"/>
      <c r="LGR6" s="53"/>
      <c r="LGS6" s="53"/>
      <c r="LGT6" s="53"/>
      <c r="LGU6" s="53"/>
      <c r="LGV6" s="53"/>
      <c r="LGW6" s="53"/>
      <c r="LGX6" s="53"/>
      <c r="LGY6" s="53"/>
      <c r="LGZ6" s="53"/>
      <c r="LHA6" s="53"/>
      <c r="LHB6" s="53"/>
      <c r="LHC6" s="53"/>
      <c r="LHD6" s="53"/>
      <c r="LHE6" s="53"/>
      <c r="LHF6" s="53"/>
      <c r="LHG6" s="53"/>
      <c r="LHH6" s="53"/>
      <c r="LHI6" s="53"/>
      <c r="LHJ6" s="53"/>
      <c r="LHK6" s="53"/>
      <c r="LHL6" s="53"/>
      <c r="LHM6" s="53"/>
      <c r="LHN6" s="53"/>
      <c r="LHO6" s="53"/>
      <c r="LHP6" s="53"/>
      <c r="LHQ6" s="53"/>
      <c r="LHR6" s="53"/>
      <c r="LHS6" s="53"/>
      <c r="LHT6" s="53"/>
      <c r="LHU6" s="53"/>
      <c r="LHV6" s="53"/>
      <c r="LHW6" s="53"/>
      <c r="LHX6" s="53"/>
      <c r="LHY6" s="53"/>
      <c r="LHZ6" s="53"/>
      <c r="LIA6" s="53"/>
      <c r="LIB6" s="53"/>
      <c r="LIC6" s="53"/>
      <c r="LID6" s="53"/>
      <c r="LIE6" s="53"/>
      <c r="LIF6" s="53"/>
      <c r="LIG6" s="53"/>
      <c r="LIH6" s="53"/>
      <c r="LII6" s="53"/>
      <c r="LIJ6" s="53"/>
      <c r="LIK6" s="53"/>
      <c r="LIL6" s="53"/>
      <c r="LIM6" s="53"/>
      <c r="LIN6" s="53"/>
      <c r="LIO6" s="53"/>
      <c r="LIP6" s="53"/>
      <c r="LIQ6" s="53"/>
      <c r="LIR6" s="53"/>
      <c r="LIS6" s="53"/>
      <c r="LIT6" s="53"/>
      <c r="LIU6" s="53"/>
      <c r="LIV6" s="53"/>
      <c r="LIW6" s="53"/>
      <c r="LIX6" s="53"/>
      <c r="LIY6" s="53"/>
      <c r="LIZ6" s="53"/>
      <c r="LJA6" s="53"/>
      <c r="LJB6" s="53"/>
      <c r="LJC6" s="53"/>
      <c r="LJD6" s="53"/>
      <c r="LJE6" s="53"/>
      <c r="LJF6" s="53"/>
      <c r="LJG6" s="53"/>
      <c r="LJH6" s="53"/>
      <c r="LJI6" s="53"/>
      <c r="LJJ6" s="53"/>
      <c r="LJK6" s="53"/>
      <c r="LJL6" s="53"/>
      <c r="LJM6" s="53"/>
      <c r="LJN6" s="53"/>
      <c r="LJO6" s="53"/>
      <c r="LJP6" s="53"/>
      <c r="LJQ6" s="53"/>
      <c r="LJR6" s="53"/>
      <c r="LJS6" s="53"/>
      <c r="LJT6" s="53"/>
      <c r="LJU6" s="53"/>
      <c r="LJV6" s="53"/>
      <c r="LJW6" s="53"/>
      <c r="LJX6" s="53"/>
      <c r="LJY6" s="53"/>
      <c r="LJZ6" s="53"/>
      <c r="LKA6" s="53"/>
      <c r="LKB6" s="53"/>
      <c r="LKC6" s="53"/>
      <c r="LKD6" s="53"/>
      <c r="LKE6" s="53"/>
      <c r="LKF6" s="53"/>
      <c r="LKG6" s="53"/>
      <c r="LKH6" s="53"/>
      <c r="LKI6" s="53"/>
      <c r="LKJ6" s="53"/>
      <c r="LKK6" s="53"/>
      <c r="LKL6" s="53"/>
      <c r="LKM6" s="53"/>
      <c r="LKN6" s="53"/>
      <c r="LKO6" s="53"/>
      <c r="LKP6" s="53"/>
      <c r="LKQ6" s="53"/>
      <c r="LKR6" s="53"/>
      <c r="LKS6" s="53"/>
      <c r="LKT6" s="53"/>
      <c r="LKU6" s="53"/>
      <c r="LKV6" s="53"/>
      <c r="LKW6" s="53"/>
      <c r="LKX6" s="53"/>
      <c r="LKY6" s="53"/>
      <c r="LKZ6" s="53"/>
      <c r="LLA6" s="53"/>
      <c r="LLB6" s="53"/>
      <c r="LLC6" s="53"/>
      <c r="LLD6" s="53"/>
      <c r="LLE6" s="53"/>
      <c r="LLF6" s="53"/>
      <c r="LLG6" s="53"/>
      <c r="LLH6" s="53"/>
      <c r="LLI6" s="53"/>
      <c r="LLJ6" s="53"/>
      <c r="LLK6" s="53"/>
      <c r="LLL6" s="53"/>
      <c r="LLM6" s="53"/>
      <c r="LLN6" s="53"/>
      <c r="LLO6" s="53"/>
      <c r="LLP6" s="53"/>
      <c r="LLQ6" s="53"/>
      <c r="LLR6" s="53"/>
      <c r="LLS6" s="53"/>
      <c r="LLT6" s="53"/>
      <c r="LLU6" s="53"/>
      <c r="LLV6" s="53"/>
      <c r="LLW6" s="53"/>
      <c r="LLX6" s="53"/>
      <c r="LLY6" s="53"/>
      <c r="LLZ6" s="53"/>
      <c r="LMA6" s="53"/>
      <c r="LMB6" s="53"/>
      <c r="LMC6" s="53"/>
      <c r="LMD6" s="53"/>
      <c r="LME6" s="53"/>
      <c r="LMF6" s="53"/>
      <c r="LMG6" s="53"/>
      <c r="LMH6" s="53"/>
      <c r="LMI6" s="53"/>
      <c r="LMJ6" s="53"/>
      <c r="LMK6" s="53"/>
      <c r="LML6" s="53"/>
      <c r="LMM6" s="53"/>
      <c r="LMN6" s="53"/>
      <c r="LMO6" s="53"/>
      <c r="LMP6" s="53"/>
      <c r="LMQ6" s="53"/>
      <c r="LMR6" s="53"/>
      <c r="LMS6" s="53"/>
      <c r="LMT6" s="53"/>
      <c r="LMU6" s="53"/>
      <c r="LMV6" s="53"/>
      <c r="LMW6" s="53"/>
      <c r="LMX6" s="53"/>
      <c r="LMY6" s="53"/>
      <c r="LMZ6" s="53"/>
      <c r="LNA6" s="53"/>
      <c r="LNB6" s="53"/>
      <c r="LNC6" s="53"/>
      <c r="LND6" s="53"/>
      <c r="LNE6" s="53"/>
      <c r="LNF6" s="53"/>
      <c r="LNG6" s="53"/>
      <c r="LNH6" s="53"/>
      <c r="LNI6" s="53"/>
      <c r="LNJ6" s="53"/>
      <c r="LNK6" s="53"/>
      <c r="LNL6" s="53"/>
      <c r="LNM6" s="53"/>
      <c r="LNN6" s="53"/>
      <c r="LNO6" s="53"/>
      <c r="LNP6" s="53"/>
      <c r="LNQ6" s="53"/>
      <c r="LNR6" s="53"/>
      <c r="LNS6" s="53"/>
      <c r="LNT6" s="53"/>
      <c r="LNU6" s="53"/>
      <c r="LNV6" s="53"/>
      <c r="LNW6" s="53"/>
      <c r="LNX6" s="53"/>
      <c r="LNY6" s="53"/>
      <c r="LNZ6" s="53"/>
      <c r="LOA6" s="53"/>
      <c r="LOB6" s="53"/>
      <c r="LOC6" s="53"/>
      <c r="LOD6" s="53"/>
      <c r="LOE6" s="53"/>
      <c r="LOF6" s="53"/>
      <c r="LOG6" s="53"/>
      <c r="LOH6" s="53"/>
      <c r="LOI6" s="53"/>
      <c r="LOJ6" s="53"/>
      <c r="LOK6" s="53"/>
      <c r="LOL6" s="53"/>
      <c r="LOM6" s="53"/>
      <c r="LON6" s="53"/>
      <c r="LOO6" s="53"/>
      <c r="LOP6" s="53"/>
      <c r="LOQ6" s="53"/>
      <c r="LOR6" s="53"/>
      <c r="LOS6" s="53"/>
      <c r="LOT6" s="53"/>
      <c r="LOU6" s="53"/>
      <c r="LOV6" s="53"/>
      <c r="LOW6" s="53"/>
      <c r="LOX6" s="53"/>
      <c r="LOY6" s="53"/>
      <c r="LOZ6" s="53"/>
      <c r="LPA6" s="53"/>
      <c r="LPB6" s="53"/>
      <c r="LPC6" s="53"/>
      <c r="LPD6" s="53"/>
      <c r="LPE6" s="53"/>
      <c r="LPF6" s="53"/>
      <c r="LPG6" s="53"/>
      <c r="LPH6" s="53"/>
      <c r="LPI6" s="53"/>
      <c r="LPJ6" s="53"/>
      <c r="LPK6" s="53"/>
      <c r="LPL6" s="53"/>
      <c r="LPM6" s="53"/>
      <c r="LPN6" s="53"/>
      <c r="LPO6" s="53"/>
      <c r="LPP6" s="53"/>
      <c r="LPQ6" s="53"/>
      <c r="LPR6" s="53"/>
      <c r="LPS6" s="53"/>
      <c r="LPT6" s="53"/>
      <c r="LPU6" s="53"/>
      <c r="LPV6" s="53"/>
      <c r="LPW6" s="53"/>
      <c r="LPX6" s="53"/>
      <c r="LPY6" s="53"/>
      <c r="LPZ6" s="53"/>
      <c r="LQA6" s="53"/>
      <c r="LQB6" s="53"/>
      <c r="LQC6" s="53"/>
      <c r="LQD6" s="53"/>
      <c r="LQE6" s="53"/>
      <c r="LQF6" s="53"/>
      <c r="LQG6" s="53"/>
      <c r="LQH6" s="53"/>
      <c r="LQI6" s="53"/>
      <c r="LQJ6" s="53"/>
      <c r="LQK6" s="53"/>
      <c r="LQL6" s="53"/>
      <c r="LQM6" s="53"/>
      <c r="LQN6" s="53"/>
      <c r="LQO6" s="53"/>
      <c r="LQP6" s="53"/>
      <c r="LQQ6" s="53"/>
      <c r="LQR6" s="53"/>
      <c r="LQS6" s="53"/>
      <c r="LQT6" s="53"/>
      <c r="LQU6" s="53"/>
      <c r="LQV6" s="53"/>
      <c r="LQW6" s="53"/>
      <c r="LQX6" s="53"/>
      <c r="LQY6" s="53"/>
      <c r="LQZ6" s="53"/>
      <c r="LRA6" s="53"/>
      <c r="LRB6" s="53"/>
      <c r="LRC6" s="53"/>
      <c r="LRD6" s="53"/>
      <c r="LRE6" s="53"/>
      <c r="LRF6" s="53"/>
      <c r="LRG6" s="53"/>
      <c r="LRH6" s="53"/>
      <c r="LRI6" s="53"/>
      <c r="LRJ6" s="53"/>
      <c r="LRK6" s="53"/>
      <c r="LRL6" s="53"/>
      <c r="LRM6" s="53"/>
      <c r="LRN6" s="53"/>
      <c r="LRO6" s="53"/>
      <c r="LRP6" s="53"/>
      <c r="LRQ6" s="53"/>
      <c r="LRR6" s="53"/>
      <c r="LRS6" s="53"/>
      <c r="LRT6" s="53"/>
      <c r="LRU6" s="53"/>
      <c r="LRV6" s="53"/>
      <c r="LRW6" s="53"/>
      <c r="LRX6" s="53"/>
      <c r="LRY6" s="53"/>
      <c r="LRZ6" s="53"/>
      <c r="LSA6" s="53"/>
      <c r="LSB6" s="53"/>
      <c r="LSC6" s="53"/>
      <c r="LSD6" s="53"/>
      <c r="LSE6" s="53"/>
      <c r="LSF6" s="53"/>
      <c r="LSG6" s="53"/>
      <c r="LSH6" s="53"/>
      <c r="LSI6" s="53"/>
      <c r="LSJ6" s="53"/>
      <c r="LSK6" s="53"/>
      <c r="LSL6" s="53"/>
      <c r="LSM6" s="53"/>
      <c r="LSN6" s="53"/>
      <c r="LSO6" s="53"/>
      <c r="LSP6" s="53"/>
      <c r="LSQ6" s="53"/>
      <c r="LSR6" s="53"/>
      <c r="LSS6" s="53"/>
      <c r="LST6" s="53"/>
      <c r="LSU6" s="53"/>
      <c r="LSV6" s="53"/>
      <c r="LSW6" s="53"/>
      <c r="LSX6" s="53"/>
      <c r="LSY6" s="53"/>
      <c r="LSZ6" s="53"/>
      <c r="LTA6" s="53"/>
      <c r="LTB6" s="53"/>
      <c r="LTC6" s="53"/>
      <c r="LTD6" s="53"/>
      <c r="LTE6" s="53"/>
      <c r="LTF6" s="53"/>
      <c r="LTG6" s="53"/>
      <c r="LTH6" s="53"/>
      <c r="LTI6" s="53"/>
      <c r="LTJ6" s="53"/>
      <c r="LTK6" s="53"/>
      <c r="LTL6" s="53"/>
      <c r="LTM6" s="53"/>
      <c r="LTN6" s="53"/>
      <c r="LTO6" s="53"/>
      <c r="LTP6" s="53"/>
      <c r="LTQ6" s="53"/>
      <c r="LTR6" s="53"/>
      <c r="LTS6" s="53"/>
      <c r="LTT6" s="53"/>
      <c r="LTU6" s="53"/>
      <c r="LTV6" s="53"/>
      <c r="LTW6" s="53"/>
      <c r="LTX6" s="53"/>
      <c r="LTY6" s="53"/>
      <c r="LTZ6" s="53"/>
      <c r="LUA6" s="53"/>
      <c r="LUB6" s="53"/>
      <c r="LUC6" s="53"/>
      <c r="LUD6" s="53"/>
      <c r="LUE6" s="53"/>
      <c r="LUF6" s="53"/>
      <c r="LUG6" s="53"/>
      <c r="LUH6" s="53"/>
      <c r="LUI6" s="53"/>
      <c r="LUJ6" s="53"/>
      <c r="LUK6" s="53"/>
      <c r="LUL6" s="53"/>
      <c r="LUM6" s="53"/>
      <c r="LUN6" s="53"/>
      <c r="LUO6" s="53"/>
      <c r="LUP6" s="53"/>
      <c r="LUQ6" s="53"/>
      <c r="LUR6" s="53"/>
      <c r="LUS6" s="53"/>
      <c r="LUT6" s="53"/>
      <c r="LUU6" s="53"/>
      <c r="LUV6" s="53"/>
      <c r="LUW6" s="53"/>
      <c r="LUX6" s="53"/>
      <c r="LUY6" s="53"/>
      <c r="LUZ6" s="53"/>
      <c r="LVA6" s="53"/>
      <c r="LVB6" s="53"/>
      <c r="LVC6" s="53"/>
      <c r="LVD6" s="53"/>
      <c r="LVE6" s="53"/>
      <c r="LVF6" s="53"/>
      <c r="LVG6" s="53"/>
      <c r="LVH6" s="53"/>
      <c r="LVI6" s="53"/>
      <c r="LVJ6" s="53"/>
      <c r="LVK6" s="53"/>
      <c r="LVL6" s="53"/>
      <c r="LVM6" s="53"/>
      <c r="LVN6" s="53"/>
      <c r="LVO6" s="53"/>
      <c r="LVP6" s="53"/>
      <c r="LVQ6" s="53"/>
      <c r="LVR6" s="53"/>
      <c r="LVS6" s="53"/>
      <c r="LVT6" s="53"/>
      <c r="LVU6" s="53"/>
      <c r="LVV6" s="53"/>
      <c r="LVW6" s="53"/>
      <c r="LVX6" s="53"/>
      <c r="LVY6" s="53"/>
      <c r="LVZ6" s="53"/>
      <c r="LWA6" s="53"/>
      <c r="LWB6" s="53"/>
      <c r="LWC6" s="53"/>
      <c r="LWD6" s="53"/>
      <c r="LWE6" s="53"/>
      <c r="LWF6" s="53"/>
      <c r="LWG6" s="53"/>
      <c r="LWH6" s="53"/>
      <c r="LWI6" s="53"/>
      <c r="LWJ6" s="53"/>
      <c r="LWK6" s="53"/>
      <c r="LWL6" s="53"/>
      <c r="LWM6" s="53"/>
      <c r="LWN6" s="53"/>
      <c r="LWO6" s="53"/>
      <c r="LWP6" s="53"/>
      <c r="LWQ6" s="53"/>
      <c r="LWR6" s="53"/>
      <c r="LWS6" s="53"/>
      <c r="LWT6" s="53"/>
      <c r="LWU6" s="53"/>
      <c r="LWV6" s="53"/>
      <c r="LWW6" s="53"/>
      <c r="LWX6" s="53"/>
      <c r="LWY6" s="53"/>
      <c r="LWZ6" s="53"/>
      <c r="LXA6" s="53"/>
      <c r="LXB6" s="53"/>
      <c r="LXC6" s="53"/>
      <c r="LXD6" s="53"/>
      <c r="LXE6" s="53"/>
      <c r="LXF6" s="53"/>
      <c r="LXG6" s="53"/>
      <c r="LXH6" s="53"/>
      <c r="LXI6" s="53"/>
      <c r="LXJ6" s="53"/>
      <c r="LXK6" s="53"/>
      <c r="LXL6" s="53"/>
      <c r="LXM6" s="53"/>
      <c r="LXN6" s="53"/>
      <c r="LXO6" s="53"/>
      <c r="LXP6" s="53"/>
      <c r="LXQ6" s="53"/>
      <c r="LXR6" s="53"/>
      <c r="LXS6" s="53"/>
      <c r="LXT6" s="53"/>
      <c r="LXU6" s="53"/>
      <c r="LXV6" s="53"/>
      <c r="LXW6" s="53"/>
      <c r="LXX6" s="53"/>
      <c r="LXY6" s="53"/>
      <c r="LXZ6" s="53"/>
      <c r="LYA6" s="53"/>
      <c r="LYB6" s="53"/>
      <c r="LYC6" s="53"/>
      <c r="LYD6" s="53"/>
      <c r="LYE6" s="53"/>
      <c r="LYF6" s="53"/>
      <c r="LYG6" s="53"/>
      <c r="LYH6" s="53"/>
      <c r="LYI6" s="53"/>
      <c r="LYJ6" s="53"/>
      <c r="LYK6" s="53"/>
      <c r="LYL6" s="53"/>
      <c r="LYM6" s="53"/>
      <c r="LYN6" s="53"/>
      <c r="LYO6" s="53"/>
      <c r="LYP6" s="53"/>
      <c r="LYQ6" s="53"/>
      <c r="LYR6" s="53"/>
      <c r="LYS6" s="53"/>
      <c r="LYT6" s="53"/>
      <c r="LYU6" s="53"/>
      <c r="LYV6" s="53"/>
      <c r="LYW6" s="53"/>
      <c r="LYX6" s="53"/>
      <c r="LYY6" s="53"/>
      <c r="LYZ6" s="53"/>
      <c r="LZA6" s="53"/>
      <c r="LZB6" s="53"/>
      <c r="LZC6" s="53"/>
      <c r="LZD6" s="53"/>
      <c r="LZE6" s="53"/>
      <c r="LZF6" s="53"/>
      <c r="LZG6" s="53"/>
      <c r="LZH6" s="53"/>
      <c r="LZI6" s="53"/>
      <c r="LZJ6" s="53"/>
      <c r="LZK6" s="53"/>
      <c r="LZL6" s="53"/>
      <c r="LZM6" s="53"/>
      <c r="LZN6" s="53"/>
      <c r="LZO6" s="53"/>
      <c r="LZP6" s="53"/>
      <c r="LZQ6" s="53"/>
      <c r="LZR6" s="53"/>
      <c r="LZS6" s="53"/>
      <c r="LZT6" s="53"/>
      <c r="LZU6" s="53"/>
      <c r="LZV6" s="53"/>
      <c r="LZW6" s="53"/>
      <c r="LZX6" s="53"/>
      <c r="LZY6" s="53"/>
      <c r="LZZ6" s="53"/>
      <c r="MAA6" s="53"/>
      <c r="MAB6" s="53"/>
      <c r="MAC6" s="53"/>
      <c r="MAD6" s="53"/>
      <c r="MAE6" s="53"/>
      <c r="MAF6" s="53"/>
      <c r="MAG6" s="53"/>
      <c r="MAH6" s="53"/>
      <c r="MAI6" s="53"/>
      <c r="MAJ6" s="53"/>
      <c r="MAK6" s="53"/>
      <c r="MAL6" s="53"/>
      <c r="MAM6" s="53"/>
      <c r="MAN6" s="53"/>
      <c r="MAO6" s="53"/>
      <c r="MAP6" s="53"/>
      <c r="MAQ6" s="53"/>
      <c r="MAR6" s="53"/>
      <c r="MAS6" s="53"/>
      <c r="MAT6" s="53"/>
      <c r="MAU6" s="53"/>
      <c r="MAV6" s="53"/>
      <c r="MAW6" s="53"/>
      <c r="MAX6" s="53"/>
      <c r="MAY6" s="53"/>
      <c r="MAZ6" s="53"/>
      <c r="MBA6" s="53"/>
      <c r="MBB6" s="53"/>
      <c r="MBC6" s="53"/>
      <c r="MBD6" s="53"/>
      <c r="MBE6" s="53"/>
      <c r="MBF6" s="53"/>
      <c r="MBG6" s="53"/>
      <c r="MBH6" s="53"/>
      <c r="MBI6" s="53"/>
      <c r="MBJ6" s="53"/>
      <c r="MBK6" s="53"/>
      <c r="MBL6" s="53"/>
      <c r="MBM6" s="53"/>
      <c r="MBN6" s="53"/>
      <c r="MBO6" s="53"/>
      <c r="MBP6" s="53"/>
      <c r="MBQ6" s="53"/>
      <c r="MBR6" s="53"/>
      <c r="MBS6" s="53"/>
      <c r="MBT6" s="53"/>
      <c r="MBU6" s="53"/>
      <c r="MBV6" s="53"/>
      <c r="MBW6" s="53"/>
      <c r="MBX6" s="53"/>
      <c r="MBY6" s="53"/>
      <c r="MBZ6" s="53"/>
      <c r="MCA6" s="53"/>
      <c r="MCB6" s="53"/>
      <c r="MCC6" s="53"/>
      <c r="MCD6" s="53"/>
      <c r="MCE6" s="53"/>
      <c r="MCF6" s="53"/>
      <c r="MCG6" s="53"/>
      <c r="MCH6" s="53"/>
      <c r="MCI6" s="53"/>
      <c r="MCJ6" s="53"/>
      <c r="MCK6" s="53"/>
      <c r="MCL6" s="53"/>
      <c r="MCM6" s="53"/>
      <c r="MCN6" s="53"/>
      <c r="MCO6" s="53"/>
      <c r="MCP6" s="53"/>
      <c r="MCQ6" s="53"/>
      <c r="MCR6" s="53"/>
      <c r="MCS6" s="53"/>
      <c r="MCT6" s="53"/>
      <c r="MCU6" s="53"/>
      <c r="MCV6" s="53"/>
      <c r="MCW6" s="53"/>
      <c r="MCX6" s="53"/>
      <c r="MCY6" s="53"/>
      <c r="MCZ6" s="53"/>
      <c r="MDA6" s="53"/>
      <c r="MDB6" s="53"/>
      <c r="MDC6" s="53"/>
      <c r="MDD6" s="53"/>
      <c r="MDE6" s="53"/>
      <c r="MDF6" s="53"/>
      <c r="MDG6" s="53"/>
      <c r="MDH6" s="53"/>
      <c r="MDI6" s="53"/>
      <c r="MDJ6" s="53"/>
      <c r="MDK6" s="53"/>
      <c r="MDL6" s="53"/>
      <c r="MDM6" s="53"/>
      <c r="MDN6" s="53"/>
      <c r="MDO6" s="53"/>
      <c r="MDP6" s="53"/>
      <c r="MDQ6" s="53"/>
      <c r="MDR6" s="53"/>
      <c r="MDS6" s="53"/>
      <c r="MDT6" s="53"/>
      <c r="MDU6" s="53"/>
      <c r="MDV6" s="53"/>
      <c r="MDW6" s="53"/>
      <c r="MDX6" s="53"/>
      <c r="MDY6" s="53"/>
      <c r="MDZ6" s="53"/>
      <c r="MEA6" s="53"/>
      <c r="MEB6" s="53"/>
      <c r="MEC6" s="53"/>
      <c r="MED6" s="53"/>
      <c r="MEE6" s="53"/>
      <c r="MEF6" s="53"/>
      <c r="MEG6" s="53"/>
      <c r="MEH6" s="53"/>
      <c r="MEI6" s="53"/>
      <c r="MEJ6" s="53"/>
      <c r="MEK6" s="53"/>
      <c r="MEL6" s="53"/>
      <c r="MEM6" s="53"/>
      <c r="MEN6" s="53"/>
      <c r="MEO6" s="53"/>
      <c r="MEP6" s="53"/>
      <c r="MEQ6" s="53"/>
      <c r="MER6" s="53"/>
      <c r="MES6" s="53"/>
      <c r="MET6" s="53"/>
      <c r="MEU6" s="53"/>
      <c r="MEV6" s="53"/>
      <c r="MEW6" s="53"/>
      <c r="MEX6" s="53"/>
      <c r="MEY6" s="53"/>
      <c r="MEZ6" s="53"/>
      <c r="MFA6" s="53"/>
      <c r="MFB6" s="53"/>
      <c r="MFC6" s="53"/>
      <c r="MFD6" s="53"/>
      <c r="MFE6" s="53"/>
      <c r="MFF6" s="53"/>
      <c r="MFG6" s="53"/>
      <c r="MFH6" s="53"/>
      <c r="MFI6" s="53"/>
      <c r="MFJ6" s="53"/>
      <c r="MFK6" s="53"/>
      <c r="MFL6" s="53"/>
      <c r="MFM6" s="53"/>
      <c r="MFN6" s="53"/>
      <c r="MFO6" s="53"/>
      <c r="MFP6" s="53"/>
      <c r="MFQ6" s="53"/>
      <c r="MFR6" s="53"/>
      <c r="MFS6" s="53"/>
      <c r="MFT6" s="53"/>
      <c r="MFU6" s="53"/>
      <c r="MFV6" s="53"/>
      <c r="MFW6" s="53"/>
      <c r="MFX6" s="53"/>
      <c r="MFY6" s="53"/>
      <c r="MFZ6" s="53"/>
      <c r="MGA6" s="53"/>
      <c r="MGB6" s="53"/>
      <c r="MGC6" s="53"/>
      <c r="MGD6" s="53"/>
      <c r="MGE6" s="53"/>
      <c r="MGF6" s="53"/>
      <c r="MGG6" s="53"/>
      <c r="MGH6" s="53"/>
      <c r="MGI6" s="53"/>
      <c r="MGJ6" s="53"/>
      <c r="MGK6" s="53"/>
      <c r="MGL6" s="53"/>
      <c r="MGM6" s="53"/>
      <c r="MGN6" s="53"/>
      <c r="MGO6" s="53"/>
      <c r="MGP6" s="53"/>
      <c r="MGQ6" s="53"/>
      <c r="MGR6" s="53"/>
      <c r="MGS6" s="53"/>
      <c r="MGT6" s="53"/>
      <c r="MGU6" s="53"/>
      <c r="MGV6" s="53"/>
      <c r="MGW6" s="53"/>
      <c r="MGX6" s="53"/>
      <c r="MGY6" s="53"/>
      <c r="MGZ6" s="53"/>
      <c r="MHA6" s="53"/>
      <c r="MHB6" s="53"/>
      <c r="MHC6" s="53"/>
      <c r="MHD6" s="53"/>
      <c r="MHE6" s="53"/>
      <c r="MHF6" s="53"/>
      <c r="MHG6" s="53"/>
      <c r="MHH6" s="53"/>
      <c r="MHI6" s="53"/>
      <c r="MHJ6" s="53"/>
      <c r="MHK6" s="53"/>
      <c r="MHL6" s="53"/>
      <c r="MHM6" s="53"/>
      <c r="MHN6" s="53"/>
      <c r="MHO6" s="53"/>
      <c r="MHP6" s="53"/>
      <c r="MHQ6" s="53"/>
      <c r="MHR6" s="53"/>
      <c r="MHS6" s="53"/>
      <c r="MHT6" s="53"/>
      <c r="MHU6" s="53"/>
      <c r="MHV6" s="53"/>
      <c r="MHW6" s="53"/>
      <c r="MHX6" s="53"/>
      <c r="MHY6" s="53"/>
      <c r="MHZ6" s="53"/>
      <c r="MIA6" s="53"/>
      <c r="MIB6" s="53"/>
      <c r="MIC6" s="53"/>
      <c r="MID6" s="53"/>
      <c r="MIE6" s="53"/>
      <c r="MIF6" s="53"/>
      <c r="MIG6" s="53"/>
      <c r="MIH6" s="53"/>
      <c r="MII6" s="53"/>
      <c r="MIJ6" s="53"/>
      <c r="MIK6" s="53"/>
      <c r="MIL6" s="53"/>
      <c r="MIM6" s="53"/>
      <c r="MIN6" s="53"/>
      <c r="MIO6" s="53"/>
      <c r="MIP6" s="53"/>
      <c r="MIQ6" s="53"/>
      <c r="MIR6" s="53"/>
      <c r="MIS6" s="53"/>
      <c r="MIT6" s="53"/>
      <c r="MIU6" s="53"/>
      <c r="MIV6" s="53"/>
      <c r="MIW6" s="53"/>
      <c r="MIX6" s="53"/>
      <c r="MIY6" s="53"/>
      <c r="MIZ6" s="53"/>
      <c r="MJA6" s="53"/>
      <c r="MJB6" s="53"/>
      <c r="MJC6" s="53"/>
      <c r="MJD6" s="53"/>
      <c r="MJE6" s="53"/>
      <c r="MJF6" s="53"/>
      <c r="MJG6" s="53"/>
      <c r="MJH6" s="53"/>
      <c r="MJI6" s="53"/>
      <c r="MJJ6" s="53"/>
      <c r="MJK6" s="53"/>
      <c r="MJL6" s="53"/>
      <c r="MJM6" s="53"/>
      <c r="MJN6" s="53"/>
      <c r="MJO6" s="53"/>
      <c r="MJP6" s="53"/>
      <c r="MJQ6" s="53"/>
      <c r="MJR6" s="53"/>
      <c r="MJS6" s="53"/>
      <c r="MJT6" s="53"/>
      <c r="MJU6" s="53"/>
      <c r="MJV6" s="53"/>
      <c r="MJW6" s="53"/>
      <c r="MJX6" s="53"/>
      <c r="MJY6" s="53"/>
      <c r="MJZ6" s="53"/>
      <c r="MKA6" s="53"/>
      <c r="MKB6" s="53"/>
      <c r="MKC6" s="53"/>
      <c r="MKD6" s="53"/>
      <c r="MKE6" s="53"/>
      <c r="MKF6" s="53"/>
      <c r="MKG6" s="53"/>
      <c r="MKH6" s="53"/>
      <c r="MKI6" s="53"/>
      <c r="MKJ6" s="53"/>
      <c r="MKK6" s="53"/>
      <c r="MKL6" s="53"/>
      <c r="MKM6" s="53"/>
      <c r="MKN6" s="53"/>
      <c r="MKO6" s="53"/>
      <c r="MKP6" s="53"/>
      <c r="MKQ6" s="53"/>
      <c r="MKR6" s="53"/>
      <c r="MKS6" s="53"/>
      <c r="MKT6" s="53"/>
      <c r="MKU6" s="53"/>
      <c r="MKV6" s="53"/>
      <c r="MKW6" s="53"/>
      <c r="MKX6" s="53"/>
      <c r="MKY6" s="53"/>
      <c r="MKZ6" s="53"/>
      <c r="MLA6" s="53"/>
      <c r="MLB6" s="53"/>
      <c r="MLC6" s="53"/>
      <c r="MLD6" s="53"/>
      <c r="MLE6" s="53"/>
      <c r="MLF6" s="53"/>
      <c r="MLG6" s="53"/>
      <c r="MLH6" s="53"/>
      <c r="MLI6" s="53"/>
      <c r="MLJ6" s="53"/>
      <c r="MLK6" s="53"/>
      <c r="MLL6" s="53"/>
      <c r="MLM6" s="53"/>
      <c r="MLN6" s="53"/>
      <c r="MLO6" s="53"/>
      <c r="MLP6" s="53"/>
      <c r="MLQ6" s="53"/>
      <c r="MLR6" s="53"/>
      <c r="MLS6" s="53"/>
      <c r="MLT6" s="53"/>
      <c r="MLU6" s="53"/>
      <c r="MLV6" s="53"/>
      <c r="MLW6" s="53"/>
      <c r="MLX6" s="53"/>
      <c r="MLY6" s="53"/>
      <c r="MLZ6" s="53"/>
      <c r="MMA6" s="53"/>
      <c r="MMB6" s="53"/>
      <c r="MMC6" s="53"/>
      <c r="MMD6" s="53"/>
      <c r="MME6" s="53"/>
      <c r="MMF6" s="53"/>
      <c r="MMG6" s="53"/>
      <c r="MMH6" s="53"/>
      <c r="MMI6" s="53"/>
      <c r="MMJ6" s="53"/>
      <c r="MMK6" s="53"/>
      <c r="MML6" s="53"/>
      <c r="MMM6" s="53"/>
      <c r="MMN6" s="53"/>
      <c r="MMO6" s="53"/>
      <c r="MMP6" s="53"/>
      <c r="MMQ6" s="53"/>
      <c r="MMR6" s="53"/>
      <c r="MMS6" s="53"/>
      <c r="MMT6" s="53"/>
      <c r="MMU6" s="53"/>
      <c r="MMV6" s="53"/>
      <c r="MMW6" s="53"/>
      <c r="MMX6" s="53"/>
      <c r="MMY6" s="53"/>
      <c r="MMZ6" s="53"/>
      <c r="MNA6" s="53"/>
      <c r="MNB6" s="53"/>
      <c r="MNC6" s="53"/>
      <c r="MND6" s="53"/>
      <c r="MNE6" s="53"/>
      <c r="MNF6" s="53"/>
      <c r="MNG6" s="53"/>
      <c r="MNH6" s="53"/>
      <c r="MNI6" s="53"/>
      <c r="MNJ6" s="53"/>
      <c r="MNK6" s="53"/>
      <c r="MNL6" s="53"/>
      <c r="MNM6" s="53"/>
      <c r="MNN6" s="53"/>
      <c r="MNO6" s="53"/>
      <c r="MNP6" s="53"/>
      <c r="MNQ6" s="53"/>
      <c r="MNR6" s="53"/>
      <c r="MNS6" s="53"/>
      <c r="MNT6" s="53"/>
      <c r="MNU6" s="53"/>
      <c r="MNV6" s="53"/>
      <c r="MNW6" s="53"/>
      <c r="MNX6" s="53"/>
      <c r="MNY6" s="53"/>
      <c r="MNZ6" s="53"/>
      <c r="MOA6" s="53"/>
      <c r="MOB6" s="53"/>
      <c r="MOC6" s="53"/>
      <c r="MOD6" s="53"/>
      <c r="MOE6" s="53"/>
      <c r="MOF6" s="53"/>
      <c r="MOG6" s="53"/>
      <c r="MOH6" s="53"/>
      <c r="MOI6" s="53"/>
      <c r="MOJ6" s="53"/>
      <c r="MOK6" s="53"/>
      <c r="MOL6" s="53"/>
      <c r="MOM6" s="53"/>
      <c r="MON6" s="53"/>
      <c r="MOO6" s="53"/>
      <c r="MOP6" s="53"/>
      <c r="MOQ6" s="53"/>
      <c r="MOR6" s="53"/>
      <c r="MOS6" s="53"/>
      <c r="MOT6" s="53"/>
      <c r="MOU6" s="53"/>
      <c r="MOV6" s="53"/>
      <c r="MOW6" s="53"/>
      <c r="MOX6" s="53"/>
      <c r="MOY6" s="53"/>
      <c r="MOZ6" s="53"/>
      <c r="MPA6" s="53"/>
      <c r="MPB6" s="53"/>
      <c r="MPC6" s="53"/>
      <c r="MPD6" s="53"/>
      <c r="MPE6" s="53"/>
      <c r="MPF6" s="53"/>
      <c r="MPG6" s="53"/>
      <c r="MPH6" s="53"/>
      <c r="MPI6" s="53"/>
      <c r="MPJ6" s="53"/>
      <c r="MPK6" s="53"/>
      <c r="MPL6" s="53"/>
      <c r="MPM6" s="53"/>
      <c r="MPN6" s="53"/>
      <c r="MPO6" s="53"/>
      <c r="MPP6" s="53"/>
      <c r="MPQ6" s="53"/>
      <c r="MPR6" s="53"/>
      <c r="MPS6" s="53"/>
      <c r="MPT6" s="53"/>
      <c r="MPU6" s="53"/>
      <c r="MPV6" s="53"/>
      <c r="MPW6" s="53"/>
      <c r="MPX6" s="53"/>
      <c r="MPY6" s="53"/>
      <c r="MPZ6" s="53"/>
      <c r="MQA6" s="53"/>
      <c r="MQB6" s="53"/>
      <c r="MQC6" s="53"/>
      <c r="MQD6" s="53"/>
      <c r="MQE6" s="53"/>
      <c r="MQF6" s="53"/>
      <c r="MQG6" s="53"/>
      <c r="MQH6" s="53"/>
      <c r="MQI6" s="53"/>
      <c r="MQJ6" s="53"/>
      <c r="MQK6" s="53"/>
      <c r="MQL6" s="53"/>
      <c r="MQM6" s="53"/>
      <c r="MQN6" s="53"/>
      <c r="MQO6" s="53"/>
      <c r="MQP6" s="53"/>
      <c r="MQQ6" s="53"/>
      <c r="MQR6" s="53"/>
      <c r="MQS6" s="53"/>
      <c r="MQT6" s="53"/>
      <c r="MQU6" s="53"/>
      <c r="MQV6" s="53"/>
      <c r="MQW6" s="53"/>
      <c r="MQX6" s="53"/>
      <c r="MQY6" s="53"/>
      <c r="MQZ6" s="53"/>
      <c r="MRA6" s="53"/>
      <c r="MRB6" s="53"/>
      <c r="MRC6" s="53"/>
      <c r="MRD6" s="53"/>
      <c r="MRE6" s="53"/>
      <c r="MRF6" s="53"/>
      <c r="MRG6" s="53"/>
      <c r="MRH6" s="53"/>
      <c r="MRI6" s="53"/>
      <c r="MRJ6" s="53"/>
      <c r="MRK6" s="53"/>
      <c r="MRL6" s="53"/>
      <c r="MRM6" s="53"/>
      <c r="MRN6" s="53"/>
      <c r="MRO6" s="53"/>
      <c r="MRP6" s="53"/>
      <c r="MRQ6" s="53"/>
      <c r="MRR6" s="53"/>
      <c r="MRS6" s="53"/>
      <c r="MRT6" s="53"/>
      <c r="MRU6" s="53"/>
      <c r="MRV6" s="53"/>
      <c r="MRW6" s="53"/>
      <c r="MRX6" s="53"/>
      <c r="MRY6" s="53"/>
      <c r="MRZ6" s="53"/>
      <c r="MSA6" s="53"/>
      <c r="MSB6" s="53"/>
      <c r="MSC6" s="53"/>
      <c r="MSD6" s="53"/>
      <c r="MSE6" s="53"/>
      <c r="MSF6" s="53"/>
      <c r="MSG6" s="53"/>
      <c r="MSH6" s="53"/>
      <c r="MSI6" s="53"/>
      <c r="MSJ6" s="53"/>
      <c r="MSK6" s="53"/>
      <c r="MSL6" s="53"/>
      <c r="MSM6" s="53"/>
      <c r="MSN6" s="53"/>
      <c r="MSO6" s="53"/>
      <c r="MSP6" s="53"/>
      <c r="MSQ6" s="53"/>
      <c r="MSR6" s="53"/>
      <c r="MSS6" s="53"/>
      <c r="MST6" s="53"/>
      <c r="MSU6" s="53"/>
      <c r="MSV6" s="53"/>
      <c r="MSW6" s="53"/>
      <c r="MSX6" s="53"/>
      <c r="MSY6" s="53"/>
      <c r="MSZ6" s="53"/>
      <c r="MTA6" s="53"/>
      <c r="MTB6" s="53"/>
      <c r="MTC6" s="53"/>
      <c r="MTD6" s="53"/>
      <c r="MTE6" s="53"/>
      <c r="MTF6" s="53"/>
      <c r="MTG6" s="53"/>
      <c r="MTH6" s="53"/>
      <c r="MTI6" s="53"/>
      <c r="MTJ6" s="53"/>
      <c r="MTK6" s="53"/>
      <c r="MTL6" s="53"/>
      <c r="MTM6" s="53"/>
      <c r="MTN6" s="53"/>
      <c r="MTO6" s="53"/>
      <c r="MTP6" s="53"/>
      <c r="MTQ6" s="53"/>
      <c r="MTR6" s="53"/>
      <c r="MTS6" s="53"/>
      <c r="MTT6" s="53"/>
      <c r="MTU6" s="53"/>
      <c r="MTV6" s="53"/>
      <c r="MTW6" s="53"/>
      <c r="MTX6" s="53"/>
      <c r="MTY6" s="53"/>
      <c r="MTZ6" s="53"/>
      <c r="MUA6" s="53"/>
      <c r="MUB6" s="53"/>
      <c r="MUC6" s="53"/>
      <c r="MUD6" s="53"/>
      <c r="MUE6" s="53"/>
      <c r="MUF6" s="53"/>
      <c r="MUG6" s="53"/>
      <c r="MUH6" s="53"/>
      <c r="MUI6" s="53"/>
      <c r="MUJ6" s="53"/>
      <c r="MUK6" s="53"/>
      <c r="MUL6" s="53"/>
      <c r="MUM6" s="53"/>
      <c r="MUN6" s="53"/>
      <c r="MUO6" s="53"/>
      <c r="MUP6" s="53"/>
      <c r="MUQ6" s="53"/>
      <c r="MUR6" s="53"/>
      <c r="MUS6" s="53"/>
      <c r="MUT6" s="53"/>
      <c r="MUU6" s="53"/>
      <c r="MUV6" s="53"/>
      <c r="MUW6" s="53"/>
      <c r="MUX6" s="53"/>
      <c r="MUY6" s="53"/>
      <c r="MUZ6" s="53"/>
      <c r="MVA6" s="53"/>
      <c r="MVB6" s="53"/>
      <c r="MVC6" s="53"/>
      <c r="MVD6" s="53"/>
      <c r="MVE6" s="53"/>
      <c r="MVF6" s="53"/>
      <c r="MVG6" s="53"/>
      <c r="MVH6" s="53"/>
      <c r="MVI6" s="53"/>
      <c r="MVJ6" s="53"/>
      <c r="MVK6" s="53"/>
      <c r="MVL6" s="53"/>
      <c r="MVM6" s="53"/>
      <c r="MVN6" s="53"/>
      <c r="MVO6" s="53"/>
      <c r="MVP6" s="53"/>
      <c r="MVQ6" s="53"/>
      <c r="MVR6" s="53"/>
      <c r="MVS6" s="53"/>
      <c r="MVT6" s="53"/>
      <c r="MVU6" s="53"/>
      <c r="MVV6" s="53"/>
      <c r="MVW6" s="53"/>
      <c r="MVX6" s="53"/>
      <c r="MVY6" s="53"/>
      <c r="MVZ6" s="53"/>
      <c r="MWA6" s="53"/>
      <c r="MWB6" s="53"/>
      <c r="MWC6" s="53"/>
      <c r="MWD6" s="53"/>
      <c r="MWE6" s="53"/>
      <c r="MWF6" s="53"/>
      <c r="MWG6" s="53"/>
      <c r="MWH6" s="53"/>
      <c r="MWI6" s="53"/>
      <c r="MWJ6" s="53"/>
      <c r="MWK6" s="53"/>
      <c r="MWL6" s="53"/>
      <c r="MWM6" s="53"/>
      <c r="MWN6" s="53"/>
      <c r="MWO6" s="53"/>
      <c r="MWP6" s="53"/>
      <c r="MWQ6" s="53"/>
      <c r="MWR6" s="53"/>
      <c r="MWS6" s="53"/>
      <c r="MWT6" s="53"/>
      <c r="MWU6" s="53"/>
      <c r="MWV6" s="53"/>
      <c r="MWW6" s="53"/>
      <c r="MWX6" s="53"/>
      <c r="MWY6" s="53"/>
      <c r="MWZ6" s="53"/>
      <c r="MXA6" s="53"/>
      <c r="MXB6" s="53"/>
      <c r="MXC6" s="53"/>
      <c r="MXD6" s="53"/>
      <c r="MXE6" s="53"/>
      <c r="MXF6" s="53"/>
      <c r="MXG6" s="53"/>
      <c r="MXH6" s="53"/>
      <c r="MXI6" s="53"/>
      <c r="MXJ6" s="53"/>
      <c r="MXK6" s="53"/>
      <c r="MXL6" s="53"/>
      <c r="MXM6" s="53"/>
      <c r="MXN6" s="53"/>
      <c r="MXO6" s="53"/>
      <c r="MXP6" s="53"/>
      <c r="MXQ6" s="53"/>
      <c r="MXR6" s="53"/>
      <c r="MXS6" s="53"/>
      <c r="MXT6" s="53"/>
      <c r="MXU6" s="53"/>
      <c r="MXV6" s="53"/>
      <c r="MXW6" s="53"/>
      <c r="MXX6" s="53"/>
      <c r="MXY6" s="53"/>
      <c r="MXZ6" s="53"/>
      <c r="MYA6" s="53"/>
      <c r="MYB6" s="53"/>
      <c r="MYC6" s="53"/>
      <c r="MYD6" s="53"/>
      <c r="MYE6" s="53"/>
      <c r="MYF6" s="53"/>
      <c r="MYG6" s="53"/>
      <c r="MYH6" s="53"/>
      <c r="MYI6" s="53"/>
      <c r="MYJ6" s="53"/>
      <c r="MYK6" s="53"/>
      <c r="MYL6" s="53"/>
      <c r="MYM6" s="53"/>
      <c r="MYN6" s="53"/>
      <c r="MYO6" s="53"/>
      <c r="MYP6" s="53"/>
      <c r="MYQ6" s="53"/>
      <c r="MYR6" s="53"/>
      <c r="MYS6" s="53"/>
      <c r="MYT6" s="53"/>
      <c r="MYU6" s="53"/>
      <c r="MYV6" s="53"/>
      <c r="MYW6" s="53"/>
      <c r="MYX6" s="53"/>
      <c r="MYY6" s="53"/>
      <c r="MYZ6" s="53"/>
      <c r="MZA6" s="53"/>
      <c r="MZB6" s="53"/>
      <c r="MZC6" s="53"/>
      <c r="MZD6" s="53"/>
      <c r="MZE6" s="53"/>
      <c r="MZF6" s="53"/>
      <c r="MZG6" s="53"/>
      <c r="MZH6" s="53"/>
      <c r="MZI6" s="53"/>
      <c r="MZJ6" s="53"/>
      <c r="MZK6" s="53"/>
      <c r="MZL6" s="53"/>
      <c r="MZM6" s="53"/>
      <c r="MZN6" s="53"/>
      <c r="MZO6" s="53"/>
      <c r="MZP6" s="53"/>
      <c r="MZQ6" s="53"/>
      <c r="MZR6" s="53"/>
      <c r="MZS6" s="53"/>
      <c r="MZT6" s="53"/>
      <c r="MZU6" s="53"/>
      <c r="MZV6" s="53"/>
      <c r="MZW6" s="53"/>
      <c r="MZX6" s="53"/>
      <c r="MZY6" s="53"/>
      <c r="MZZ6" s="53"/>
      <c r="NAA6" s="53"/>
      <c r="NAB6" s="53"/>
      <c r="NAC6" s="53"/>
      <c r="NAD6" s="53"/>
      <c r="NAE6" s="53"/>
      <c r="NAF6" s="53"/>
      <c r="NAG6" s="53"/>
      <c r="NAH6" s="53"/>
      <c r="NAI6" s="53"/>
      <c r="NAJ6" s="53"/>
      <c r="NAK6" s="53"/>
      <c r="NAL6" s="53"/>
      <c r="NAM6" s="53"/>
      <c r="NAN6" s="53"/>
      <c r="NAO6" s="53"/>
      <c r="NAP6" s="53"/>
      <c r="NAQ6" s="53"/>
      <c r="NAR6" s="53"/>
      <c r="NAS6" s="53"/>
      <c r="NAT6" s="53"/>
      <c r="NAU6" s="53"/>
      <c r="NAV6" s="53"/>
      <c r="NAW6" s="53"/>
      <c r="NAX6" s="53"/>
      <c r="NAY6" s="53"/>
      <c r="NAZ6" s="53"/>
      <c r="NBA6" s="53"/>
      <c r="NBB6" s="53"/>
      <c r="NBC6" s="53"/>
      <c r="NBD6" s="53"/>
      <c r="NBE6" s="53"/>
      <c r="NBF6" s="53"/>
      <c r="NBG6" s="53"/>
      <c r="NBH6" s="53"/>
      <c r="NBI6" s="53"/>
      <c r="NBJ6" s="53"/>
      <c r="NBK6" s="53"/>
      <c r="NBL6" s="53"/>
      <c r="NBM6" s="53"/>
      <c r="NBN6" s="53"/>
      <c r="NBO6" s="53"/>
      <c r="NBP6" s="53"/>
      <c r="NBQ6" s="53"/>
      <c r="NBR6" s="53"/>
      <c r="NBS6" s="53"/>
      <c r="NBT6" s="53"/>
      <c r="NBU6" s="53"/>
      <c r="NBV6" s="53"/>
      <c r="NBW6" s="53"/>
      <c r="NBX6" s="53"/>
      <c r="NBY6" s="53"/>
      <c r="NBZ6" s="53"/>
      <c r="NCA6" s="53"/>
      <c r="NCB6" s="53"/>
      <c r="NCC6" s="53"/>
      <c r="NCD6" s="53"/>
      <c r="NCE6" s="53"/>
      <c r="NCF6" s="53"/>
      <c r="NCG6" s="53"/>
      <c r="NCH6" s="53"/>
      <c r="NCI6" s="53"/>
      <c r="NCJ6" s="53"/>
      <c r="NCK6" s="53"/>
      <c r="NCL6" s="53"/>
      <c r="NCM6" s="53"/>
      <c r="NCN6" s="53"/>
      <c r="NCO6" s="53"/>
      <c r="NCP6" s="53"/>
      <c r="NCQ6" s="53"/>
      <c r="NCR6" s="53"/>
      <c r="NCS6" s="53"/>
      <c r="NCT6" s="53"/>
      <c r="NCU6" s="53"/>
      <c r="NCV6" s="53"/>
      <c r="NCW6" s="53"/>
      <c r="NCX6" s="53"/>
      <c r="NCY6" s="53"/>
      <c r="NCZ6" s="53"/>
      <c r="NDA6" s="53"/>
      <c r="NDB6" s="53"/>
      <c r="NDC6" s="53"/>
      <c r="NDD6" s="53"/>
      <c r="NDE6" s="53"/>
      <c r="NDF6" s="53"/>
      <c r="NDG6" s="53"/>
      <c r="NDH6" s="53"/>
      <c r="NDI6" s="53"/>
      <c r="NDJ6" s="53"/>
      <c r="NDK6" s="53"/>
      <c r="NDL6" s="53"/>
      <c r="NDM6" s="53"/>
      <c r="NDN6" s="53"/>
      <c r="NDO6" s="53"/>
      <c r="NDP6" s="53"/>
      <c r="NDQ6" s="53"/>
      <c r="NDR6" s="53"/>
      <c r="NDS6" s="53"/>
      <c r="NDT6" s="53"/>
      <c r="NDU6" s="53"/>
      <c r="NDV6" s="53"/>
      <c r="NDW6" s="53"/>
      <c r="NDX6" s="53"/>
      <c r="NDY6" s="53"/>
      <c r="NDZ6" s="53"/>
      <c r="NEA6" s="53"/>
      <c r="NEB6" s="53"/>
      <c r="NEC6" s="53"/>
      <c r="NED6" s="53"/>
      <c r="NEE6" s="53"/>
      <c r="NEF6" s="53"/>
      <c r="NEG6" s="53"/>
      <c r="NEH6" s="53"/>
      <c r="NEI6" s="53"/>
      <c r="NEJ6" s="53"/>
      <c r="NEK6" s="53"/>
      <c r="NEL6" s="53"/>
      <c r="NEM6" s="53"/>
      <c r="NEN6" s="53"/>
      <c r="NEO6" s="53"/>
      <c r="NEP6" s="53"/>
      <c r="NEQ6" s="53"/>
      <c r="NER6" s="53"/>
      <c r="NES6" s="53"/>
      <c r="NET6" s="53"/>
      <c r="NEU6" s="53"/>
      <c r="NEV6" s="53"/>
      <c r="NEW6" s="53"/>
      <c r="NEX6" s="53"/>
      <c r="NEY6" s="53"/>
      <c r="NEZ6" s="53"/>
      <c r="NFA6" s="53"/>
      <c r="NFB6" s="53"/>
      <c r="NFC6" s="53"/>
      <c r="NFD6" s="53"/>
      <c r="NFE6" s="53"/>
      <c r="NFF6" s="53"/>
      <c r="NFG6" s="53"/>
      <c r="NFH6" s="53"/>
      <c r="NFI6" s="53"/>
      <c r="NFJ6" s="53"/>
      <c r="NFK6" s="53"/>
      <c r="NFL6" s="53"/>
      <c r="NFM6" s="53"/>
      <c r="NFN6" s="53"/>
      <c r="NFO6" s="53"/>
      <c r="NFP6" s="53"/>
      <c r="NFQ6" s="53"/>
      <c r="NFR6" s="53"/>
      <c r="NFS6" s="53"/>
      <c r="NFT6" s="53"/>
      <c r="NFU6" s="53"/>
      <c r="NFV6" s="53"/>
      <c r="NFW6" s="53"/>
      <c r="NFX6" s="53"/>
      <c r="NFY6" s="53"/>
      <c r="NFZ6" s="53"/>
      <c r="NGA6" s="53"/>
      <c r="NGB6" s="53"/>
      <c r="NGC6" s="53"/>
      <c r="NGD6" s="53"/>
      <c r="NGE6" s="53"/>
      <c r="NGF6" s="53"/>
      <c r="NGG6" s="53"/>
      <c r="NGH6" s="53"/>
      <c r="NGI6" s="53"/>
      <c r="NGJ6" s="53"/>
      <c r="NGK6" s="53"/>
      <c r="NGL6" s="53"/>
      <c r="NGM6" s="53"/>
      <c r="NGN6" s="53"/>
      <c r="NGO6" s="53"/>
      <c r="NGP6" s="53"/>
      <c r="NGQ6" s="53"/>
      <c r="NGR6" s="53"/>
      <c r="NGS6" s="53"/>
      <c r="NGT6" s="53"/>
      <c r="NGU6" s="53"/>
      <c r="NGV6" s="53"/>
      <c r="NGW6" s="53"/>
      <c r="NGX6" s="53"/>
      <c r="NGY6" s="53"/>
      <c r="NGZ6" s="53"/>
      <c r="NHA6" s="53"/>
      <c r="NHB6" s="53"/>
      <c r="NHC6" s="53"/>
      <c r="NHD6" s="53"/>
      <c r="NHE6" s="53"/>
      <c r="NHF6" s="53"/>
      <c r="NHG6" s="53"/>
      <c r="NHH6" s="53"/>
      <c r="NHI6" s="53"/>
      <c r="NHJ6" s="53"/>
      <c r="NHK6" s="53"/>
      <c r="NHL6" s="53"/>
      <c r="NHM6" s="53"/>
      <c r="NHN6" s="53"/>
      <c r="NHO6" s="53"/>
      <c r="NHP6" s="53"/>
      <c r="NHQ6" s="53"/>
      <c r="NHR6" s="53"/>
      <c r="NHS6" s="53"/>
      <c r="NHT6" s="53"/>
      <c r="NHU6" s="53"/>
      <c r="NHV6" s="53"/>
      <c r="NHW6" s="53"/>
      <c r="NHX6" s="53"/>
      <c r="NHY6" s="53"/>
      <c r="NHZ6" s="53"/>
      <c r="NIA6" s="53"/>
      <c r="NIB6" s="53"/>
      <c r="NIC6" s="53"/>
      <c r="NID6" s="53"/>
      <c r="NIE6" s="53"/>
      <c r="NIF6" s="53"/>
      <c r="NIG6" s="53"/>
      <c r="NIH6" s="53"/>
      <c r="NII6" s="53"/>
      <c r="NIJ6" s="53"/>
      <c r="NIK6" s="53"/>
      <c r="NIL6" s="53"/>
      <c r="NIM6" s="53"/>
      <c r="NIN6" s="53"/>
      <c r="NIO6" s="53"/>
      <c r="NIP6" s="53"/>
      <c r="NIQ6" s="53"/>
      <c r="NIR6" s="53"/>
      <c r="NIS6" s="53"/>
      <c r="NIT6" s="53"/>
      <c r="NIU6" s="53"/>
      <c r="NIV6" s="53"/>
      <c r="NIW6" s="53"/>
      <c r="NIX6" s="53"/>
      <c r="NIY6" s="53"/>
      <c r="NIZ6" s="53"/>
      <c r="NJA6" s="53"/>
      <c r="NJB6" s="53"/>
      <c r="NJC6" s="53"/>
      <c r="NJD6" s="53"/>
      <c r="NJE6" s="53"/>
      <c r="NJF6" s="53"/>
      <c r="NJG6" s="53"/>
      <c r="NJH6" s="53"/>
      <c r="NJI6" s="53"/>
      <c r="NJJ6" s="53"/>
      <c r="NJK6" s="53"/>
      <c r="NJL6" s="53"/>
      <c r="NJM6" s="53"/>
      <c r="NJN6" s="53"/>
      <c r="NJO6" s="53"/>
      <c r="NJP6" s="53"/>
      <c r="NJQ6" s="53"/>
      <c r="NJR6" s="53"/>
      <c r="NJS6" s="53"/>
      <c r="NJT6" s="53"/>
      <c r="NJU6" s="53"/>
      <c r="NJV6" s="53"/>
      <c r="NJW6" s="53"/>
      <c r="NJX6" s="53"/>
      <c r="NJY6" s="53"/>
      <c r="NJZ6" s="53"/>
      <c r="NKA6" s="53"/>
      <c r="NKB6" s="53"/>
      <c r="NKC6" s="53"/>
      <c r="NKD6" s="53"/>
      <c r="NKE6" s="53"/>
      <c r="NKF6" s="53"/>
      <c r="NKG6" s="53"/>
      <c r="NKH6" s="53"/>
      <c r="NKI6" s="53"/>
      <c r="NKJ6" s="53"/>
      <c r="NKK6" s="53"/>
      <c r="NKL6" s="53"/>
      <c r="NKM6" s="53"/>
      <c r="NKN6" s="53"/>
      <c r="NKO6" s="53"/>
      <c r="NKP6" s="53"/>
      <c r="NKQ6" s="53"/>
      <c r="NKR6" s="53"/>
      <c r="NKS6" s="53"/>
      <c r="NKT6" s="53"/>
      <c r="NKU6" s="53"/>
      <c r="NKV6" s="53"/>
      <c r="NKW6" s="53"/>
      <c r="NKX6" s="53"/>
      <c r="NKY6" s="53"/>
      <c r="NKZ6" s="53"/>
      <c r="NLA6" s="53"/>
      <c r="NLB6" s="53"/>
      <c r="NLC6" s="53"/>
      <c r="NLD6" s="53"/>
      <c r="NLE6" s="53"/>
      <c r="NLF6" s="53"/>
      <c r="NLG6" s="53"/>
      <c r="NLH6" s="53"/>
      <c r="NLI6" s="53"/>
      <c r="NLJ6" s="53"/>
      <c r="NLK6" s="53"/>
      <c r="NLL6" s="53"/>
      <c r="NLM6" s="53"/>
      <c r="NLN6" s="53"/>
      <c r="NLO6" s="53"/>
      <c r="NLP6" s="53"/>
      <c r="NLQ6" s="53"/>
      <c r="NLR6" s="53"/>
      <c r="NLS6" s="53"/>
      <c r="NLT6" s="53"/>
      <c r="NLU6" s="53"/>
      <c r="NLV6" s="53"/>
      <c r="NLW6" s="53"/>
      <c r="NLX6" s="53"/>
      <c r="NLY6" s="53"/>
      <c r="NLZ6" s="53"/>
      <c r="NMA6" s="53"/>
      <c r="NMB6" s="53"/>
      <c r="NMC6" s="53"/>
      <c r="NMD6" s="53"/>
      <c r="NME6" s="53"/>
      <c r="NMF6" s="53"/>
      <c r="NMG6" s="53"/>
      <c r="NMH6" s="53"/>
      <c r="NMI6" s="53"/>
      <c r="NMJ6" s="53"/>
      <c r="NMK6" s="53"/>
      <c r="NML6" s="53"/>
      <c r="NMM6" s="53"/>
      <c r="NMN6" s="53"/>
      <c r="NMO6" s="53"/>
      <c r="NMP6" s="53"/>
      <c r="NMQ6" s="53"/>
      <c r="NMR6" s="53"/>
      <c r="NMS6" s="53"/>
      <c r="NMT6" s="53"/>
      <c r="NMU6" s="53"/>
      <c r="NMV6" s="53"/>
      <c r="NMW6" s="53"/>
      <c r="NMX6" s="53"/>
      <c r="NMY6" s="53"/>
      <c r="NMZ6" s="53"/>
      <c r="NNA6" s="53"/>
      <c r="NNB6" s="53"/>
      <c r="NNC6" s="53"/>
      <c r="NND6" s="53"/>
      <c r="NNE6" s="53"/>
      <c r="NNF6" s="53"/>
      <c r="NNG6" s="53"/>
      <c r="NNH6" s="53"/>
      <c r="NNI6" s="53"/>
      <c r="NNJ6" s="53"/>
      <c r="NNK6" s="53"/>
      <c r="NNL6" s="53"/>
      <c r="NNM6" s="53"/>
      <c r="NNN6" s="53"/>
      <c r="NNO6" s="53"/>
      <c r="NNP6" s="53"/>
      <c r="NNQ6" s="53"/>
      <c r="NNR6" s="53"/>
      <c r="NNS6" s="53"/>
      <c r="NNT6" s="53"/>
      <c r="NNU6" s="53"/>
      <c r="NNV6" s="53"/>
      <c r="NNW6" s="53"/>
      <c r="NNX6" s="53"/>
      <c r="NNY6" s="53"/>
      <c r="NNZ6" s="53"/>
      <c r="NOA6" s="53"/>
      <c r="NOB6" s="53"/>
      <c r="NOC6" s="53"/>
      <c r="NOD6" s="53"/>
      <c r="NOE6" s="53"/>
      <c r="NOF6" s="53"/>
      <c r="NOG6" s="53"/>
      <c r="NOH6" s="53"/>
      <c r="NOI6" s="53"/>
      <c r="NOJ6" s="53"/>
      <c r="NOK6" s="53"/>
      <c r="NOL6" s="53"/>
      <c r="NOM6" s="53"/>
      <c r="NON6" s="53"/>
      <c r="NOO6" s="53"/>
      <c r="NOP6" s="53"/>
      <c r="NOQ6" s="53"/>
      <c r="NOR6" s="53"/>
      <c r="NOS6" s="53"/>
      <c r="NOT6" s="53"/>
      <c r="NOU6" s="53"/>
      <c r="NOV6" s="53"/>
      <c r="NOW6" s="53"/>
      <c r="NOX6" s="53"/>
      <c r="NOY6" s="53"/>
      <c r="NOZ6" s="53"/>
      <c r="NPA6" s="53"/>
      <c r="NPB6" s="53"/>
      <c r="NPC6" s="53"/>
      <c r="NPD6" s="53"/>
      <c r="NPE6" s="53"/>
      <c r="NPF6" s="53"/>
      <c r="NPG6" s="53"/>
      <c r="NPH6" s="53"/>
      <c r="NPI6" s="53"/>
      <c r="NPJ6" s="53"/>
      <c r="NPK6" s="53"/>
      <c r="NPL6" s="53"/>
      <c r="NPM6" s="53"/>
      <c r="NPN6" s="53"/>
      <c r="NPO6" s="53"/>
      <c r="NPP6" s="53"/>
      <c r="NPQ6" s="53"/>
      <c r="NPR6" s="53"/>
      <c r="NPS6" s="53"/>
      <c r="NPT6" s="53"/>
      <c r="NPU6" s="53"/>
      <c r="NPV6" s="53"/>
      <c r="NPW6" s="53"/>
      <c r="NPX6" s="53"/>
      <c r="NPY6" s="53"/>
      <c r="NPZ6" s="53"/>
      <c r="NQA6" s="53"/>
      <c r="NQB6" s="53"/>
      <c r="NQC6" s="53"/>
      <c r="NQD6" s="53"/>
      <c r="NQE6" s="53"/>
      <c r="NQF6" s="53"/>
      <c r="NQG6" s="53"/>
      <c r="NQH6" s="53"/>
      <c r="NQI6" s="53"/>
      <c r="NQJ6" s="53"/>
      <c r="NQK6" s="53"/>
      <c r="NQL6" s="53"/>
      <c r="NQM6" s="53"/>
      <c r="NQN6" s="53"/>
      <c r="NQO6" s="53"/>
      <c r="NQP6" s="53"/>
      <c r="NQQ6" s="53"/>
      <c r="NQR6" s="53"/>
      <c r="NQS6" s="53"/>
      <c r="NQT6" s="53"/>
      <c r="NQU6" s="53"/>
      <c r="NQV6" s="53"/>
      <c r="NQW6" s="53"/>
      <c r="NQX6" s="53"/>
      <c r="NQY6" s="53"/>
      <c r="NQZ6" s="53"/>
      <c r="NRA6" s="53"/>
      <c r="NRB6" s="53"/>
      <c r="NRC6" s="53"/>
      <c r="NRD6" s="53"/>
      <c r="NRE6" s="53"/>
      <c r="NRF6" s="53"/>
      <c r="NRG6" s="53"/>
      <c r="NRH6" s="53"/>
      <c r="NRI6" s="53"/>
      <c r="NRJ6" s="53"/>
      <c r="NRK6" s="53"/>
      <c r="NRL6" s="53"/>
      <c r="NRM6" s="53"/>
      <c r="NRN6" s="53"/>
      <c r="NRO6" s="53"/>
      <c r="NRP6" s="53"/>
      <c r="NRQ6" s="53"/>
      <c r="NRR6" s="53"/>
      <c r="NRS6" s="53"/>
      <c r="NRT6" s="53"/>
      <c r="NRU6" s="53"/>
      <c r="NRV6" s="53"/>
      <c r="NRW6" s="53"/>
      <c r="NRX6" s="53"/>
      <c r="NRY6" s="53"/>
      <c r="NRZ6" s="53"/>
      <c r="NSA6" s="53"/>
      <c r="NSB6" s="53"/>
      <c r="NSC6" s="53"/>
      <c r="NSD6" s="53"/>
      <c r="NSE6" s="53"/>
      <c r="NSF6" s="53"/>
      <c r="NSG6" s="53"/>
      <c r="NSH6" s="53"/>
      <c r="NSI6" s="53"/>
      <c r="NSJ6" s="53"/>
      <c r="NSK6" s="53"/>
      <c r="NSL6" s="53"/>
      <c r="NSM6" s="53"/>
      <c r="NSN6" s="53"/>
      <c r="NSO6" s="53"/>
      <c r="NSP6" s="53"/>
      <c r="NSQ6" s="53"/>
      <c r="NSR6" s="53"/>
      <c r="NSS6" s="53"/>
      <c r="NST6" s="53"/>
      <c r="NSU6" s="53"/>
      <c r="NSV6" s="53"/>
      <c r="NSW6" s="53"/>
      <c r="NSX6" s="53"/>
      <c r="NSY6" s="53"/>
      <c r="NSZ6" s="53"/>
      <c r="NTA6" s="53"/>
      <c r="NTB6" s="53"/>
      <c r="NTC6" s="53"/>
      <c r="NTD6" s="53"/>
      <c r="NTE6" s="53"/>
      <c r="NTF6" s="53"/>
      <c r="NTG6" s="53"/>
      <c r="NTH6" s="53"/>
      <c r="NTI6" s="53"/>
      <c r="NTJ6" s="53"/>
      <c r="NTK6" s="53"/>
      <c r="NTL6" s="53"/>
      <c r="NTM6" s="53"/>
      <c r="NTN6" s="53"/>
      <c r="NTO6" s="53"/>
      <c r="NTP6" s="53"/>
      <c r="NTQ6" s="53"/>
      <c r="NTR6" s="53"/>
      <c r="NTS6" s="53"/>
      <c r="NTT6" s="53"/>
      <c r="NTU6" s="53"/>
      <c r="NTV6" s="53"/>
      <c r="NTW6" s="53"/>
      <c r="NTX6" s="53"/>
      <c r="NTY6" s="53"/>
      <c r="NTZ6" s="53"/>
      <c r="NUA6" s="53"/>
      <c r="NUB6" s="53"/>
      <c r="NUC6" s="53"/>
      <c r="NUD6" s="53"/>
      <c r="NUE6" s="53"/>
      <c r="NUF6" s="53"/>
      <c r="NUG6" s="53"/>
      <c r="NUH6" s="53"/>
      <c r="NUI6" s="53"/>
      <c r="NUJ6" s="53"/>
      <c r="NUK6" s="53"/>
      <c r="NUL6" s="53"/>
      <c r="NUM6" s="53"/>
      <c r="NUN6" s="53"/>
      <c r="NUO6" s="53"/>
      <c r="NUP6" s="53"/>
      <c r="NUQ6" s="53"/>
      <c r="NUR6" s="53"/>
      <c r="NUS6" s="53"/>
      <c r="NUT6" s="53"/>
      <c r="NUU6" s="53"/>
      <c r="NUV6" s="53"/>
      <c r="NUW6" s="53"/>
      <c r="NUX6" s="53"/>
      <c r="NUY6" s="53"/>
      <c r="NUZ6" s="53"/>
      <c r="NVA6" s="53"/>
      <c r="NVB6" s="53"/>
      <c r="NVC6" s="53"/>
      <c r="NVD6" s="53"/>
      <c r="NVE6" s="53"/>
      <c r="NVF6" s="53"/>
      <c r="NVG6" s="53"/>
      <c r="NVH6" s="53"/>
      <c r="NVI6" s="53"/>
      <c r="NVJ6" s="53"/>
      <c r="NVK6" s="53"/>
      <c r="NVL6" s="53"/>
      <c r="NVM6" s="53"/>
      <c r="NVN6" s="53"/>
      <c r="NVO6" s="53"/>
      <c r="NVP6" s="53"/>
      <c r="NVQ6" s="53"/>
      <c r="NVR6" s="53"/>
      <c r="NVS6" s="53"/>
      <c r="NVT6" s="53"/>
      <c r="NVU6" s="53"/>
      <c r="NVV6" s="53"/>
      <c r="NVW6" s="53"/>
      <c r="NVX6" s="53"/>
      <c r="NVY6" s="53"/>
      <c r="NVZ6" s="53"/>
      <c r="NWA6" s="53"/>
      <c r="NWB6" s="53"/>
      <c r="NWC6" s="53"/>
      <c r="NWD6" s="53"/>
      <c r="NWE6" s="53"/>
      <c r="NWF6" s="53"/>
      <c r="NWG6" s="53"/>
      <c r="NWH6" s="53"/>
      <c r="NWI6" s="53"/>
      <c r="NWJ6" s="53"/>
      <c r="NWK6" s="53"/>
      <c r="NWL6" s="53"/>
      <c r="NWM6" s="53"/>
      <c r="NWN6" s="53"/>
      <c r="NWO6" s="53"/>
      <c r="NWP6" s="53"/>
      <c r="NWQ6" s="53"/>
      <c r="NWR6" s="53"/>
      <c r="NWS6" s="53"/>
      <c r="NWT6" s="53"/>
      <c r="NWU6" s="53"/>
      <c r="NWV6" s="53"/>
      <c r="NWW6" s="53"/>
      <c r="NWX6" s="53"/>
      <c r="NWY6" s="53"/>
      <c r="NWZ6" s="53"/>
      <c r="NXA6" s="53"/>
      <c r="NXB6" s="53"/>
      <c r="NXC6" s="53"/>
      <c r="NXD6" s="53"/>
      <c r="NXE6" s="53"/>
      <c r="NXF6" s="53"/>
      <c r="NXG6" s="53"/>
      <c r="NXH6" s="53"/>
      <c r="NXI6" s="53"/>
      <c r="NXJ6" s="53"/>
      <c r="NXK6" s="53"/>
      <c r="NXL6" s="53"/>
      <c r="NXM6" s="53"/>
      <c r="NXN6" s="53"/>
      <c r="NXO6" s="53"/>
      <c r="NXP6" s="53"/>
      <c r="NXQ6" s="53"/>
      <c r="NXR6" s="53"/>
      <c r="NXS6" s="53"/>
      <c r="NXT6" s="53"/>
      <c r="NXU6" s="53"/>
      <c r="NXV6" s="53"/>
      <c r="NXW6" s="53"/>
      <c r="NXX6" s="53"/>
      <c r="NXY6" s="53"/>
      <c r="NXZ6" s="53"/>
      <c r="NYA6" s="53"/>
      <c r="NYB6" s="53"/>
      <c r="NYC6" s="53"/>
      <c r="NYD6" s="53"/>
      <c r="NYE6" s="53"/>
      <c r="NYF6" s="53"/>
      <c r="NYG6" s="53"/>
      <c r="NYH6" s="53"/>
      <c r="NYI6" s="53"/>
      <c r="NYJ6" s="53"/>
      <c r="NYK6" s="53"/>
      <c r="NYL6" s="53"/>
      <c r="NYM6" s="53"/>
      <c r="NYN6" s="53"/>
      <c r="NYO6" s="53"/>
      <c r="NYP6" s="53"/>
      <c r="NYQ6" s="53"/>
      <c r="NYR6" s="53"/>
      <c r="NYS6" s="53"/>
      <c r="NYT6" s="53"/>
      <c r="NYU6" s="53"/>
      <c r="NYV6" s="53"/>
      <c r="NYW6" s="53"/>
      <c r="NYX6" s="53"/>
      <c r="NYY6" s="53"/>
      <c r="NYZ6" s="53"/>
      <c r="NZA6" s="53"/>
      <c r="NZB6" s="53"/>
      <c r="NZC6" s="53"/>
      <c r="NZD6" s="53"/>
      <c r="NZE6" s="53"/>
      <c r="NZF6" s="53"/>
      <c r="NZG6" s="53"/>
      <c r="NZH6" s="53"/>
      <c r="NZI6" s="53"/>
      <c r="NZJ6" s="53"/>
      <c r="NZK6" s="53"/>
      <c r="NZL6" s="53"/>
      <c r="NZM6" s="53"/>
      <c r="NZN6" s="53"/>
      <c r="NZO6" s="53"/>
      <c r="NZP6" s="53"/>
      <c r="NZQ6" s="53"/>
      <c r="NZR6" s="53"/>
      <c r="NZS6" s="53"/>
      <c r="NZT6" s="53"/>
      <c r="NZU6" s="53"/>
      <c r="NZV6" s="53"/>
      <c r="NZW6" s="53"/>
      <c r="NZX6" s="53"/>
      <c r="NZY6" s="53"/>
      <c r="NZZ6" s="53"/>
      <c r="OAA6" s="53"/>
      <c r="OAB6" s="53"/>
      <c r="OAC6" s="53"/>
      <c r="OAD6" s="53"/>
      <c r="OAE6" s="53"/>
      <c r="OAF6" s="53"/>
      <c r="OAG6" s="53"/>
      <c r="OAH6" s="53"/>
      <c r="OAI6" s="53"/>
      <c r="OAJ6" s="53"/>
      <c r="OAK6" s="53"/>
      <c r="OAL6" s="53"/>
      <c r="OAM6" s="53"/>
      <c r="OAN6" s="53"/>
      <c r="OAO6" s="53"/>
      <c r="OAP6" s="53"/>
      <c r="OAQ6" s="53"/>
      <c r="OAR6" s="53"/>
      <c r="OAS6" s="53"/>
      <c r="OAT6" s="53"/>
      <c r="OAU6" s="53"/>
      <c r="OAV6" s="53"/>
      <c r="OAW6" s="53"/>
      <c r="OAX6" s="53"/>
      <c r="OAY6" s="53"/>
      <c r="OAZ6" s="53"/>
      <c r="OBA6" s="53"/>
      <c r="OBB6" s="53"/>
      <c r="OBC6" s="53"/>
      <c r="OBD6" s="53"/>
      <c r="OBE6" s="53"/>
      <c r="OBF6" s="53"/>
      <c r="OBG6" s="53"/>
      <c r="OBH6" s="53"/>
      <c r="OBI6" s="53"/>
      <c r="OBJ6" s="53"/>
      <c r="OBK6" s="53"/>
      <c r="OBL6" s="53"/>
      <c r="OBM6" s="53"/>
      <c r="OBN6" s="53"/>
      <c r="OBO6" s="53"/>
      <c r="OBP6" s="53"/>
      <c r="OBQ6" s="53"/>
      <c r="OBR6" s="53"/>
      <c r="OBS6" s="53"/>
      <c r="OBT6" s="53"/>
      <c r="OBU6" s="53"/>
      <c r="OBV6" s="53"/>
      <c r="OBW6" s="53"/>
      <c r="OBX6" s="53"/>
      <c r="OBY6" s="53"/>
      <c r="OBZ6" s="53"/>
      <c r="OCA6" s="53"/>
      <c r="OCB6" s="53"/>
      <c r="OCC6" s="53"/>
      <c r="OCD6" s="53"/>
      <c r="OCE6" s="53"/>
      <c r="OCF6" s="53"/>
      <c r="OCG6" s="53"/>
      <c r="OCH6" s="53"/>
      <c r="OCI6" s="53"/>
      <c r="OCJ6" s="53"/>
      <c r="OCK6" s="53"/>
      <c r="OCL6" s="53"/>
      <c r="OCM6" s="53"/>
      <c r="OCN6" s="53"/>
      <c r="OCO6" s="53"/>
      <c r="OCP6" s="53"/>
      <c r="OCQ6" s="53"/>
      <c r="OCR6" s="53"/>
      <c r="OCS6" s="53"/>
      <c r="OCT6" s="53"/>
      <c r="OCU6" s="53"/>
      <c r="OCV6" s="53"/>
      <c r="OCW6" s="53"/>
      <c r="OCX6" s="53"/>
      <c r="OCY6" s="53"/>
      <c r="OCZ6" s="53"/>
      <c r="ODA6" s="53"/>
      <c r="ODB6" s="53"/>
      <c r="ODC6" s="53"/>
      <c r="ODD6" s="53"/>
      <c r="ODE6" s="53"/>
      <c r="ODF6" s="53"/>
      <c r="ODG6" s="53"/>
      <c r="ODH6" s="53"/>
      <c r="ODI6" s="53"/>
      <c r="ODJ6" s="53"/>
      <c r="ODK6" s="53"/>
      <c r="ODL6" s="53"/>
      <c r="ODM6" s="53"/>
      <c r="ODN6" s="53"/>
      <c r="ODO6" s="53"/>
      <c r="ODP6" s="53"/>
      <c r="ODQ6" s="53"/>
      <c r="ODR6" s="53"/>
      <c r="ODS6" s="53"/>
      <c r="ODT6" s="53"/>
      <c r="ODU6" s="53"/>
      <c r="ODV6" s="53"/>
      <c r="ODW6" s="53"/>
      <c r="ODX6" s="53"/>
      <c r="ODY6" s="53"/>
      <c r="ODZ6" s="53"/>
      <c r="OEA6" s="53"/>
      <c r="OEB6" s="53"/>
      <c r="OEC6" s="53"/>
      <c r="OED6" s="53"/>
      <c r="OEE6" s="53"/>
      <c r="OEF6" s="53"/>
      <c r="OEG6" s="53"/>
      <c r="OEH6" s="53"/>
      <c r="OEI6" s="53"/>
      <c r="OEJ6" s="53"/>
      <c r="OEK6" s="53"/>
      <c r="OEL6" s="53"/>
      <c r="OEM6" s="53"/>
      <c r="OEN6" s="53"/>
      <c r="OEO6" s="53"/>
      <c r="OEP6" s="53"/>
      <c r="OEQ6" s="53"/>
      <c r="OER6" s="53"/>
      <c r="OES6" s="53"/>
      <c r="OET6" s="53"/>
      <c r="OEU6" s="53"/>
      <c r="OEV6" s="53"/>
      <c r="OEW6" s="53"/>
      <c r="OEX6" s="53"/>
      <c r="OEY6" s="53"/>
      <c r="OEZ6" s="53"/>
      <c r="OFA6" s="53"/>
      <c r="OFB6" s="53"/>
      <c r="OFC6" s="53"/>
      <c r="OFD6" s="53"/>
      <c r="OFE6" s="53"/>
      <c r="OFF6" s="53"/>
      <c r="OFG6" s="53"/>
      <c r="OFH6" s="53"/>
      <c r="OFI6" s="53"/>
      <c r="OFJ6" s="53"/>
      <c r="OFK6" s="53"/>
      <c r="OFL6" s="53"/>
      <c r="OFM6" s="53"/>
      <c r="OFN6" s="53"/>
      <c r="OFO6" s="53"/>
      <c r="OFP6" s="53"/>
      <c r="OFQ6" s="53"/>
      <c r="OFR6" s="53"/>
      <c r="OFS6" s="53"/>
      <c r="OFT6" s="53"/>
      <c r="OFU6" s="53"/>
      <c r="OFV6" s="53"/>
      <c r="OFW6" s="53"/>
      <c r="OFX6" s="53"/>
      <c r="OFY6" s="53"/>
      <c r="OFZ6" s="53"/>
      <c r="OGA6" s="53"/>
      <c r="OGB6" s="53"/>
      <c r="OGC6" s="53"/>
      <c r="OGD6" s="53"/>
      <c r="OGE6" s="53"/>
      <c r="OGF6" s="53"/>
      <c r="OGG6" s="53"/>
      <c r="OGH6" s="53"/>
      <c r="OGI6" s="53"/>
      <c r="OGJ6" s="53"/>
      <c r="OGK6" s="53"/>
      <c r="OGL6" s="53"/>
      <c r="OGM6" s="53"/>
      <c r="OGN6" s="53"/>
      <c r="OGO6" s="53"/>
      <c r="OGP6" s="53"/>
      <c r="OGQ6" s="53"/>
      <c r="OGR6" s="53"/>
      <c r="OGS6" s="53"/>
      <c r="OGT6" s="53"/>
      <c r="OGU6" s="53"/>
      <c r="OGV6" s="53"/>
      <c r="OGW6" s="53"/>
      <c r="OGX6" s="53"/>
      <c r="OGY6" s="53"/>
      <c r="OGZ6" s="53"/>
      <c r="OHA6" s="53"/>
      <c r="OHB6" s="53"/>
      <c r="OHC6" s="53"/>
      <c r="OHD6" s="53"/>
      <c r="OHE6" s="53"/>
      <c r="OHF6" s="53"/>
      <c r="OHG6" s="53"/>
      <c r="OHH6" s="53"/>
      <c r="OHI6" s="53"/>
      <c r="OHJ6" s="53"/>
      <c r="OHK6" s="53"/>
      <c r="OHL6" s="53"/>
      <c r="OHM6" s="53"/>
      <c r="OHN6" s="53"/>
      <c r="OHO6" s="53"/>
      <c r="OHP6" s="53"/>
      <c r="OHQ6" s="53"/>
      <c r="OHR6" s="53"/>
      <c r="OHS6" s="53"/>
      <c r="OHT6" s="53"/>
      <c r="OHU6" s="53"/>
      <c r="OHV6" s="53"/>
      <c r="OHW6" s="53"/>
      <c r="OHX6" s="53"/>
      <c r="OHY6" s="53"/>
      <c r="OHZ6" s="53"/>
      <c r="OIA6" s="53"/>
      <c r="OIB6" s="53"/>
      <c r="OIC6" s="53"/>
      <c r="OID6" s="53"/>
      <c r="OIE6" s="53"/>
      <c r="OIF6" s="53"/>
      <c r="OIG6" s="53"/>
      <c r="OIH6" s="53"/>
      <c r="OII6" s="53"/>
      <c r="OIJ6" s="53"/>
      <c r="OIK6" s="53"/>
      <c r="OIL6" s="53"/>
      <c r="OIM6" s="53"/>
      <c r="OIN6" s="53"/>
      <c r="OIO6" s="53"/>
      <c r="OIP6" s="53"/>
      <c r="OIQ6" s="53"/>
      <c r="OIR6" s="53"/>
      <c r="OIS6" s="53"/>
      <c r="OIT6" s="53"/>
      <c r="OIU6" s="53"/>
      <c r="OIV6" s="53"/>
      <c r="OIW6" s="53"/>
      <c r="OIX6" s="53"/>
      <c r="OIY6" s="53"/>
      <c r="OIZ6" s="53"/>
      <c r="OJA6" s="53"/>
      <c r="OJB6" s="53"/>
      <c r="OJC6" s="53"/>
      <c r="OJD6" s="53"/>
      <c r="OJE6" s="53"/>
      <c r="OJF6" s="53"/>
      <c r="OJG6" s="53"/>
      <c r="OJH6" s="53"/>
      <c r="OJI6" s="53"/>
      <c r="OJJ6" s="53"/>
      <c r="OJK6" s="53"/>
      <c r="OJL6" s="53"/>
      <c r="OJM6" s="53"/>
      <c r="OJN6" s="53"/>
      <c r="OJO6" s="53"/>
      <c r="OJP6" s="53"/>
      <c r="OJQ6" s="53"/>
      <c r="OJR6" s="53"/>
      <c r="OJS6" s="53"/>
      <c r="OJT6" s="53"/>
      <c r="OJU6" s="53"/>
      <c r="OJV6" s="53"/>
      <c r="OJW6" s="53"/>
      <c r="OJX6" s="53"/>
      <c r="OJY6" s="53"/>
      <c r="OJZ6" s="53"/>
      <c r="OKA6" s="53"/>
      <c r="OKB6" s="53"/>
      <c r="OKC6" s="53"/>
      <c r="OKD6" s="53"/>
      <c r="OKE6" s="53"/>
      <c r="OKF6" s="53"/>
      <c r="OKG6" s="53"/>
      <c r="OKH6" s="53"/>
      <c r="OKI6" s="53"/>
      <c r="OKJ6" s="53"/>
      <c r="OKK6" s="53"/>
      <c r="OKL6" s="53"/>
      <c r="OKM6" s="53"/>
      <c r="OKN6" s="53"/>
      <c r="OKO6" s="53"/>
      <c r="OKP6" s="53"/>
      <c r="OKQ6" s="53"/>
      <c r="OKR6" s="53"/>
      <c r="OKS6" s="53"/>
      <c r="OKT6" s="53"/>
      <c r="OKU6" s="53"/>
      <c r="OKV6" s="53"/>
      <c r="OKW6" s="53"/>
      <c r="OKX6" s="53"/>
      <c r="OKY6" s="53"/>
      <c r="OKZ6" s="53"/>
      <c r="OLA6" s="53"/>
      <c r="OLB6" s="53"/>
      <c r="OLC6" s="53"/>
      <c r="OLD6" s="53"/>
      <c r="OLE6" s="53"/>
      <c r="OLF6" s="53"/>
      <c r="OLG6" s="53"/>
      <c r="OLH6" s="53"/>
      <c r="OLI6" s="53"/>
      <c r="OLJ6" s="53"/>
      <c r="OLK6" s="53"/>
      <c r="OLL6" s="53"/>
      <c r="OLM6" s="53"/>
      <c r="OLN6" s="53"/>
      <c r="OLO6" s="53"/>
      <c r="OLP6" s="53"/>
      <c r="OLQ6" s="53"/>
      <c r="OLR6" s="53"/>
      <c r="OLS6" s="53"/>
      <c r="OLT6" s="53"/>
      <c r="OLU6" s="53"/>
      <c r="OLV6" s="53"/>
      <c r="OLW6" s="53"/>
      <c r="OLX6" s="53"/>
      <c r="OLY6" s="53"/>
      <c r="OLZ6" s="53"/>
      <c r="OMA6" s="53"/>
      <c r="OMB6" s="53"/>
      <c r="OMC6" s="53"/>
      <c r="OMD6" s="53"/>
      <c r="OME6" s="53"/>
      <c r="OMF6" s="53"/>
      <c r="OMG6" s="53"/>
      <c r="OMH6" s="53"/>
      <c r="OMI6" s="53"/>
      <c r="OMJ6" s="53"/>
      <c r="OMK6" s="53"/>
      <c r="OML6" s="53"/>
      <c r="OMM6" s="53"/>
      <c r="OMN6" s="53"/>
      <c r="OMO6" s="53"/>
      <c r="OMP6" s="53"/>
      <c r="OMQ6" s="53"/>
      <c r="OMR6" s="53"/>
      <c r="OMS6" s="53"/>
      <c r="OMT6" s="53"/>
      <c r="OMU6" s="53"/>
      <c r="OMV6" s="53"/>
      <c r="OMW6" s="53"/>
      <c r="OMX6" s="53"/>
      <c r="OMY6" s="53"/>
      <c r="OMZ6" s="53"/>
      <c r="ONA6" s="53"/>
      <c r="ONB6" s="53"/>
      <c r="ONC6" s="53"/>
      <c r="OND6" s="53"/>
      <c r="ONE6" s="53"/>
      <c r="ONF6" s="53"/>
      <c r="ONG6" s="53"/>
      <c r="ONH6" s="53"/>
      <c r="ONI6" s="53"/>
      <c r="ONJ6" s="53"/>
      <c r="ONK6" s="53"/>
      <c r="ONL6" s="53"/>
      <c r="ONM6" s="53"/>
      <c r="ONN6" s="53"/>
      <c r="ONO6" s="53"/>
      <c r="ONP6" s="53"/>
      <c r="ONQ6" s="53"/>
      <c r="ONR6" s="53"/>
      <c r="ONS6" s="53"/>
      <c r="ONT6" s="53"/>
      <c r="ONU6" s="53"/>
      <c r="ONV6" s="53"/>
      <c r="ONW6" s="53"/>
      <c r="ONX6" s="53"/>
      <c r="ONY6" s="53"/>
      <c r="ONZ6" s="53"/>
      <c r="OOA6" s="53"/>
      <c r="OOB6" s="53"/>
      <c r="OOC6" s="53"/>
      <c r="OOD6" s="53"/>
      <c r="OOE6" s="53"/>
      <c r="OOF6" s="53"/>
      <c r="OOG6" s="53"/>
      <c r="OOH6" s="53"/>
      <c r="OOI6" s="53"/>
      <c r="OOJ6" s="53"/>
      <c r="OOK6" s="53"/>
      <c r="OOL6" s="53"/>
      <c r="OOM6" s="53"/>
      <c r="OON6" s="53"/>
      <c r="OOO6" s="53"/>
      <c r="OOP6" s="53"/>
      <c r="OOQ6" s="53"/>
      <c r="OOR6" s="53"/>
      <c r="OOS6" s="53"/>
      <c r="OOT6" s="53"/>
      <c r="OOU6" s="53"/>
      <c r="OOV6" s="53"/>
      <c r="OOW6" s="53"/>
      <c r="OOX6" s="53"/>
      <c r="OOY6" s="53"/>
      <c r="OOZ6" s="53"/>
      <c r="OPA6" s="53"/>
      <c r="OPB6" s="53"/>
      <c r="OPC6" s="53"/>
      <c r="OPD6" s="53"/>
      <c r="OPE6" s="53"/>
      <c r="OPF6" s="53"/>
      <c r="OPG6" s="53"/>
      <c r="OPH6" s="53"/>
      <c r="OPI6" s="53"/>
      <c r="OPJ6" s="53"/>
      <c r="OPK6" s="53"/>
      <c r="OPL6" s="53"/>
      <c r="OPM6" s="53"/>
      <c r="OPN6" s="53"/>
      <c r="OPO6" s="53"/>
      <c r="OPP6" s="53"/>
      <c r="OPQ6" s="53"/>
      <c r="OPR6" s="53"/>
      <c r="OPS6" s="53"/>
      <c r="OPT6" s="53"/>
      <c r="OPU6" s="53"/>
      <c r="OPV6" s="53"/>
      <c r="OPW6" s="53"/>
      <c r="OPX6" s="53"/>
      <c r="OPY6" s="53"/>
      <c r="OPZ6" s="53"/>
      <c r="OQA6" s="53"/>
      <c r="OQB6" s="53"/>
      <c r="OQC6" s="53"/>
      <c r="OQD6" s="53"/>
      <c r="OQE6" s="53"/>
      <c r="OQF6" s="53"/>
      <c r="OQG6" s="53"/>
      <c r="OQH6" s="53"/>
      <c r="OQI6" s="53"/>
      <c r="OQJ6" s="53"/>
      <c r="OQK6" s="53"/>
      <c r="OQL6" s="53"/>
      <c r="OQM6" s="53"/>
      <c r="OQN6" s="53"/>
      <c r="OQO6" s="53"/>
      <c r="OQP6" s="53"/>
      <c r="OQQ6" s="53"/>
      <c r="OQR6" s="53"/>
      <c r="OQS6" s="53"/>
      <c r="OQT6" s="53"/>
      <c r="OQU6" s="53"/>
      <c r="OQV6" s="53"/>
      <c r="OQW6" s="53"/>
      <c r="OQX6" s="53"/>
      <c r="OQY6" s="53"/>
      <c r="OQZ6" s="53"/>
      <c r="ORA6" s="53"/>
      <c r="ORB6" s="53"/>
      <c r="ORC6" s="53"/>
      <c r="ORD6" s="53"/>
      <c r="ORE6" s="53"/>
      <c r="ORF6" s="53"/>
      <c r="ORG6" s="53"/>
      <c r="ORH6" s="53"/>
      <c r="ORI6" s="53"/>
      <c r="ORJ6" s="53"/>
      <c r="ORK6" s="53"/>
      <c r="ORL6" s="53"/>
      <c r="ORM6" s="53"/>
      <c r="ORN6" s="53"/>
      <c r="ORO6" s="53"/>
      <c r="ORP6" s="53"/>
      <c r="ORQ6" s="53"/>
      <c r="ORR6" s="53"/>
      <c r="ORS6" s="53"/>
      <c r="ORT6" s="53"/>
      <c r="ORU6" s="53"/>
      <c r="ORV6" s="53"/>
      <c r="ORW6" s="53"/>
      <c r="ORX6" s="53"/>
      <c r="ORY6" s="53"/>
      <c r="ORZ6" s="53"/>
      <c r="OSA6" s="53"/>
      <c r="OSB6" s="53"/>
      <c r="OSC6" s="53"/>
      <c r="OSD6" s="53"/>
      <c r="OSE6" s="53"/>
      <c r="OSF6" s="53"/>
      <c r="OSG6" s="53"/>
      <c r="OSH6" s="53"/>
      <c r="OSI6" s="53"/>
      <c r="OSJ6" s="53"/>
      <c r="OSK6" s="53"/>
      <c r="OSL6" s="53"/>
      <c r="OSM6" s="53"/>
      <c r="OSN6" s="53"/>
      <c r="OSO6" s="53"/>
      <c r="OSP6" s="53"/>
      <c r="OSQ6" s="53"/>
      <c r="OSR6" s="53"/>
      <c r="OSS6" s="53"/>
      <c r="OST6" s="53"/>
      <c r="OSU6" s="53"/>
      <c r="OSV6" s="53"/>
      <c r="OSW6" s="53"/>
      <c r="OSX6" s="53"/>
      <c r="OSY6" s="53"/>
      <c r="OSZ6" s="53"/>
      <c r="OTA6" s="53"/>
      <c r="OTB6" s="53"/>
      <c r="OTC6" s="53"/>
      <c r="OTD6" s="53"/>
      <c r="OTE6" s="53"/>
      <c r="OTF6" s="53"/>
      <c r="OTG6" s="53"/>
      <c r="OTH6" s="53"/>
      <c r="OTI6" s="53"/>
      <c r="OTJ6" s="53"/>
      <c r="OTK6" s="53"/>
      <c r="OTL6" s="53"/>
      <c r="OTM6" s="53"/>
      <c r="OTN6" s="53"/>
      <c r="OTO6" s="53"/>
      <c r="OTP6" s="53"/>
      <c r="OTQ6" s="53"/>
      <c r="OTR6" s="53"/>
      <c r="OTS6" s="53"/>
      <c r="OTT6" s="53"/>
      <c r="OTU6" s="53"/>
      <c r="OTV6" s="53"/>
      <c r="OTW6" s="53"/>
      <c r="OTX6" s="53"/>
      <c r="OTY6" s="53"/>
      <c r="OTZ6" s="53"/>
      <c r="OUA6" s="53"/>
      <c r="OUB6" s="53"/>
      <c r="OUC6" s="53"/>
      <c r="OUD6" s="53"/>
      <c r="OUE6" s="53"/>
      <c r="OUF6" s="53"/>
      <c r="OUG6" s="53"/>
      <c r="OUH6" s="53"/>
      <c r="OUI6" s="53"/>
      <c r="OUJ6" s="53"/>
      <c r="OUK6" s="53"/>
      <c r="OUL6" s="53"/>
      <c r="OUM6" s="53"/>
      <c r="OUN6" s="53"/>
      <c r="OUO6" s="53"/>
      <c r="OUP6" s="53"/>
      <c r="OUQ6" s="53"/>
      <c r="OUR6" s="53"/>
      <c r="OUS6" s="53"/>
      <c r="OUT6" s="53"/>
      <c r="OUU6" s="53"/>
      <c r="OUV6" s="53"/>
      <c r="OUW6" s="53"/>
      <c r="OUX6" s="53"/>
      <c r="OUY6" s="53"/>
      <c r="OUZ6" s="53"/>
      <c r="OVA6" s="53"/>
      <c r="OVB6" s="53"/>
      <c r="OVC6" s="53"/>
      <c r="OVD6" s="53"/>
      <c r="OVE6" s="53"/>
      <c r="OVF6" s="53"/>
      <c r="OVG6" s="53"/>
      <c r="OVH6" s="53"/>
      <c r="OVI6" s="53"/>
      <c r="OVJ6" s="53"/>
      <c r="OVK6" s="53"/>
      <c r="OVL6" s="53"/>
      <c r="OVM6" s="53"/>
      <c r="OVN6" s="53"/>
      <c r="OVO6" s="53"/>
      <c r="OVP6" s="53"/>
      <c r="OVQ6" s="53"/>
      <c r="OVR6" s="53"/>
      <c r="OVS6" s="53"/>
      <c r="OVT6" s="53"/>
      <c r="OVU6" s="53"/>
      <c r="OVV6" s="53"/>
      <c r="OVW6" s="53"/>
      <c r="OVX6" s="53"/>
      <c r="OVY6" s="53"/>
      <c r="OVZ6" s="53"/>
      <c r="OWA6" s="53"/>
      <c r="OWB6" s="53"/>
      <c r="OWC6" s="53"/>
      <c r="OWD6" s="53"/>
      <c r="OWE6" s="53"/>
      <c r="OWF6" s="53"/>
      <c r="OWG6" s="53"/>
      <c r="OWH6" s="53"/>
      <c r="OWI6" s="53"/>
      <c r="OWJ6" s="53"/>
      <c r="OWK6" s="53"/>
      <c r="OWL6" s="53"/>
      <c r="OWM6" s="53"/>
      <c r="OWN6" s="53"/>
      <c r="OWO6" s="53"/>
      <c r="OWP6" s="53"/>
      <c r="OWQ6" s="53"/>
      <c r="OWR6" s="53"/>
      <c r="OWS6" s="53"/>
      <c r="OWT6" s="53"/>
      <c r="OWU6" s="53"/>
      <c r="OWV6" s="53"/>
      <c r="OWW6" s="53"/>
      <c r="OWX6" s="53"/>
      <c r="OWY6" s="53"/>
      <c r="OWZ6" s="53"/>
      <c r="OXA6" s="53"/>
      <c r="OXB6" s="53"/>
      <c r="OXC6" s="53"/>
      <c r="OXD6" s="53"/>
      <c r="OXE6" s="53"/>
      <c r="OXF6" s="53"/>
      <c r="OXG6" s="53"/>
      <c r="OXH6" s="53"/>
      <c r="OXI6" s="53"/>
      <c r="OXJ6" s="53"/>
      <c r="OXK6" s="53"/>
      <c r="OXL6" s="53"/>
      <c r="OXM6" s="53"/>
      <c r="OXN6" s="53"/>
      <c r="OXO6" s="53"/>
      <c r="OXP6" s="53"/>
      <c r="OXQ6" s="53"/>
      <c r="OXR6" s="53"/>
      <c r="OXS6" s="53"/>
      <c r="OXT6" s="53"/>
      <c r="OXU6" s="53"/>
      <c r="OXV6" s="53"/>
      <c r="OXW6" s="53"/>
      <c r="OXX6" s="53"/>
      <c r="OXY6" s="53"/>
      <c r="OXZ6" s="53"/>
      <c r="OYA6" s="53"/>
      <c r="OYB6" s="53"/>
      <c r="OYC6" s="53"/>
      <c r="OYD6" s="53"/>
      <c r="OYE6" s="53"/>
      <c r="OYF6" s="53"/>
      <c r="OYG6" s="53"/>
      <c r="OYH6" s="53"/>
      <c r="OYI6" s="53"/>
      <c r="OYJ6" s="53"/>
      <c r="OYK6" s="53"/>
      <c r="OYL6" s="53"/>
      <c r="OYM6" s="53"/>
      <c r="OYN6" s="53"/>
      <c r="OYO6" s="53"/>
      <c r="OYP6" s="53"/>
      <c r="OYQ6" s="53"/>
      <c r="OYR6" s="53"/>
      <c r="OYS6" s="53"/>
      <c r="OYT6" s="53"/>
      <c r="OYU6" s="53"/>
      <c r="OYV6" s="53"/>
      <c r="OYW6" s="53"/>
      <c r="OYX6" s="53"/>
      <c r="OYY6" s="53"/>
      <c r="OYZ6" s="53"/>
      <c r="OZA6" s="53"/>
      <c r="OZB6" s="53"/>
      <c r="OZC6" s="53"/>
      <c r="OZD6" s="53"/>
      <c r="OZE6" s="53"/>
      <c r="OZF6" s="53"/>
      <c r="OZG6" s="53"/>
      <c r="OZH6" s="53"/>
      <c r="OZI6" s="53"/>
      <c r="OZJ6" s="53"/>
      <c r="OZK6" s="53"/>
      <c r="OZL6" s="53"/>
      <c r="OZM6" s="53"/>
      <c r="OZN6" s="53"/>
      <c r="OZO6" s="53"/>
      <c r="OZP6" s="53"/>
      <c r="OZQ6" s="53"/>
      <c r="OZR6" s="53"/>
      <c r="OZS6" s="53"/>
      <c r="OZT6" s="53"/>
      <c r="OZU6" s="53"/>
      <c r="OZV6" s="53"/>
      <c r="OZW6" s="53"/>
      <c r="OZX6" s="53"/>
      <c r="OZY6" s="53"/>
      <c r="OZZ6" s="53"/>
      <c r="PAA6" s="53"/>
      <c r="PAB6" s="53"/>
      <c r="PAC6" s="53"/>
      <c r="PAD6" s="53"/>
      <c r="PAE6" s="53"/>
      <c r="PAF6" s="53"/>
      <c r="PAG6" s="53"/>
      <c r="PAH6" s="53"/>
      <c r="PAI6" s="53"/>
      <c r="PAJ6" s="53"/>
      <c r="PAK6" s="53"/>
      <c r="PAL6" s="53"/>
      <c r="PAM6" s="53"/>
      <c r="PAN6" s="53"/>
      <c r="PAO6" s="53"/>
      <c r="PAP6" s="53"/>
      <c r="PAQ6" s="53"/>
      <c r="PAR6" s="53"/>
      <c r="PAS6" s="53"/>
      <c r="PAT6" s="53"/>
      <c r="PAU6" s="53"/>
      <c r="PAV6" s="53"/>
      <c r="PAW6" s="53"/>
      <c r="PAX6" s="53"/>
      <c r="PAY6" s="53"/>
      <c r="PAZ6" s="53"/>
      <c r="PBA6" s="53"/>
      <c r="PBB6" s="53"/>
      <c r="PBC6" s="53"/>
      <c r="PBD6" s="53"/>
      <c r="PBE6" s="53"/>
      <c r="PBF6" s="53"/>
      <c r="PBG6" s="53"/>
      <c r="PBH6" s="53"/>
      <c r="PBI6" s="53"/>
      <c r="PBJ6" s="53"/>
      <c r="PBK6" s="53"/>
      <c r="PBL6" s="53"/>
      <c r="PBM6" s="53"/>
      <c r="PBN6" s="53"/>
      <c r="PBO6" s="53"/>
      <c r="PBP6" s="53"/>
      <c r="PBQ6" s="53"/>
      <c r="PBR6" s="53"/>
      <c r="PBS6" s="53"/>
      <c r="PBT6" s="53"/>
      <c r="PBU6" s="53"/>
      <c r="PBV6" s="53"/>
      <c r="PBW6" s="53"/>
      <c r="PBX6" s="53"/>
      <c r="PBY6" s="53"/>
      <c r="PBZ6" s="53"/>
      <c r="PCA6" s="53"/>
      <c r="PCB6" s="53"/>
      <c r="PCC6" s="53"/>
      <c r="PCD6" s="53"/>
      <c r="PCE6" s="53"/>
      <c r="PCF6" s="53"/>
      <c r="PCG6" s="53"/>
      <c r="PCH6" s="53"/>
      <c r="PCI6" s="53"/>
      <c r="PCJ6" s="53"/>
      <c r="PCK6" s="53"/>
      <c r="PCL6" s="53"/>
      <c r="PCM6" s="53"/>
      <c r="PCN6" s="53"/>
      <c r="PCO6" s="53"/>
      <c r="PCP6" s="53"/>
      <c r="PCQ6" s="53"/>
      <c r="PCR6" s="53"/>
      <c r="PCS6" s="53"/>
      <c r="PCT6" s="53"/>
      <c r="PCU6" s="53"/>
      <c r="PCV6" s="53"/>
      <c r="PCW6" s="53"/>
      <c r="PCX6" s="53"/>
      <c r="PCY6" s="53"/>
      <c r="PCZ6" s="53"/>
      <c r="PDA6" s="53"/>
      <c r="PDB6" s="53"/>
      <c r="PDC6" s="53"/>
      <c r="PDD6" s="53"/>
      <c r="PDE6" s="53"/>
      <c r="PDF6" s="53"/>
      <c r="PDG6" s="53"/>
      <c r="PDH6" s="53"/>
      <c r="PDI6" s="53"/>
      <c r="PDJ6" s="53"/>
      <c r="PDK6" s="53"/>
      <c r="PDL6" s="53"/>
      <c r="PDM6" s="53"/>
      <c r="PDN6" s="53"/>
      <c r="PDO6" s="53"/>
      <c r="PDP6" s="53"/>
      <c r="PDQ6" s="53"/>
      <c r="PDR6" s="53"/>
      <c r="PDS6" s="53"/>
      <c r="PDT6" s="53"/>
      <c r="PDU6" s="53"/>
      <c r="PDV6" s="53"/>
      <c r="PDW6" s="53"/>
      <c r="PDX6" s="53"/>
      <c r="PDY6" s="53"/>
      <c r="PDZ6" s="53"/>
      <c r="PEA6" s="53"/>
      <c r="PEB6" s="53"/>
      <c r="PEC6" s="53"/>
      <c r="PED6" s="53"/>
      <c r="PEE6" s="53"/>
      <c r="PEF6" s="53"/>
      <c r="PEG6" s="53"/>
      <c r="PEH6" s="53"/>
      <c r="PEI6" s="53"/>
      <c r="PEJ6" s="53"/>
      <c r="PEK6" s="53"/>
      <c r="PEL6" s="53"/>
      <c r="PEM6" s="53"/>
      <c r="PEN6" s="53"/>
      <c r="PEO6" s="53"/>
      <c r="PEP6" s="53"/>
      <c r="PEQ6" s="53"/>
      <c r="PER6" s="53"/>
      <c r="PES6" s="53"/>
      <c r="PET6" s="53"/>
      <c r="PEU6" s="53"/>
      <c r="PEV6" s="53"/>
      <c r="PEW6" s="53"/>
      <c r="PEX6" s="53"/>
      <c r="PEY6" s="53"/>
      <c r="PEZ6" s="53"/>
      <c r="PFA6" s="53"/>
      <c r="PFB6" s="53"/>
      <c r="PFC6" s="53"/>
      <c r="PFD6" s="53"/>
      <c r="PFE6" s="53"/>
      <c r="PFF6" s="53"/>
      <c r="PFG6" s="53"/>
      <c r="PFH6" s="53"/>
      <c r="PFI6" s="53"/>
      <c r="PFJ6" s="53"/>
      <c r="PFK6" s="53"/>
      <c r="PFL6" s="53"/>
      <c r="PFM6" s="53"/>
      <c r="PFN6" s="53"/>
      <c r="PFO6" s="53"/>
      <c r="PFP6" s="53"/>
      <c r="PFQ6" s="53"/>
      <c r="PFR6" s="53"/>
      <c r="PFS6" s="53"/>
      <c r="PFT6" s="53"/>
      <c r="PFU6" s="53"/>
      <c r="PFV6" s="53"/>
      <c r="PFW6" s="53"/>
      <c r="PFX6" s="53"/>
      <c r="PFY6" s="53"/>
      <c r="PFZ6" s="53"/>
      <c r="PGA6" s="53"/>
      <c r="PGB6" s="53"/>
      <c r="PGC6" s="53"/>
      <c r="PGD6" s="53"/>
      <c r="PGE6" s="53"/>
      <c r="PGF6" s="53"/>
      <c r="PGG6" s="53"/>
      <c r="PGH6" s="53"/>
      <c r="PGI6" s="53"/>
      <c r="PGJ6" s="53"/>
      <c r="PGK6" s="53"/>
      <c r="PGL6" s="53"/>
      <c r="PGM6" s="53"/>
      <c r="PGN6" s="53"/>
      <c r="PGO6" s="53"/>
      <c r="PGP6" s="53"/>
      <c r="PGQ6" s="53"/>
      <c r="PGR6" s="53"/>
      <c r="PGS6" s="53"/>
      <c r="PGT6" s="53"/>
      <c r="PGU6" s="53"/>
      <c r="PGV6" s="53"/>
      <c r="PGW6" s="53"/>
      <c r="PGX6" s="53"/>
      <c r="PGY6" s="53"/>
      <c r="PGZ6" s="53"/>
      <c r="PHA6" s="53"/>
      <c r="PHB6" s="53"/>
      <c r="PHC6" s="53"/>
      <c r="PHD6" s="53"/>
      <c r="PHE6" s="53"/>
      <c r="PHF6" s="53"/>
      <c r="PHG6" s="53"/>
      <c r="PHH6" s="53"/>
      <c r="PHI6" s="53"/>
      <c r="PHJ6" s="53"/>
      <c r="PHK6" s="53"/>
      <c r="PHL6" s="53"/>
      <c r="PHM6" s="53"/>
      <c r="PHN6" s="53"/>
      <c r="PHO6" s="53"/>
      <c r="PHP6" s="53"/>
      <c r="PHQ6" s="53"/>
      <c r="PHR6" s="53"/>
      <c r="PHS6" s="53"/>
      <c r="PHT6" s="53"/>
      <c r="PHU6" s="53"/>
      <c r="PHV6" s="53"/>
      <c r="PHW6" s="53"/>
      <c r="PHX6" s="53"/>
      <c r="PHY6" s="53"/>
      <c r="PHZ6" s="53"/>
      <c r="PIA6" s="53"/>
      <c r="PIB6" s="53"/>
      <c r="PIC6" s="53"/>
      <c r="PID6" s="53"/>
      <c r="PIE6" s="53"/>
      <c r="PIF6" s="53"/>
      <c r="PIG6" s="53"/>
      <c r="PIH6" s="53"/>
      <c r="PII6" s="53"/>
      <c r="PIJ6" s="53"/>
      <c r="PIK6" s="53"/>
      <c r="PIL6" s="53"/>
      <c r="PIM6" s="53"/>
      <c r="PIN6" s="53"/>
      <c r="PIO6" s="53"/>
      <c r="PIP6" s="53"/>
      <c r="PIQ6" s="53"/>
      <c r="PIR6" s="53"/>
      <c r="PIS6" s="53"/>
      <c r="PIT6" s="53"/>
      <c r="PIU6" s="53"/>
      <c r="PIV6" s="53"/>
      <c r="PIW6" s="53"/>
      <c r="PIX6" s="53"/>
      <c r="PIY6" s="53"/>
      <c r="PIZ6" s="53"/>
      <c r="PJA6" s="53"/>
      <c r="PJB6" s="53"/>
      <c r="PJC6" s="53"/>
      <c r="PJD6" s="53"/>
      <c r="PJE6" s="53"/>
      <c r="PJF6" s="53"/>
      <c r="PJG6" s="53"/>
      <c r="PJH6" s="53"/>
      <c r="PJI6" s="53"/>
      <c r="PJJ6" s="53"/>
      <c r="PJK6" s="53"/>
      <c r="PJL6" s="53"/>
      <c r="PJM6" s="53"/>
      <c r="PJN6" s="53"/>
      <c r="PJO6" s="53"/>
      <c r="PJP6" s="53"/>
      <c r="PJQ6" s="53"/>
      <c r="PJR6" s="53"/>
      <c r="PJS6" s="53"/>
      <c r="PJT6" s="53"/>
      <c r="PJU6" s="53"/>
      <c r="PJV6" s="53"/>
      <c r="PJW6" s="53"/>
      <c r="PJX6" s="53"/>
      <c r="PJY6" s="53"/>
      <c r="PJZ6" s="53"/>
      <c r="PKA6" s="53"/>
      <c r="PKB6" s="53"/>
      <c r="PKC6" s="53"/>
      <c r="PKD6" s="53"/>
      <c r="PKE6" s="53"/>
      <c r="PKF6" s="53"/>
      <c r="PKG6" s="53"/>
      <c r="PKH6" s="53"/>
      <c r="PKI6" s="53"/>
      <c r="PKJ6" s="53"/>
      <c r="PKK6" s="53"/>
      <c r="PKL6" s="53"/>
      <c r="PKM6" s="53"/>
      <c r="PKN6" s="53"/>
      <c r="PKO6" s="53"/>
      <c r="PKP6" s="53"/>
      <c r="PKQ6" s="53"/>
      <c r="PKR6" s="53"/>
      <c r="PKS6" s="53"/>
      <c r="PKT6" s="53"/>
      <c r="PKU6" s="53"/>
      <c r="PKV6" s="53"/>
      <c r="PKW6" s="53"/>
      <c r="PKX6" s="53"/>
      <c r="PKY6" s="53"/>
      <c r="PKZ6" s="53"/>
      <c r="PLA6" s="53"/>
      <c r="PLB6" s="53"/>
      <c r="PLC6" s="53"/>
      <c r="PLD6" s="53"/>
      <c r="PLE6" s="53"/>
      <c r="PLF6" s="53"/>
      <c r="PLG6" s="53"/>
      <c r="PLH6" s="53"/>
      <c r="PLI6" s="53"/>
      <c r="PLJ6" s="53"/>
      <c r="PLK6" s="53"/>
      <c r="PLL6" s="53"/>
      <c r="PLM6" s="53"/>
      <c r="PLN6" s="53"/>
      <c r="PLO6" s="53"/>
      <c r="PLP6" s="53"/>
      <c r="PLQ6" s="53"/>
      <c r="PLR6" s="53"/>
      <c r="PLS6" s="53"/>
      <c r="PLT6" s="53"/>
      <c r="PLU6" s="53"/>
      <c r="PLV6" s="53"/>
      <c r="PLW6" s="53"/>
      <c r="PLX6" s="53"/>
      <c r="PLY6" s="53"/>
      <c r="PLZ6" s="53"/>
      <c r="PMA6" s="53"/>
      <c r="PMB6" s="53"/>
      <c r="PMC6" s="53"/>
      <c r="PMD6" s="53"/>
      <c r="PME6" s="53"/>
      <c r="PMF6" s="53"/>
      <c r="PMG6" s="53"/>
      <c r="PMH6" s="53"/>
      <c r="PMI6" s="53"/>
      <c r="PMJ6" s="53"/>
      <c r="PMK6" s="53"/>
      <c r="PML6" s="53"/>
      <c r="PMM6" s="53"/>
      <c r="PMN6" s="53"/>
      <c r="PMO6" s="53"/>
      <c r="PMP6" s="53"/>
      <c r="PMQ6" s="53"/>
      <c r="PMR6" s="53"/>
      <c r="PMS6" s="53"/>
      <c r="PMT6" s="53"/>
      <c r="PMU6" s="53"/>
      <c r="PMV6" s="53"/>
      <c r="PMW6" s="53"/>
      <c r="PMX6" s="53"/>
      <c r="PMY6" s="53"/>
      <c r="PMZ6" s="53"/>
      <c r="PNA6" s="53"/>
      <c r="PNB6" s="53"/>
      <c r="PNC6" s="53"/>
      <c r="PND6" s="53"/>
      <c r="PNE6" s="53"/>
      <c r="PNF6" s="53"/>
      <c r="PNG6" s="53"/>
      <c r="PNH6" s="53"/>
      <c r="PNI6" s="53"/>
      <c r="PNJ6" s="53"/>
      <c r="PNK6" s="53"/>
      <c r="PNL6" s="53"/>
      <c r="PNM6" s="53"/>
      <c r="PNN6" s="53"/>
      <c r="PNO6" s="53"/>
      <c r="PNP6" s="53"/>
      <c r="PNQ6" s="53"/>
      <c r="PNR6" s="53"/>
      <c r="PNS6" s="53"/>
      <c r="PNT6" s="53"/>
      <c r="PNU6" s="53"/>
      <c r="PNV6" s="53"/>
      <c r="PNW6" s="53"/>
      <c r="PNX6" s="53"/>
      <c r="PNY6" s="53"/>
      <c r="PNZ6" s="53"/>
      <c r="POA6" s="53"/>
      <c r="POB6" s="53"/>
      <c r="POC6" s="53"/>
      <c r="POD6" s="53"/>
      <c r="POE6" s="53"/>
      <c r="POF6" s="53"/>
      <c r="POG6" s="53"/>
      <c r="POH6" s="53"/>
      <c r="POI6" s="53"/>
      <c r="POJ6" s="53"/>
      <c r="POK6" s="53"/>
      <c r="POL6" s="53"/>
      <c r="POM6" s="53"/>
      <c r="PON6" s="53"/>
      <c r="POO6" s="53"/>
      <c r="POP6" s="53"/>
      <c r="POQ6" s="53"/>
      <c r="POR6" s="53"/>
      <c r="POS6" s="53"/>
      <c r="POT6" s="53"/>
      <c r="POU6" s="53"/>
      <c r="POV6" s="53"/>
      <c r="POW6" s="53"/>
      <c r="POX6" s="53"/>
      <c r="POY6" s="53"/>
      <c r="POZ6" s="53"/>
      <c r="PPA6" s="53"/>
      <c r="PPB6" s="53"/>
      <c r="PPC6" s="53"/>
      <c r="PPD6" s="53"/>
      <c r="PPE6" s="53"/>
      <c r="PPF6" s="53"/>
      <c r="PPG6" s="53"/>
      <c r="PPH6" s="53"/>
      <c r="PPI6" s="53"/>
      <c r="PPJ6" s="53"/>
      <c r="PPK6" s="53"/>
      <c r="PPL6" s="53"/>
      <c r="PPM6" s="53"/>
      <c r="PPN6" s="53"/>
      <c r="PPO6" s="53"/>
      <c r="PPP6" s="53"/>
      <c r="PPQ6" s="53"/>
      <c r="PPR6" s="53"/>
      <c r="PPS6" s="53"/>
      <c r="PPT6" s="53"/>
      <c r="PPU6" s="53"/>
      <c r="PPV6" s="53"/>
      <c r="PPW6" s="53"/>
      <c r="PPX6" s="53"/>
      <c r="PPY6" s="53"/>
      <c r="PPZ6" s="53"/>
      <c r="PQA6" s="53"/>
      <c r="PQB6" s="53"/>
      <c r="PQC6" s="53"/>
      <c r="PQD6" s="53"/>
      <c r="PQE6" s="53"/>
      <c r="PQF6" s="53"/>
      <c r="PQG6" s="53"/>
      <c r="PQH6" s="53"/>
      <c r="PQI6" s="53"/>
      <c r="PQJ6" s="53"/>
      <c r="PQK6" s="53"/>
      <c r="PQL6" s="53"/>
      <c r="PQM6" s="53"/>
      <c r="PQN6" s="53"/>
      <c r="PQO6" s="53"/>
      <c r="PQP6" s="53"/>
      <c r="PQQ6" s="53"/>
      <c r="PQR6" s="53"/>
      <c r="PQS6" s="53"/>
      <c r="PQT6" s="53"/>
      <c r="PQU6" s="53"/>
      <c r="PQV6" s="53"/>
      <c r="PQW6" s="53"/>
      <c r="PQX6" s="53"/>
      <c r="PQY6" s="53"/>
      <c r="PQZ6" s="53"/>
      <c r="PRA6" s="53"/>
      <c r="PRB6" s="53"/>
      <c r="PRC6" s="53"/>
      <c r="PRD6" s="53"/>
      <c r="PRE6" s="53"/>
      <c r="PRF6" s="53"/>
      <c r="PRG6" s="53"/>
      <c r="PRH6" s="53"/>
      <c r="PRI6" s="53"/>
      <c r="PRJ6" s="53"/>
      <c r="PRK6" s="53"/>
      <c r="PRL6" s="53"/>
      <c r="PRM6" s="53"/>
      <c r="PRN6" s="53"/>
      <c r="PRO6" s="53"/>
      <c r="PRP6" s="53"/>
      <c r="PRQ6" s="53"/>
      <c r="PRR6" s="53"/>
      <c r="PRS6" s="53"/>
      <c r="PRT6" s="53"/>
      <c r="PRU6" s="53"/>
      <c r="PRV6" s="53"/>
      <c r="PRW6" s="53"/>
      <c r="PRX6" s="53"/>
      <c r="PRY6" s="53"/>
      <c r="PRZ6" s="53"/>
      <c r="PSA6" s="53"/>
      <c r="PSB6" s="53"/>
      <c r="PSC6" s="53"/>
      <c r="PSD6" s="53"/>
      <c r="PSE6" s="53"/>
      <c r="PSF6" s="53"/>
      <c r="PSG6" s="53"/>
      <c r="PSH6" s="53"/>
      <c r="PSI6" s="53"/>
      <c r="PSJ6" s="53"/>
      <c r="PSK6" s="53"/>
      <c r="PSL6" s="53"/>
      <c r="PSM6" s="53"/>
      <c r="PSN6" s="53"/>
      <c r="PSO6" s="53"/>
      <c r="PSP6" s="53"/>
      <c r="PSQ6" s="53"/>
      <c r="PSR6" s="53"/>
      <c r="PSS6" s="53"/>
      <c r="PST6" s="53"/>
      <c r="PSU6" s="53"/>
      <c r="PSV6" s="53"/>
      <c r="PSW6" s="53"/>
      <c r="PSX6" s="53"/>
      <c r="PSY6" s="53"/>
      <c r="PSZ6" s="53"/>
      <c r="PTA6" s="53"/>
      <c r="PTB6" s="53"/>
      <c r="PTC6" s="53"/>
      <c r="PTD6" s="53"/>
      <c r="PTE6" s="53"/>
      <c r="PTF6" s="53"/>
      <c r="PTG6" s="53"/>
      <c r="PTH6" s="53"/>
      <c r="PTI6" s="53"/>
      <c r="PTJ6" s="53"/>
      <c r="PTK6" s="53"/>
      <c r="PTL6" s="53"/>
      <c r="PTM6" s="53"/>
      <c r="PTN6" s="53"/>
      <c r="PTO6" s="53"/>
      <c r="PTP6" s="53"/>
      <c r="PTQ6" s="53"/>
      <c r="PTR6" s="53"/>
      <c r="PTS6" s="53"/>
      <c r="PTT6" s="53"/>
      <c r="PTU6" s="53"/>
      <c r="PTV6" s="53"/>
      <c r="PTW6" s="53"/>
      <c r="PTX6" s="53"/>
      <c r="PTY6" s="53"/>
      <c r="PTZ6" s="53"/>
      <c r="PUA6" s="53"/>
      <c r="PUB6" s="53"/>
      <c r="PUC6" s="53"/>
      <c r="PUD6" s="53"/>
      <c r="PUE6" s="53"/>
      <c r="PUF6" s="53"/>
      <c r="PUG6" s="53"/>
      <c r="PUH6" s="53"/>
      <c r="PUI6" s="53"/>
      <c r="PUJ6" s="53"/>
      <c r="PUK6" s="53"/>
      <c r="PUL6" s="53"/>
      <c r="PUM6" s="53"/>
      <c r="PUN6" s="53"/>
      <c r="PUO6" s="53"/>
      <c r="PUP6" s="53"/>
      <c r="PUQ6" s="53"/>
      <c r="PUR6" s="53"/>
      <c r="PUS6" s="53"/>
      <c r="PUT6" s="53"/>
      <c r="PUU6" s="53"/>
      <c r="PUV6" s="53"/>
      <c r="PUW6" s="53"/>
      <c r="PUX6" s="53"/>
      <c r="PUY6" s="53"/>
      <c r="PUZ6" s="53"/>
      <c r="PVA6" s="53"/>
      <c r="PVB6" s="53"/>
      <c r="PVC6" s="53"/>
      <c r="PVD6" s="53"/>
      <c r="PVE6" s="53"/>
      <c r="PVF6" s="53"/>
      <c r="PVG6" s="53"/>
      <c r="PVH6" s="53"/>
      <c r="PVI6" s="53"/>
      <c r="PVJ6" s="53"/>
      <c r="PVK6" s="53"/>
      <c r="PVL6" s="53"/>
      <c r="PVM6" s="53"/>
      <c r="PVN6" s="53"/>
      <c r="PVO6" s="53"/>
      <c r="PVP6" s="53"/>
      <c r="PVQ6" s="53"/>
      <c r="PVR6" s="53"/>
      <c r="PVS6" s="53"/>
      <c r="PVT6" s="53"/>
      <c r="PVU6" s="53"/>
      <c r="PVV6" s="53"/>
      <c r="PVW6" s="53"/>
      <c r="PVX6" s="53"/>
      <c r="PVY6" s="53"/>
      <c r="PVZ6" s="53"/>
      <c r="PWA6" s="53"/>
      <c r="PWB6" s="53"/>
      <c r="PWC6" s="53"/>
      <c r="PWD6" s="53"/>
      <c r="PWE6" s="53"/>
      <c r="PWF6" s="53"/>
      <c r="PWG6" s="53"/>
      <c r="PWH6" s="53"/>
      <c r="PWI6" s="53"/>
      <c r="PWJ6" s="53"/>
      <c r="PWK6" s="53"/>
      <c r="PWL6" s="53"/>
      <c r="PWM6" s="53"/>
      <c r="PWN6" s="53"/>
      <c r="PWO6" s="53"/>
      <c r="PWP6" s="53"/>
      <c r="PWQ6" s="53"/>
      <c r="PWR6" s="53"/>
      <c r="PWS6" s="53"/>
      <c r="PWT6" s="53"/>
      <c r="PWU6" s="53"/>
      <c r="PWV6" s="53"/>
      <c r="PWW6" s="53"/>
      <c r="PWX6" s="53"/>
      <c r="PWY6" s="53"/>
      <c r="PWZ6" s="53"/>
      <c r="PXA6" s="53"/>
      <c r="PXB6" s="53"/>
      <c r="PXC6" s="53"/>
      <c r="PXD6" s="53"/>
      <c r="PXE6" s="53"/>
      <c r="PXF6" s="53"/>
      <c r="PXG6" s="53"/>
      <c r="PXH6" s="53"/>
      <c r="PXI6" s="53"/>
      <c r="PXJ6" s="53"/>
      <c r="PXK6" s="53"/>
      <c r="PXL6" s="53"/>
      <c r="PXM6" s="53"/>
      <c r="PXN6" s="53"/>
      <c r="PXO6" s="53"/>
      <c r="PXP6" s="53"/>
      <c r="PXQ6" s="53"/>
      <c r="PXR6" s="53"/>
      <c r="PXS6" s="53"/>
      <c r="PXT6" s="53"/>
      <c r="PXU6" s="53"/>
      <c r="PXV6" s="53"/>
      <c r="PXW6" s="53"/>
      <c r="PXX6" s="53"/>
      <c r="PXY6" s="53"/>
      <c r="PXZ6" s="53"/>
      <c r="PYA6" s="53"/>
      <c r="PYB6" s="53"/>
      <c r="PYC6" s="53"/>
      <c r="PYD6" s="53"/>
      <c r="PYE6" s="53"/>
      <c r="PYF6" s="53"/>
      <c r="PYG6" s="53"/>
      <c r="PYH6" s="53"/>
      <c r="PYI6" s="53"/>
      <c r="PYJ6" s="53"/>
      <c r="PYK6" s="53"/>
      <c r="PYL6" s="53"/>
      <c r="PYM6" s="53"/>
      <c r="PYN6" s="53"/>
      <c r="PYO6" s="53"/>
      <c r="PYP6" s="53"/>
      <c r="PYQ6" s="53"/>
      <c r="PYR6" s="53"/>
      <c r="PYS6" s="53"/>
      <c r="PYT6" s="53"/>
      <c r="PYU6" s="53"/>
      <c r="PYV6" s="53"/>
      <c r="PYW6" s="53"/>
      <c r="PYX6" s="53"/>
      <c r="PYY6" s="53"/>
      <c r="PYZ6" s="53"/>
      <c r="PZA6" s="53"/>
      <c r="PZB6" s="53"/>
      <c r="PZC6" s="53"/>
      <c r="PZD6" s="53"/>
      <c r="PZE6" s="53"/>
      <c r="PZF6" s="53"/>
      <c r="PZG6" s="53"/>
      <c r="PZH6" s="53"/>
      <c r="PZI6" s="53"/>
      <c r="PZJ6" s="53"/>
      <c r="PZK6" s="53"/>
      <c r="PZL6" s="53"/>
      <c r="PZM6" s="53"/>
      <c r="PZN6" s="53"/>
      <c r="PZO6" s="53"/>
      <c r="PZP6" s="53"/>
      <c r="PZQ6" s="53"/>
      <c r="PZR6" s="53"/>
      <c r="PZS6" s="53"/>
      <c r="PZT6" s="53"/>
      <c r="PZU6" s="53"/>
      <c r="PZV6" s="53"/>
      <c r="PZW6" s="53"/>
      <c r="PZX6" s="53"/>
      <c r="PZY6" s="53"/>
      <c r="PZZ6" s="53"/>
      <c r="QAA6" s="53"/>
      <c r="QAB6" s="53"/>
      <c r="QAC6" s="53"/>
      <c r="QAD6" s="53"/>
      <c r="QAE6" s="53"/>
      <c r="QAF6" s="53"/>
      <c r="QAG6" s="53"/>
      <c r="QAH6" s="53"/>
      <c r="QAI6" s="53"/>
      <c r="QAJ6" s="53"/>
      <c r="QAK6" s="53"/>
      <c r="QAL6" s="53"/>
      <c r="QAM6" s="53"/>
      <c r="QAN6" s="53"/>
      <c r="QAO6" s="53"/>
      <c r="QAP6" s="53"/>
      <c r="QAQ6" s="53"/>
      <c r="QAR6" s="53"/>
      <c r="QAS6" s="53"/>
      <c r="QAT6" s="53"/>
      <c r="QAU6" s="53"/>
      <c r="QAV6" s="53"/>
      <c r="QAW6" s="53"/>
      <c r="QAX6" s="53"/>
      <c r="QAY6" s="53"/>
      <c r="QAZ6" s="53"/>
      <c r="QBA6" s="53"/>
      <c r="QBB6" s="53"/>
      <c r="QBC6" s="53"/>
      <c r="QBD6" s="53"/>
      <c r="QBE6" s="53"/>
      <c r="QBF6" s="53"/>
      <c r="QBG6" s="53"/>
      <c r="QBH6" s="53"/>
      <c r="QBI6" s="53"/>
      <c r="QBJ6" s="53"/>
      <c r="QBK6" s="53"/>
      <c r="QBL6" s="53"/>
      <c r="QBM6" s="53"/>
      <c r="QBN6" s="53"/>
      <c r="QBO6" s="53"/>
      <c r="QBP6" s="53"/>
      <c r="QBQ6" s="53"/>
      <c r="QBR6" s="53"/>
      <c r="QBS6" s="53"/>
      <c r="QBT6" s="53"/>
      <c r="QBU6" s="53"/>
      <c r="QBV6" s="53"/>
      <c r="QBW6" s="53"/>
      <c r="QBX6" s="53"/>
      <c r="QBY6" s="53"/>
      <c r="QBZ6" s="53"/>
      <c r="QCA6" s="53"/>
      <c r="QCB6" s="53"/>
      <c r="QCC6" s="53"/>
      <c r="QCD6" s="53"/>
      <c r="QCE6" s="53"/>
      <c r="QCF6" s="53"/>
      <c r="QCG6" s="53"/>
      <c r="QCH6" s="53"/>
      <c r="QCI6" s="53"/>
      <c r="QCJ6" s="53"/>
      <c r="QCK6" s="53"/>
      <c r="QCL6" s="53"/>
      <c r="QCM6" s="53"/>
      <c r="QCN6" s="53"/>
      <c r="QCO6" s="53"/>
      <c r="QCP6" s="53"/>
      <c r="QCQ6" s="53"/>
      <c r="QCR6" s="53"/>
      <c r="QCS6" s="53"/>
      <c r="QCT6" s="53"/>
      <c r="QCU6" s="53"/>
      <c r="QCV6" s="53"/>
      <c r="QCW6" s="53"/>
      <c r="QCX6" s="53"/>
      <c r="QCY6" s="53"/>
      <c r="QCZ6" s="53"/>
      <c r="QDA6" s="53"/>
      <c r="QDB6" s="53"/>
      <c r="QDC6" s="53"/>
      <c r="QDD6" s="53"/>
      <c r="QDE6" s="53"/>
      <c r="QDF6" s="53"/>
      <c r="QDG6" s="53"/>
      <c r="QDH6" s="53"/>
      <c r="QDI6" s="53"/>
      <c r="QDJ6" s="53"/>
      <c r="QDK6" s="53"/>
      <c r="QDL6" s="53"/>
      <c r="QDM6" s="53"/>
      <c r="QDN6" s="53"/>
      <c r="QDO6" s="53"/>
      <c r="QDP6" s="53"/>
      <c r="QDQ6" s="53"/>
      <c r="QDR6" s="53"/>
      <c r="QDS6" s="53"/>
      <c r="QDT6" s="53"/>
      <c r="QDU6" s="53"/>
      <c r="QDV6" s="53"/>
      <c r="QDW6" s="53"/>
      <c r="QDX6" s="53"/>
      <c r="QDY6" s="53"/>
      <c r="QDZ6" s="53"/>
      <c r="QEA6" s="53"/>
      <c r="QEB6" s="53"/>
      <c r="QEC6" s="53"/>
      <c r="QED6" s="53"/>
      <c r="QEE6" s="53"/>
      <c r="QEF6" s="53"/>
      <c r="QEG6" s="53"/>
      <c r="QEH6" s="53"/>
      <c r="QEI6" s="53"/>
      <c r="QEJ6" s="53"/>
      <c r="QEK6" s="53"/>
      <c r="QEL6" s="53"/>
      <c r="QEM6" s="53"/>
      <c r="QEN6" s="53"/>
      <c r="QEO6" s="53"/>
      <c r="QEP6" s="53"/>
      <c r="QEQ6" s="53"/>
      <c r="QER6" s="53"/>
      <c r="QES6" s="53"/>
      <c r="QET6" s="53"/>
      <c r="QEU6" s="53"/>
      <c r="QEV6" s="53"/>
      <c r="QEW6" s="53"/>
      <c r="QEX6" s="53"/>
      <c r="QEY6" s="53"/>
      <c r="QEZ6" s="53"/>
      <c r="QFA6" s="53"/>
      <c r="QFB6" s="53"/>
      <c r="QFC6" s="53"/>
      <c r="QFD6" s="53"/>
      <c r="QFE6" s="53"/>
      <c r="QFF6" s="53"/>
      <c r="QFG6" s="53"/>
      <c r="QFH6" s="53"/>
      <c r="QFI6" s="53"/>
      <c r="QFJ6" s="53"/>
      <c r="QFK6" s="53"/>
      <c r="QFL6" s="53"/>
      <c r="QFM6" s="53"/>
      <c r="QFN6" s="53"/>
      <c r="QFO6" s="53"/>
      <c r="QFP6" s="53"/>
      <c r="QFQ6" s="53"/>
      <c r="QFR6" s="53"/>
      <c r="QFS6" s="53"/>
      <c r="QFT6" s="53"/>
      <c r="QFU6" s="53"/>
      <c r="QFV6" s="53"/>
      <c r="QFW6" s="53"/>
      <c r="QFX6" s="53"/>
      <c r="QFY6" s="53"/>
      <c r="QFZ6" s="53"/>
      <c r="QGA6" s="53"/>
      <c r="QGB6" s="53"/>
      <c r="QGC6" s="53"/>
      <c r="QGD6" s="53"/>
      <c r="QGE6" s="53"/>
      <c r="QGF6" s="53"/>
      <c r="QGG6" s="53"/>
      <c r="QGH6" s="53"/>
      <c r="QGI6" s="53"/>
      <c r="QGJ6" s="53"/>
      <c r="QGK6" s="53"/>
      <c r="QGL6" s="53"/>
      <c r="QGM6" s="53"/>
      <c r="QGN6" s="53"/>
      <c r="QGO6" s="53"/>
      <c r="QGP6" s="53"/>
      <c r="QGQ6" s="53"/>
      <c r="QGR6" s="53"/>
      <c r="QGS6" s="53"/>
      <c r="QGT6" s="53"/>
      <c r="QGU6" s="53"/>
      <c r="QGV6" s="53"/>
      <c r="QGW6" s="53"/>
      <c r="QGX6" s="53"/>
      <c r="QGY6" s="53"/>
      <c r="QGZ6" s="53"/>
      <c r="QHA6" s="53"/>
      <c r="QHB6" s="53"/>
      <c r="QHC6" s="53"/>
      <c r="QHD6" s="53"/>
      <c r="QHE6" s="53"/>
      <c r="QHF6" s="53"/>
      <c r="QHG6" s="53"/>
      <c r="QHH6" s="53"/>
      <c r="QHI6" s="53"/>
      <c r="QHJ6" s="53"/>
      <c r="QHK6" s="53"/>
      <c r="QHL6" s="53"/>
      <c r="QHM6" s="53"/>
      <c r="QHN6" s="53"/>
      <c r="QHO6" s="53"/>
      <c r="QHP6" s="53"/>
      <c r="QHQ6" s="53"/>
      <c r="QHR6" s="53"/>
      <c r="QHS6" s="53"/>
      <c r="QHT6" s="53"/>
      <c r="QHU6" s="53"/>
      <c r="QHV6" s="53"/>
      <c r="QHW6" s="53"/>
      <c r="QHX6" s="53"/>
      <c r="QHY6" s="53"/>
      <c r="QHZ6" s="53"/>
      <c r="QIA6" s="53"/>
      <c r="QIB6" s="53"/>
      <c r="QIC6" s="53"/>
      <c r="QID6" s="53"/>
      <c r="QIE6" s="53"/>
      <c r="QIF6" s="53"/>
      <c r="QIG6" s="53"/>
      <c r="QIH6" s="53"/>
      <c r="QII6" s="53"/>
      <c r="QIJ6" s="53"/>
      <c r="QIK6" s="53"/>
      <c r="QIL6" s="53"/>
      <c r="QIM6" s="53"/>
      <c r="QIN6" s="53"/>
      <c r="QIO6" s="53"/>
      <c r="QIP6" s="53"/>
      <c r="QIQ6" s="53"/>
      <c r="QIR6" s="53"/>
      <c r="QIS6" s="53"/>
      <c r="QIT6" s="53"/>
      <c r="QIU6" s="53"/>
      <c r="QIV6" s="53"/>
      <c r="QIW6" s="53"/>
      <c r="QIX6" s="53"/>
      <c r="QIY6" s="53"/>
      <c r="QIZ6" s="53"/>
      <c r="QJA6" s="53"/>
      <c r="QJB6" s="53"/>
      <c r="QJC6" s="53"/>
      <c r="QJD6" s="53"/>
      <c r="QJE6" s="53"/>
      <c r="QJF6" s="53"/>
      <c r="QJG6" s="53"/>
      <c r="QJH6" s="53"/>
      <c r="QJI6" s="53"/>
      <c r="QJJ6" s="53"/>
      <c r="QJK6" s="53"/>
      <c r="QJL6" s="53"/>
      <c r="QJM6" s="53"/>
      <c r="QJN6" s="53"/>
      <c r="QJO6" s="53"/>
      <c r="QJP6" s="53"/>
      <c r="QJQ6" s="53"/>
      <c r="QJR6" s="53"/>
      <c r="QJS6" s="53"/>
      <c r="QJT6" s="53"/>
      <c r="QJU6" s="53"/>
      <c r="QJV6" s="53"/>
      <c r="QJW6" s="53"/>
      <c r="QJX6" s="53"/>
      <c r="QJY6" s="53"/>
      <c r="QJZ6" s="53"/>
      <c r="QKA6" s="53"/>
      <c r="QKB6" s="53"/>
      <c r="QKC6" s="53"/>
      <c r="QKD6" s="53"/>
      <c r="QKE6" s="53"/>
      <c r="QKF6" s="53"/>
      <c r="QKG6" s="53"/>
      <c r="QKH6" s="53"/>
      <c r="QKI6" s="53"/>
      <c r="QKJ6" s="53"/>
      <c r="QKK6" s="53"/>
      <c r="QKL6" s="53"/>
      <c r="QKM6" s="53"/>
      <c r="QKN6" s="53"/>
      <c r="QKO6" s="53"/>
      <c r="QKP6" s="53"/>
      <c r="QKQ6" s="53"/>
      <c r="QKR6" s="53"/>
      <c r="QKS6" s="53"/>
      <c r="QKT6" s="53"/>
      <c r="QKU6" s="53"/>
      <c r="QKV6" s="53"/>
      <c r="QKW6" s="53"/>
      <c r="QKX6" s="53"/>
      <c r="QKY6" s="53"/>
      <c r="QKZ6" s="53"/>
      <c r="QLA6" s="53"/>
      <c r="QLB6" s="53"/>
      <c r="QLC6" s="53"/>
      <c r="QLD6" s="53"/>
      <c r="QLE6" s="53"/>
      <c r="QLF6" s="53"/>
      <c r="QLG6" s="53"/>
      <c r="QLH6" s="53"/>
      <c r="QLI6" s="53"/>
      <c r="QLJ6" s="53"/>
      <c r="QLK6" s="53"/>
      <c r="QLL6" s="53"/>
      <c r="QLM6" s="53"/>
      <c r="QLN6" s="53"/>
      <c r="QLO6" s="53"/>
      <c r="QLP6" s="53"/>
      <c r="QLQ6" s="53"/>
      <c r="QLR6" s="53"/>
      <c r="QLS6" s="53"/>
      <c r="QLT6" s="53"/>
      <c r="QLU6" s="53"/>
      <c r="QLV6" s="53"/>
      <c r="QLW6" s="53"/>
      <c r="QLX6" s="53"/>
      <c r="QLY6" s="53"/>
      <c r="QLZ6" s="53"/>
      <c r="QMA6" s="53"/>
      <c r="QMB6" s="53"/>
      <c r="QMC6" s="53"/>
      <c r="QMD6" s="53"/>
      <c r="QME6" s="53"/>
      <c r="QMF6" s="53"/>
      <c r="QMG6" s="53"/>
      <c r="QMH6" s="53"/>
      <c r="QMI6" s="53"/>
      <c r="QMJ6" s="53"/>
      <c r="QMK6" s="53"/>
      <c r="QML6" s="53"/>
      <c r="QMM6" s="53"/>
      <c r="QMN6" s="53"/>
      <c r="QMO6" s="53"/>
      <c r="QMP6" s="53"/>
      <c r="QMQ6" s="53"/>
      <c r="QMR6" s="53"/>
      <c r="QMS6" s="53"/>
      <c r="QMT6" s="53"/>
      <c r="QMU6" s="53"/>
      <c r="QMV6" s="53"/>
      <c r="QMW6" s="53"/>
      <c r="QMX6" s="53"/>
      <c r="QMY6" s="53"/>
      <c r="QMZ6" s="53"/>
      <c r="QNA6" s="53"/>
      <c r="QNB6" s="53"/>
      <c r="QNC6" s="53"/>
      <c r="QND6" s="53"/>
      <c r="QNE6" s="53"/>
      <c r="QNF6" s="53"/>
      <c r="QNG6" s="53"/>
      <c r="QNH6" s="53"/>
      <c r="QNI6" s="53"/>
      <c r="QNJ6" s="53"/>
      <c r="QNK6" s="53"/>
      <c r="QNL6" s="53"/>
      <c r="QNM6" s="53"/>
      <c r="QNN6" s="53"/>
      <c r="QNO6" s="53"/>
      <c r="QNP6" s="53"/>
      <c r="QNQ6" s="53"/>
      <c r="QNR6" s="53"/>
      <c r="QNS6" s="53"/>
      <c r="QNT6" s="53"/>
      <c r="QNU6" s="53"/>
      <c r="QNV6" s="53"/>
      <c r="QNW6" s="53"/>
      <c r="QNX6" s="53"/>
      <c r="QNY6" s="53"/>
      <c r="QNZ6" s="53"/>
      <c r="QOA6" s="53"/>
      <c r="QOB6" s="53"/>
      <c r="QOC6" s="53"/>
      <c r="QOD6" s="53"/>
      <c r="QOE6" s="53"/>
      <c r="QOF6" s="53"/>
      <c r="QOG6" s="53"/>
      <c r="QOH6" s="53"/>
      <c r="QOI6" s="53"/>
      <c r="QOJ6" s="53"/>
      <c r="QOK6" s="53"/>
      <c r="QOL6" s="53"/>
      <c r="QOM6" s="53"/>
      <c r="QON6" s="53"/>
      <c r="QOO6" s="53"/>
      <c r="QOP6" s="53"/>
      <c r="QOQ6" s="53"/>
      <c r="QOR6" s="53"/>
      <c r="QOS6" s="53"/>
      <c r="QOT6" s="53"/>
      <c r="QOU6" s="53"/>
      <c r="QOV6" s="53"/>
      <c r="QOW6" s="53"/>
      <c r="QOX6" s="53"/>
      <c r="QOY6" s="53"/>
      <c r="QOZ6" s="53"/>
      <c r="QPA6" s="53"/>
      <c r="QPB6" s="53"/>
      <c r="QPC6" s="53"/>
      <c r="QPD6" s="53"/>
      <c r="QPE6" s="53"/>
      <c r="QPF6" s="53"/>
      <c r="QPG6" s="53"/>
      <c r="QPH6" s="53"/>
      <c r="QPI6" s="53"/>
      <c r="QPJ6" s="53"/>
      <c r="QPK6" s="53"/>
      <c r="QPL6" s="53"/>
      <c r="QPM6" s="53"/>
      <c r="QPN6" s="53"/>
      <c r="QPO6" s="53"/>
      <c r="QPP6" s="53"/>
      <c r="QPQ6" s="53"/>
      <c r="QPR6" s="53"/>
      <c r="QPS6" s="53"/>
      <c r="QPT6" s="53"/>
      <c r="QPU6" s="53"/>
      <c r="QPV6" s="53"/>
      <c r="QPW6" s="53"/>
      <c r="QPX6" s="53"/>
      <c r="QPY6" s="53"/>
      <c r="QPZ6" s="53"/>
      <c r="QQA6" s="53"/>
      <c r="QQB6" s="53"/>
      <c r="QQC6" s="53"/>
      <c r="QQD6" s="53"/>
      <c r="QQE6" s="53"/>
      <c r="QQF6" s="53"/>
      <c r="QQG6" s="53"/>
      <c r="QQH6" s="53"/>
      <c r="QQI6" s="53"/>
      <c r="QQJ6" s="53"/>
      <c r="QQK6" s="53"/>
      <c r="QQL6" s="53"/>
      <c r="QQM6" s="53"/>
      <c r="QQN6" s="53"/>
      <c r="QQO6" s="53"/>
      <c r="QQP6" s="53"/>
      <c r="QQQ6" s="53"/>
      <c r="QQR6" s="53"/>
      <c r="QQS6" s="53"/>
      <c r="QQT6" s="53"/>
      <c r="QQU6" s="53"/>
      <c r="QQV6" s="53"/>
      <c r="QQW6" s="53"/>
      <c r="QQX6" s="53"/>
      <c r="QQY6" s="53"/>
      <c r="QQZ6" s="53"/>
      <c r="QRA6" s="53"/>
      <c r="QRB6" s="53"/>
      <c r="QRC6" s="53"/>
      <c r="QRD6" s="53"/>
      <c r="QRE6" s="53"/>
      <c r="QRF6" s="53"/>
      <c r="QRG6" s="53"/>
      <c r="QRH6" s="53"/>
      <c r="QRI6" s="53"/>
      <c r="QRJ6" s="53"/>
      <c r="QRK6" s="53"/>
      <c r="QRL6" s="53"/>
      <c r="QRM6" s="53"/>
      <c r="QRN6" s="53"/>
      <c r="QRO6" s="53"/>
      <c r="QRP6" s="53"/>
      <c r="QRQ6" s="53"/>
      <c r="QRR6" s="53"/>
      <c r="QRS6" s="53"/>
      <c r="QRT6" s="53"/>
      <c r="QRU6" s="53"/>
      <c r="QRV6" s="53"/>
      <c r="QRW6" s="53"/>
      <c r="QRX6" s="53"/>
      <c r="QRY6" s="53"/>
      <c r="QRZ6" s="53"/>
      <c r="QSA6" s="53"/>
      <c r="QSB6" s="53"/>
      <c r="QSC6" s="53"/>
      <c r="QSD6" s="53"/>
      <c r="QSE6" s="53"/>
      <c r="QSF6" s="53"/>
      <c r="QSG6" s="53"/>
      <c r="QSH6" s="53"/>
      <c r="QSI6" s="53"/>
      <c r="QSJ6" s="53"/>
      <c r="QSK6" s="53"/>
      <c r="QSL6" s="53"/>
      <c r="QSM6" s="53"/>
      <c r="QSN6" s="53"/>
      <c r="QSO6" s="53"/>
      <c r="QSP6" s="53"/>
      <c r="QSQ6" s="53"/>
      <c r="QSR6" s="53"/>
      <c r="QSS6" s="53"/>
      <c r="QST6" s="53"/>
      <c r="QSU6" s="53"/>
      <c r="QSV6" s="53"/>
      <c r="QSW6" s="53"/>
      <c r="QSX6" s="53"/>
      <c r="QSY6" s="53"/>
      <c r="QSZ6" s="53"/>
      <c r="QTA6" s="53"/>
      <c r="QTB6" s="53"/>
      <c r="QTC6" s="53"/>
      <c r="QTD6" s="53"/>
      <c r="QTE6" s="53"/>
      <c r="QTF6" s="53"/>
      <c r="QTG6" s="53"/>
      <c r="QTH6" s="53"/>
      <c r="QTI6" s="53"/>
      <c r="QTJ6" s="53"/>
      <c r="QTK6" s="53"/>
      <c r="QTL6" s="53"/>
      <c r="QTM6" s="53"/>
      <c r="QTN6" s="53"/>
      <c r="QTO6" s="53"/>
      <c r="QTP6" s="53"/>
      <c r="QTQ6" s="53"/>
      <c r="QTR6" s="53"/>
      <c r="QTS6" s="53"/>
      <c r="QTT6" s="53"/>
      <c r="QTU6" s="53"/>
      <c r="QTV6" s="53"/>
      <c r="QTW6" s="53"/>
      <c r="QTX6" s="53"/>
      <c r="QTY6" s="53"/>
      <c r="QTZ6" s="53"/>
      <c r="QUA6" s="53"/>
      <c r="QUB6" s="53"/>
      <c r="QUC6" s="53"/>
      <c r="QUD6" s="53"/>
      <c r="QUE6" s="53"/>
      <c r="QUF6" s="53"/>
      <c r="QUG6" s="53"/>
      <c r="QUH6" s="53"/>
      <c r="QUI6" s="53"/>
      <c r="QUJ6" s="53"/>
      <c r="QUK6" s="53"/>
      <c r="QUL6" s="53"/>
      <c r="QUM6" s="53"/>
      <c r="QUN6" s="53"/>
      <c r="QUO6" s="53"/>
      <c r="QUP6" s="53"/>
      <c r="QUQ6" s="53"/>
      <c r="QUR6" s="53"/>
      <c r="QUS6" s="53"/>
      <c r="QUT6" s="53"/>
      <c r="QUU6" s="53"/>
      <c r="QUV6" s="53"/>
      <c r="QUW6" s="53"/>
      <c r="QUX6" s="53"/>
      <c r="QUY6" s="53"/>
      <c r="QUZ6" s="53"/>
      <c r="QVA6" s="53"/>
      <c r="QVB6" s="53"/>
      <c r="QVC6" s="53"/>
      <c r="QVD6" s="53"/>
      <c r="QVE6" s="53"/>
      <c r="QVF6" s="53"/>
      <c r="QVG6" s="53"/>
      <c r="QVH6" s="53"/>
      <c r="QVI6" s="53"/>
      <c r="QVJ6" s="53"/>
      <c r="QVK6" s="53"/>
      <c r="QVL6" s="53"/>
      <c r="QVM6" s="53"/>
      <c r="QVN6" s="53"/>
      <c r="QVO6" s="53"/>
      <c r="QVP6" s="53"/>
      <c r="QVQ6" s="53"/>
      <c r="QVR6" s="53"/>
      <c r="QVS6" s="53"/>
      <c r="QVT6" s="53"/>
      <c r="QVU6" s="53"/>
      <c r="QVV6" s="53"/>
      <c r="QVW6" s="53"/>
      <c r="QVX6" s="53"/>
      <c r="QVY6" s="53"/>
      <c r="QVZ6" s="53"/>
      <c r="QWA6" s="53"/>
      <c r="QWB6" s="53"/>
      <c r="QWC6" s="53"/>
      <c r="QWD6" s="53"/>
      <c r="QWE6" s="53"/>
      <c r="QWF6" s="53"/>
      <c r="QWG6" s="53"/>
      <c r="QWH6" s="53"/>
      <c r="QWI6" s="53"/>
      <c r="QWJ6" s="53"/>
      <c r="QWK6" s="53"/>
      <c r="QWL6" s="53"/>
      <c r="QWM6" s="53"/>
      <c r="QWN6" s="53"/>
      <c r="QWO6" s="53"/>
      <c r="QWP6" s="53"/>
      <c r="QWQ6" s="53"/>
      <c r="QWR6" s="53"/>
      <c r="QWS6" s="53"/>
      <c r="QWT6" s="53"/>
      <c r="QWU6" s="53"/>
      <c r="QWV6" s="53"/>
      <c r="QWW6" s="53"/>
      <c r="QWX6" s="53"/>
      <c r="QWY6" s="53"/>
      <c r="QWZ6" s="53"/>
      <c r="QXA6" s="53"/>
      <c r="QXB6" s="53"/>
      <c r="QXC6" s="53"/>
      <c r="QXD6" s="53"/>
      <c r="QXE6" s="53"/>
      <c r="QXF6" s="53"/>
      <c r="QXG6" s="53"/>
      <c r="QXH6" s="53"/>
      <c r="QXI6" s="53"/>
      <c r="QXJ6" s="53"/>
      <c r="QXK6" s="53"/>
      <c r="QXL6" s="53"/>
      <c r="QXM6" s="53"/>
      <c r="QXN6" s="53"/>
      <c r="QXO6" s="53"/>
      <c r="QXP6" s="53"/>
      <c r="QXQ6" s="53"/>
      <c r="QXR6" s="53"/>
      <c r="QXS6" s="53"/>
      <c r="QXT6" s="53"/>
      <c r="QXU6" s="53"/>
      <c r="QXV6" s="53"/>
      <c r="QXW6" s="53"/>
      <c r="QXX6" s="53"/>
      <c r="QXY6" s="53"/>
      <c r="QXZ6" s="53"/>
      <c r="QYA6" s="53"/>
      <c r="QYB6" s="53"/>
      <c r="QYC6" s="53"/>
      <c r="QYD6" s="53"/>
      <c r="QYE6" s="53"/>
      <c r="QYF6" s="53"/>
      <c r="QYG6" s="53"/>
      <c r="QYH6" s="53"/>
      <c r="QYI6" s="53"/>
      <c r="QYJ6" s="53"/>
      <c r="QYK6" s="53"/>
      <c r="QYL6" s="53"/>
      <c r="QYM6" s="53"/>
      <c r="QYN6" s="53"/>
      <c r="QYO6" s="53"/>
      <c r="QYP6" s="53"/>
      <c r="QYQ6" s="53"/>
      <c r="QYR6" s="53"/>
      <c r="QYS6" s="53"/>
      <c r="QYT6" s="53"/>
      <c r="QYU6" s="53"/>
      <c r="QYV6" s="53"/>
      <c r="QYW6" s="53"/>
      <c r="QYX6" s="53"/>
      <c r="QYY6" s="53"/>
      <c r="QYZ6" s="53"/>
      <c r="QZA6" s="53"/>
      <c r="QZB6" s="53"/>
      <c r="QZC6" s="53"/>
      <c r="QZD6" s="53"/>
      <c r="QZE6" s="53"/>
      <c r="QZF6" s="53"/>
      <c r="QZG6" s="53"/>
      <c r="QZH6" s="53"/>
      <c r="QZI6" s="53"/>
      <c r="QZJ6" s="53"/>
      <c r="QZK6" s="53"/>
      <c r="QZL6" s="53"/>
      <c r="QZM6" s="53"/>
      <c r="QZN6" s="53"/>
      <c r="QZO6" s="53"/>
      <c r="QZP6" s="53"/>
      <c r="QZQ6" s="53"/>
      <c r="QZR6" s="53"/>
      <c r="QZS6" s="53"/>
      <c r="QZT6" s="53"/>
      <c r="QZU6" s="53"/>
      <c r="QZV6" s="53"/>
      <c r="QZW6" s="53"/>
      <c r="QZX6" s="53"/>
      <c r="QZY6" s="53"/>
      <c r="QZZ6" s="53"/>
      <c r="RAA6" s="53"/>
      <c r="RAB6" s="53"/>
      <c r="RAC6" s="53"/>
      <c r="RAD6" s="53"/>
      <c r="RAE6" s="53"/>
      <c r="RAF6" s="53"/>
      <c r="RAG6" s="53"/>
      <c r="RAH6" s="53"/>
      <c r="RAI6" s="53"/>
      <c r="RAJ6" s="53"/>
      <c r="RAK6" s="53"/>
      <c r="RAL6" s="53"/>
      <c r="RAM6" s="53"/>
      <c r="RAN6" s="53"/>
      <c r="RAO6" s="53"/>
      <c r="RAP6" s="53"/>
      <c r="RAQ6" s="53"/>
      <c r="RAR6" s="53"/>
      <c r="RAS6" s="53"/>
      <c r="RAT6" s="53"/>
      <c r="RAU6" s="53"/>
      <c r="RAV6" s="53"/>
      <c r="RAW6" s="53"/>
      <c r="RAX6" s="53"/>
      <c r="RAY6" s="53"/>
      <c r="RAZ6" s="53"/>
      <c r="RBA6" s="53"/>
      <c r="RBB6" s="53"/>
      <c r="RBC6" s="53"/>
      <c r="RBD6" s="53"/>
      <c r="RBE6" s="53"/>
      <c r="RBF6" s="53"/>
      <c r="RBG6" s="53"/>
      <c r="RBH6" s="53"/>
      <c r="RBI6" s="53"/>
      <c r="RBJ6" s="53"/>
      <c r="RBK6" s="53"/>
      <c r="RBL6" s="53"/>
      <c r="RBM6" s="53"/>
      <c r="RBN6" s="53"/>
      <c r="RBO6" s="53"/>
      <c r="RBP6" s="53"/>
      <c r="RBQ6" s="53"/>
      <c r="RBR6" s="53"/>
      <c r="RBS6" s="53"/>
      <c r="RBT6" s="53"/>
      <c r="RBU6" s="53"/>
      <c r="RBV6" s="53"/>
      <c r="RBW6" s="53"/>
      <c r="RBX6" s="53"/>
      <c r="RBY6" s="53"/>
      <c r="RBZ6" s="53"/>
      <c r="RCA6" s="53"/>
      <c r="RCB6" s="53"/>
      <c r="RCC6" s="53"/>
      <c r="RCD6" s="53"/>
      <c r="RCE6" s="53"/>
      <c r="RCF6" s="53"/>
      <c r="RCG6" s="53"/>
      <c r="RCH6" s="53"/>
      <c r="RCI6" s="53"/>
      <c r="RCJ6" s="53"/>
      <c r="RCK6" s="53"/>
      <c r="RCL6" s="53"/>
      <c r="RCM6" s="53"/>
      <c r="RCN6" s="53"/>
      <c r="RCO6" s="53"/>
      <c r="RCP6" s="53"/>
      <c r="RCQ6" s="53"/>
      <c r="RCR6" s="53"/>
      <c r="RCS6" s="53"/>
      <c r="RCT6" s="53"/>
      <c r="RCU6" s="53"/>
      <c r="RCV6" s="53"/>
      <c r="RCW6" s="53"/>
      <c r="RCX6" s="53"/>
      <c r="RCY6" s="53"/>
      <c r="RCZ6" s="53"/>
      <c r="RDA6" s="53"/>
      <c r="RDB6" s="53"/>
      <c r="RDC6" s="53"/>
      <c r="RDD6" s="53"/>
      <c r="RDE6" s="53"/>
      <c r="RDF6" s="53"/>
      <c r="RDG6" s="53"/>
      <c r="RDH6" s="53"/>
      <c r="RDI6" s="53"/>
      <c r="RDJ6" s="53"/>
      <c r="RDK6" s="53"/>
      <c r="RDL6" s="53"/>
      <c r="RDM6" s="53"/>
      <c r="RDN6" s="53"/>
      <c r="RDO6" s="53"/>
      <c r="RDP6" s="53"/>
      <c r="RDQ6" s="53"/>
      <c r="RDR6" s="53"/>
      <c r="RDS6" s="53"/>
      <c r="RDT6" s="53"/>
      <c r="RDU6" s="53"/>
      <c r="RDV6" s="53"/>
      <c r="RDW6" s="53"/>
      <c r="RDX6" s="53"/>
      <c r="RDY6" s="53"/>
      <c r="RDZ6" s="53"/>
      <c r="REA6" s="53"/>
      <c r="REB6" s="53"/>
      <c r="REC6" s="53"/>
      <c r="RED6" s="53"/>
      <c r="REE6" s="53"/>
      <c r="REF6" s="53"/>
      <c r="REG6" s="53"/>
      <c r="REH6" s="53"/>
      <c r="REI6" s="53"/>
      <c r="REJ6" s="53"/>
      <c r="REK6" s="53"/>
      <c r="REL6" s="53"/>
      <c r="REM6" s="53"/>
      <c r="REN6" s="53"/>
      <c r="REO6" s="53"/>
      <c r="REP6" s="53"/>
      <c r="REQ6" s="53"/>
      <c r="RER6" s="53"/>
      <c r="RES6" s="53"/>
      <c r="RET6" s="53"/>
      <c r="REU6" s="53"/>
      <c r="REV6" s="53"/>
      <c r="REW6" s="53"/>
      <c r="REX6" s="53"/>
      <c r="REY6" s="53"/>
      <c r="REZ6" s="53"/>
      <c r="RFA6" s="53"/>
      <c r="RFB6" s="53"/>
      <c r="RFC6" s="53"/>
      <c r="RFD6" s="53"/>
      <c r="RFE6" s="53"/>
      <c r="RFF6" s="53"/>
      <c r="RFG6" s="53"/>
      <c r="RFH6" s="53"/>
      <c r="RFI6" s="53"/>
      <c r="RFJ6" s="53"/>
      <c r="RFK6" s="53"/>
      <c r="RFL6" s="53"/>
      <c r="RFM6" s="53"/>
      <c r="RFN6" s="53"/>
      <c r="RFO6" s="53"/>
      <c r="RFP6" s="53"/>
      <c r="RFQ6" s="53"/>
      <c r="RFR6" s="53"/>
      <c r="RFS6" s="53"/>
      <c r="RFT6" s="53"/>
      <c r="RFU6" s="53"/>
      <c r="RFV6" s="53"/>
      <c r="RFW6" s="53"/>
      <c r="RFX6" s="53"/>
      <c r="RFY6" s="53"/>
      <c r="RFZ6" s="53"/>
      <c r="RGA6" s="53"/>
      <c r="RGB6" s="53"/>
      <c r="RGC6" s="53"/>
      <c r="RGD6" s="53"/>
      <c r="RGE6" s="53"/>
      <c r="RGF6" s="53"/>
      <c r="RGG6" s="53"/>
      <c r="RGH6" s="53"/>
      <c r="RGI6" s="53"/>
      <c r="RGJ6" s="53"/>
      <c r="RGK6" s="53"/>
      <c r="RGL6" s="53"/>
      <c r="RGM6" s="53"/>
      <c r="RGN6" s="53"/>
      <c r="RGO6" s="53"/>
      <c r="RGP6" s="53"/>
      <c r="RGQ6" s="53"/>
      <c r="RGR6" s="53"/>
      <c r="RGS6" s="53"/>
      <c r="RGT6" s="53"/>
      <c r="RGU6" s="53"/>
      <c r="RGV6" s="53"/>
      <c r="RGW6" s="53"/>
      <c r="RGX6" s="53"/>
      <c r="RGY6" s="53"/>
      <c r="RGZ6" s="53"/>
      <c r="RHA6" s="53"/>
      <c r="RHB6" s="53"/>
      <c r="RHC6" s="53"/>
      <c r="RHD6" s="53"/>
      <c r="RHE6" s="53"/>
      <c r="RHF6" s="53"/>
      <c r="RHG6" s="53"/>
      <c r="RHH6" s="53"/>
      <c r="RHI6" s="53"/>
      <c r="RHJ6" s="53"/>
      <c r="RHK6" s="53"/>
      <c r="RHL6" s="53"/>
      <c r="RHM6" s="53"/>
      <c r="RHN6" s="53"/>
      <c r="RHO6" s="53"/>
      <c r="RHP6" s="53"/>
      <c r="RHQ6" s="53"/>
      <c r="RHR6" s="53"/>
      <c r="RHS6" s="53"/>
      <c r="RHT6" s="53"/>
      <c r="RHU6" s="53"/>
      <c r="RHV6" s="53"/>
      <c r="RHW6" s="53"/>
      <c r="RHX6" s="53"/>
      <c r="RHY6" s="53"/>
      <c r="RHZ6" s="53"/>
      <c r="RIA6" s="53"/>
      <c r="RIB6" s="53"/>
      <c r="RIC6" s="53"/>
      <c r="RID6" s="53"/>
      <c r="RIE6" s="53"/>
      <c r="RIF6" s="53"/>
      <c r="RIG6" s="53"/>
      <c r="RIH6" s="53"/>
      <c r="RII6" s="53"/>
      <c r="RIJ6" s="53"/>
      <c r="RIK6" s="53"/>
      <c r="RIL6" s="53"/>
      <c r="RIM6" s="53"/>
      <c r="RIN6" s="53"/>
      <c r="RIO6" s="53"/>
      <c r="RIP6" s="53"/>
      <c r="RIQ6" s="53"/>
      <c r="RIR6" s="53"/>
      <c r="RIS6" s="53"/>
      <c r="RIT6" s="53"/>
      <c r="RIU6" s="53"/>
      <c r="RIV6" s="53"/>
      <c r="RIW6" s="53"/>
      <c r="RIX6" s="53"/>
      <c r="RIY6" s="53"/>
      <c r="RIZ6" s="53"/>
      <c r="RJA6" s="53"/>
      <c r="RJB6" s="53"/>
      <c r="RJC6" s="53"/>
      <c r="RJD6" s="53"/>
      <c r="RJE6" s="53"/>
      <c r="RJF6" s="53"/>
      <c r="RJG6" s="53"/>
      <c r="RJH6" s="53"/>
      <c r="RJI6" s="53"/>
      <c r="RJJ6" s="53"/>
      <c r="RJK6" s="53"/>
      <c r="RJL6" s="53"/>
      <c r="RJM6" s="53"/>
      <c r="RJN6" s="53"/>
      <c r="RJO6" s="53"/>
      <c r="RJP6" s="53"/>
      <c r="RJQ6" s="53"/>
      <c r="RJR6" s="53"/>
      <c r="RJS6" s="53"/>
      <c r="RJT6" s="53"/>
      <c r="RJU6" s="53"/>
      <c r="RJV6" s="53"/>
      <c r="RJW6" s="53"/>
      <c r="RJX6" s="53"/>
      <c r="RJY6" s="53"/>
      <c r="RJZ6" s="53"/>
      <c r="RKA6" s="53"/>
      <c r="RKB6" s="53"/>
      <c r="RKC6" s="53"/>
      <c r="RKD6" s="53"/>
      <c r="RKE6" s="53"/>
      <c r="RKF6" s="53"/>
      <c r="RKG6" s="53"/>
      <c r="RKH6" s="53"/>
      <c r="RKI6" s="53"/>
      <c r="RKJ6" s="53"/>
      <c r="RKK6" s="53"/>
      <c r="RKL6" s="53"/>
      <c r="RKM6" s="53"/>
      <c r="RKN6" s="53"/>
      <c r="RKO6" s="53"/>
      <c r="RKP6" s="53"/>
      <c r="RKQ6" s="53"/>
      <c r="RKR6" s="53"/>
      <c r="RKS6" s="53"/>
      <c r="RKT6" s="53"/>
      <c r="RKU6" s="53"/>
      <c r="RKV6" s="53"/>
      <c r="RKW6" s="53"/>
      <c r="RKX6" s="53"/>
      <c r="RKY6" s="53"/>
      <c r="RKZ6" s="53"/>
      <c r="RLA6" s="53"/>
      <c r="RLB6" s="53"/>
      <c r="RLC6" s="53"/>
      <c r="RLD6" s="53"/>
      <c r="RLE6" s="53"/>
      <c r="RLF6" s="53"/>
      <c r="RLG6" s="53"/>
      <c r="RLH6" s="53"/>
      <c r="RLI6" s="53"/>
      <c r="RLJ6" s="53"/>
      <c r="RLK6" s="53"/>
      <c r="RLL6" s="53"/>
      <c r="RLM6" s="53"/>
      <c r="RLN6" s="53"/>
      <c r="RLO6" s="53"/>
      <c r="RLP6" s="53"/>
      <c r="RLQ6" s="53"/>
      <c r="RLR6" s="53"/>
      <c r="RLS6" s="53"/>
      <c r="RLT6" s="53"/>
      <c r="RLU6" s="53"/>
      <c r="RLV6" s="53"/>
      <c r="RLW6" s="53"/>
      <c r="RLX6" s="53"/>
      <c r="RLY6" s="53"/>
      <c r="RLZ6" s="53"/>
      <c r="RMA6" s="53"/>
      <c r="RMB6" s="53"/>
      <c r="RMC6" s="53"/>
      <c r="RMD6" s="53"/>
      <c r="RME6" s="53"/>
      <c r="RMF6" s="53"/>
      <c r="RMG6" s="53"/>
      <c r="RMH6" s="53"/>
      <c r="RMI6" s="53"/>
      <c r="RMJ6" s="53"/>
      <c r="RMK6" s="53"/>
      <c r="RML6" s="53"/>
      <c r="RMM6" s="53"/>
      <c r="RMN6" s="53"/>
      <c r="RMO6" s="53"/>
      <c r="RMP6" s="53"/>
      <c r="RMQ6" s="53"/>
      <c r="RMR6" s="53"/>
      <c r="RMS6" s="53"/>
      <c r="RMT6" s="53"/>
      <c r="RMU6" s="53"/>
      <c r="RMV6" s="53"/>
      <c r="RMW6" s="53"/>
      <c r="RMX6" s="53"/>
      <c r="RMY6" s="53"/>
      <c r="RMZ6" s="53"/>
      <c r="RNA6" s="53"/>
      <c r="RNB6" s="53"/>
      <c r="RNC6" s="53"/>
      <c r="RND6" s="53"/>
      <c r="RNE6" s="53"/>
      <c r="RNF6" s="53"/>
      <c r="RNG6" s="53"/>
      <c r="RNH6" s="53"/>
      <c r="RNI6" s="53"/>
      <c r="RNJ6" s="53"/>
      <c r="RNK6" s="53"/>
      <c r="RNL6" s="53"/>
      <c r="RNM6" s="53"/>
      <c r="RNN6" s="53"/>
      <c r="RNO6" s="53"/>
      <c r="RNP6" s="53"/>
      <c r="RNQ6" s="53"/>
      <c r="RNR6" s="53"/>
      <c r="RNS6" s="53"/>
      <c r="RNT6" s="53"/>
      <c r="RNU6" s="53"/>
      <c r="RNV6" s="53"/>
      <c r="RNW6" s="53"/>
      <c r="RNX6" s="53"/>
      <c r="RNY6" s="53"/>
      <c r="RNZ6" s="53"/>
      <c r="ROA6" s="53"/>
      <c r="ROB6" s="53"/>
      <c r="ROC6" s="53"/>
      <c r="ROD6" s="53"/>
      <c r="ROE6" s="53"/>
      <c r="ROF6" s="53"/>
      <c r="ROG6" s="53"/>
      <c r="ROH6" s="53"/>
      <c r="ROI6" s="53"/>
      <c r="ROJ6" s="53"/>
      <c r="ROK6" s="53"/>
      <c r="ROL6" s="53"/>
      <c r="ROM6" s="53"/>
      <c r="RON6" s="53"/>
      <c r="ROO6" s="53"/>
      <c r="ROP6" s="53"/>
      <c r="ROQ6" s="53"/>
      <c r="ROR6" s="53"/>
      <c r="ROS6" s="53"/>
      <c r="ROT6" s="53"/>
      <c r="ROU6" s="53"/>
      <c r="ROV6" s="53"/>
      <c r="ROW6" s="53"/>
      <c r="ROX6" s="53"/>
      <c r="ROY6" s="53"/>
      <c r="ROZ6" s="53"/>
      <c r="RPA6" s="53"/>
      <c r="RPB6" s="53"/>
      <c r="RPC6" s="53"/>
      <c r="RPD6" s="53"/>
      <c r="RPE6" s="53"/>
      <c r="RPF6" s="53"/>
      <c r="RPG6" s="53"/>
      <c r="RPH6" s="53"/>
      <c r="RPI6" s="53"/>
      <c r="RPJ6" s="53"/>
      <c r="RPK6" s="53"/>
      <c r="RPL6" s="53"/>
      <c r="RPM6" s="53"/>
      <c r="RPN6" s="53"/>
      <c r="RPO6" s="53"/>
      <c r="RPP6" s="53"/>
      <c r="RPQ6" s="53"/>
      <c r="RPR6" s="53"/>
      <c r="RPS6" s="53"/>
      <c r="RPT6" s="53"/>
      <c r="RPU6" s="53"/>
      <c r="RPV6" s="53"/>
      <c r="RPW6" s="53"/>
      <c r="RPX6" s="53"/>
      <c r="RPY6" s="53"/>
      <c r="RPZ6" s="53"/>
      <c r="RQA6" s="53"/>
      <c r="RQB6" s="53"/>
      <c r="RQC6" s="53"/>
      <c r="RQD6" s="53"/>
      <c r="RQE6" s="53"/>
      <c r="RQF6" s="53"/>
      <c r="RQG6" s="53"/>
      <c r="RQH6" s="53"/>
      <c r="RQI6" s="53"/>
      <c r="RQJ6" s="53"/>
      <c r="RQK6" s="53"/>
      <c r="RQL6" s="53"/>
      <c r="RQM6" s="53"/>
      <c r="RQN6" s="53"/>
      <c r="RQO6" s="53"/>
      <c r="RQP6" s="53"/>
      <c r="RQQ6" s="53"/>
      <c r="RQR6" s="53"/>
      <c r="RQS6" s="53"/>
      <c r="RQT6" s="53"/>
      <c r="RQU6" s="53"/>
      <c r="RQV6" s="53"/>
      <c r="RQW6" s="53"/>
      <c r="RQX6" s="53"/>
      <c r="RQY6" s="53"/>
      <c r="RQZ6" s="53"/>
      <c r="RRA6" s="53"/>
      <c r="RRB6" s="53"/>
      <c r="RRC6" s="53"/>
      <c r="RRD6" s="53"/>
      <c r="RRE6" s="53"/>
      <c r="RRF6" s="53"/>
      <c r="RRG6" s="53"/>
      <c r="RRH6" s="53"/>
      <c r="RRI6" s="53"/>
      <c r="RRJ6" s="53"/>
      <c r="RRK6" s="53"/>
      <c r="RRL6" s="53"/>
      <c r="RRM6" s="53"/>
      <c r="RRN6" s="53"/>
      <c r="RRO6" s="53"/>
      <c r="RRP6" s="53"/>
      <c r="RRQ6" s="53"/>
      <c r="RRR6" s="53"/>
      <c r="RRS6" s="53"/>
      <c r="RRT6" s="53"/>
      <c r="RRU6" s="53"/>
      <c r="RRV6" s="53"/>
      <c r="RRW6" s="53"/>
      <c r="RRX6" s="53"/>
      <c r="RRY6" s="53"/>
      <c r="RRZ6" s="53"/>
      <c r="RSA6" s="53"/>
      <c r="RSB6" s="53"/>
      <c r="RSC6" s="53"/>
      <c r="RSD6" s="53"/>
      <c r="RSE6" s="53"/>
      <c r="RSF6" s="53"/>
      <c r="RSG6" s="53"/>
      <c r="RSH6" s="53"/>
      <c r="RSI6" s="53"/>
      <c r="RSJ6" s="53"/>
      <c r="RSK6" s="53"/>
      <c r="RSL6" s="53"/>
      <c r="RSM6" s="53"/>
      <c r="RSN6" s="53"/>
      <c r="RSO6" s="53"/>
      <c r="RSP6" s="53"/>
      <c r="RSQ6" s="53"/>
      <c r="RSR6" s="53"/>
      <c r="RSS6" s="53"/>
      <c r="RST6" s="53"/>
      <c r="RSU6" s="53"/>
      <c r="RSV6" s="53"/>
      <c r="RSW6" s="53"/>
      <c r="RSX6" s="53"/>
      <c r="RSY6" s="53"/>
      <c r="RSZ6" s="53"/>
      <c r="RTA6" s="53"/>
      <c r="RTB6" s="53"/>
      <c r="RTC6" s="53"/>
      <c r="RTD6" s="53"/>
      <c r="RTE6" s="53"/>
      <c r="RTF6" s="53"/>
      <c r="RTG6" s="53"/>
      <c r="RTH6" s="53"/>
      <c r="RTI6" s="53"/>
      <c r="RTJ6" s="53"/>
      <c r="RTK6" s="53"/>
      <c r="RTL6" s="53"/>
      <c r="RTM6" s="53"/>
      <c r="RTN6" s="53"/>
      <c r="RTO6" s="53"/>
      <c r="RTP6" s="53"/>
      <c r="RTQ6" s="53"/>
      <c r="RTR6" s="53"/>
      <c r="RTS6" s="53"/>
      <c r="RTT6" s="53"/>
      <c r="RTU6" s="53"/>
      <c r="RTV6" s="53"/>
      <c r="RTW6" s="53"/>
      <c r="RTX6" s="53"/>
      <c r="RTY6" s="53"/>
      <c r="RTZ6" s="53"/>
      <c r="RUA6" s="53"/>
      <c r="RUB6" s="53"/>
      <c r="RUC6" s="53"/>
      <c r="RUD6" s="53"/>
      <c r="RUE6" s="53"/>
      <c r="RUF6" s="53"/>
      <c r="RUG6" s="53"/>
      <c r="RUH6" s="53"/>
      <c r="RUI6" s="53"/>
      <c r="RUJ6" s="53"/>
      <c r="RUK6" s="53"/>
      <c r="RUL6" s="53"/>
      <c r="RUM6" s="53"/>
      <c r="RUN6" s="53"/>
      <c r="RUO6" s="53"/>
      <c r="RUP6" s="53"/>
      <c r="RUQ6" s="53"/>
      <c r="RUR6" s="53"/>
      <c r="RUS6" s="53"/>
      <c r="RUT6" s="53"/>
      <c r="RUU6" s="53"/>
      <c r="RUV6" s="53"/>
      <c r="RUW6" s="53"/>
      <c r="RUX6" s="53"/>
      <c r="RUY6" s="53"/>
      <c r="RUZ6" s="53"/>
      <c r="RVA6" s="53"/>
      <c r="RVB6" s="53"/>
      <c r="RVC6" s="53"/>
      <c r="RVD6" s="53"/>
      <c r="RVE6" s="53"/>
      <c r="RVF6" s="53"/>
      <c r="RVG6" s="53"/>
      <c r="RVH6" s="53"/>
      <c r="RVI6" s="53"/>
      <c r="RVJ6" s="53"/>
      <c r="RVK6" s="53"/>
      <c r="RVL6" s="53"/>
      <c r="RVM6" s="53"/>
      <c r="RVN6" s="53"/>
      <c r="RVO6" s="53"/>
      <c r="RVP6" s="53"/>
      <c r="RVQ6" s="53"/>
      <c r="RVR6" s="53"/>
      <c r="RVS6" s="53"/>
      <c r="RVT6" s="53"/>
      <c r="RVU6" s="53"/>
      <c r="RVV6" s="53"/>
      <c r="RVW6" s="53"/>
      <c r="RVX6" s="53"/>
      <c r="RVY6" s="53"/>
      <c r="RVZ6" s="53"/>
      <c r="RWA6" s="53"/>
      <c r="RWB6" s="53"/>
      <c r="RWC6" s="53"/>
      <c r="RWD6" s="53"/>
      <c r="RWE6" s="53"/>
      <c r="RWF6" s="53"/>
      <c r="RWG6" s="53"/>
      <c r="RWH6" s="53"/>
      <c r="RWI6" s="53"/>
      <c r="RWJ6" s="53"/>
      <c r="RWK6" s="53"/>
      <c r="RWL6" s="53"/>
      <c r="RWM6" s="53"/>
      <c r="RWN6" s="53"/>
      <c r="RWO6" s="53"/>
      <c r="RWP6" s="53"/>
      <c r="RWQ6" s="53"/>
      <c r="RWR6" s="53"/>
      <c r="RWS6" s="53"/>
      <c r="RWT6" s="53"/>
      <c r="RWU6" s="53"/>
      <c r="RWV6" s="53"/>
      <c r="RWW6" s="53"/>
      <c r="RWX6" s="53"/>
      <c r="RWY6" s="53"/>
      <c r="RWZ6" s="53"/>
      <c r="RXA6" s="53"/>
      <c r="RXB6" s="53"/>
      <c r="RXC6" s="53"/>
      <c r="RXD6" s="53"/>
      <c r="RXE6" s="53"/>
      <c r="RXF6" s="53"/>
      <c r="RXG6" s="53"/>
      <c r="RXH6" s="53"/>
      <c r="RXI6" s="53"/>
      <c r="RXJ6" s="53"/>
      <c r="RXK6" s="53"/>
      <c r="RXL6" s="53"/>
      <c r="RXM6" s="53"/>
      <c r="RXN6" s="53"/>
      <c r="RXO6" s="53"/>
      <c r="RXP6" s="53"/>
      <c r="RXQ6" s="53"/>
      <c r="RXR6" s="53"/>
      <c r="RXS6" s="53"/>
      <c r="RXT6" s="53"/>
      <c r="RXU6" s="53"/>
      <c r="RXV6" s="53"/>
      <c r="RXW6" s="53"/>
      <c r="RXX6" s="53"/>
      <c r="RXY6" s="53"/>
      <c r="RXZ6" s="53"/>
      <c r="RYA6" s="53"/>
      <c r="RYB6" s="53"/>
      <c r="RYC6" s="53"/>
      <c r="RYD6" s="53"/>
      <c r="RYE6" s="53"/>
      <c r="RYF6" s="53"/>
      <c r="RYG6" s="53"/>
      <c r="RYH6" s="53"/>
      <c r="RYI6" s="53"/>
      <c r="RYJ6" s="53"/>
      <c r="RYK6" s="53"/>
      <c r="RYL6" s="53"/>
      <c r="RYM6" s="53"/>
      <c r="RYN6" s="53"/>
      <c r="RYO6" s="53"/>
      <c r="RYP6" s="53"/>
      <c r="RYQ6" s="53"/>
      <c r="RYR6" s="53"/>
      <c r="RYS6" s="53"/>
      <c r="RYT6" s="53"/>
      <c r="RYU6" s="53"/>
      <c r="RYV6" s="53"/>
      <c r="RYW6" s="53"/>
      <c r="RYX6" s="53"/>
      <c r="RYY6" s="53"/>
      <c r="RYZ6" s="53"/>
      <c r="RZA6" s="53"/>
      <c r="RZB6" s="53"/>
      <c r="RZC6" s="53"/>
      <c r="RZD6" s="53"/>
      <c r="RZE6" s="53"/>
      <c r="RZF6" s="53"/>
      <c r="RZG6" s="53"/>
      <c r="RZH6" s="53"/>
      <c r="RZI6" s="53"/>
      <c r="RZJ6" s="53"/>
      <c r="RZK6" s="53"/>
      <c r="RZL6" s="53"/>
      <c r="RZM6" s="53"/>
      <c r="RZN6" s="53"/>
      <c r="RZO6" s="53"/>
      <c r="RZP6" s="53"/>
      <c r="RZQ6" s="53"/>
      <c r="RZR6" s="53"/>
      <c r="RZS6" s="53"/>
      <c r="RZT6" s="53"/>
      <c r="RZU6" s="53"/>
      <c r="RZV6" s="53"/>
      <c r="RZW6" s="53"/>
      <c r="RZX6" s="53"/>
      <c r="RZY6" s="53"/>
      <c r="RZZ6" s="53"/>
      <c r="SAA6" s="53"/>
      <c r="SAB6" s="53"/>
      <c r="SAC6" s="53"/>
      <c r="SAD6" s="53"/>
      <c r="SAE6" s="53"/>
      <c r="SAF6" s="53"/>
      <c r="SAG6" s="53"/>
      <c r="SAH6" s="53"/>
      <c r="SAI6" s="53"/>
      <c r="SAJ6" s="53"/>
      <c r="SAK6" s="53"/>
      <c r="SAL6" s="53"/>
      <c r="SAM6" s="53"/>
      <c r="SAN6" s="53"/>
      <c r="SAO6" s="53"/>
      <c r="SAP6" s="53"/>
      <c r="SAQ6" s="53"/>
      <c r="SAR6" s="53"/>
      <c r="SAS6" s="53"/>
      <c r="SAT6" s="53"/>
      <c r="SAU6" s="53"/>
      <c r="SAV6" s="53"/>
      <c r="SAW6" s="53"/>
      <c r="SAX6" s="53"/>
      <c r="SAY6" s="53"/>
      <c r="SAZ6" s="53"/>
      <c r="SBA6" s="53"/>
      <c r="SBB6" s="53"/>
      <c r="SBC6" s="53"/>
      <c r="SBD6" s="53"/>
      <c r="SBE6" s="53"/>
      <c r="SBF6" s="53"/>
      <c r="SBG6" s="53"/>
      <c r="SBH6" s="53"/>
      <c r="SBI6" s="53"/>
      <c r="SBJ6" s="53"/>
      <c r="SBK6" s="53"/>
      <c r="SBL6" s="53"/>
      <c r="SBM6" s="53"/>
      <c r="SBN6" s="53"/>
      <c r="SBO6" s="53"/>
      <c r="SBP6" s="53"/>
      <c r="SBQ6" s="53"/>
      <c r="SBR6" s="53"/>
      <c r="SBS6" s="53"/>
      <c r="SBT6" s="53"/>
      <c r="SBU6" s="53"/>
      <c r="SBV6" s="53"/>
      <c r="SBW6" s="53"/>
      <c r="SBX6" s="53"/>
      <c r="SBY6" s="53"/>
      <c r="SBZ6" s="53"/>
      <c r="SCA6" s="53"/>
      <c r="SCB6" s="53"/>
      <c r="SCC6" s="53"/>
      <c r="SCD6" s="53"/>
      <c r="SCE6" s="53"/>
      <c r="SCF6" s="53"/>
      <c r="SCG6" s="53"/>
      <c r="SCH6" s="53"/>
      <c r="SCI6" s="53"/>
      <c r="SCJ6" s="53"/>
      <c r="SCK6" s="53"/>
      <c r="SCL6" s="53"/>
      <c r="SCM6" s="53"/>
      <c r="SCN6" s="53"/>
      <c r="SCO6" s="53"/>
      <c r="SCP6" s="53"/>
      <c r="SCQ6" s="53"/>
      <c r="SCR6" s="53"/>
      <c r="SCS6" s="53"/>
      <c r="SCT6" s="53"/>
      <c r="SCU6" s="53"/>
      <c r="SCV6" s="53"/>
      <c r="SCW6" s="53"/>
      <c r="SCX6" s="53"/>
      <c r="SCY6" s="53"/>
      <c r="SCZ6" s="53"/>
      <c r="SDA6" s="53"/>
      <c r="SDB6" s="53"/>
      <c r="SDC6" s="53"/>
      <c r="SDD6" s="53"/>
      <c r="SDE6" s="53"/>
      <c r="SDF6" s="53"/>
      <c r="SDG6" s="53"/>
      <c r="SDH6" s="53"/>
      <c r="SDI6" s="53"/>
      <c r="SDJ6" s="53"/>
      <c r="SDK6" s="53"/>
      <c r="SDL6" s="53"/>
      <c r="SDM6" s="53"/>
      <c r="SDN6" s="53"/>
      <c r="SDO6" s="53"/>
      <c r="SDP6" s="53"/>
      <c r="SDQ6" s="53"/>
      <c r="SDR6" s="53"/>
      <c r="SDS6" s="53"/>
      <c r="SDT6" s="53"/>
      <c r="SDU6" s="53"/>
      <c r="SDV6" s="53"/>
      <c r="SDW6" s="53"/>
      <c r="SDX6" s="53"/>
      <c r="SDY6" s="53"/>
      <c r="SDZ6" s="53"/>
      <c r="SEA6" s="53"/>
      <c r="SEB6" s="53"/>
      <c r="SEC6" s="53"/>
      <c r="SED6" s="53"/>
      <c r="SEE6" s="53"/>
      <c r="SEF6" s="53"/>
      <c r="SEG6" s="53"/>
      <c r="SEH6" s="53"/>
      <c r="SEI6" s="53"/>
      <c r="SEJ6" s="53"/>
      <c r="SEK6" s="53"/>
      <c r="SEL6" s="53"/>
      <c r="SEM6" s="53"/>
      <c r="SEN6" s="53"/>
      <c r="SEO6" s="53"/>
      <c r="SEP6" s="53"/>
      <c r="SEQ6" s="53"/>
      <c r="SER6" s="53"/>
      <c r="SES6" s="53"/>
      <c r="SET6" s="53"/>
      <c r="SEU6" s="53"/>
      <c r="SEV6" s="53"/>
      <c r="SEW6" s="53"/>
      <c r="SEX6" s="53"/>
      <c r="SEY6" s="53"/>
      <c r="SEZ6" s="53"/>
      <c r="SFA6" s="53"/>
      <c r="SFB6" s="53"/>
      <c r="SFC6" s="53"/>
      <c r="SFD6" s="53"/>
      <c r="SFE6" s="53"/>
      <c r="SFF6" s="53"/>
      <c r="SFG6" s="53"/>
      <c r="SFH6" s="53"/>
      <c r="SFI6" s="53"/>
      <c r="SFJ6" s="53"/>
      <c r="SFK6" s="53"/>
      <c r="SFL6" s="53"/>
      <c r="SFM6" s="53"/>
      <c r="SFN6" s="53"/>
      <c r="SFO6" s="53"/>
      <c r="SFP6" s="53"/>
      <c r="SFQ6" s="53"/>
      <c r="SFR6" s="53"/>
      <c r="SFS6" s="53"/>
      <c r="SFT6" s="53"/>
      <c r="SFU6" s="53"/>
      <c r="SFV6" s="53"/>
      <c r="SFW6" s="53"/>
      <c r="SFX6" s="53"/>
      <c r="SFY6" s="53"/>
      <c r="SFZ6" s="53"/>
      <c r="SGA6" s="53"/>
      <c r="SGB6" s="53"/>
      <c r="SGC6" s="53"/>
      <c r="SGD6" s="53"/>
      <c r="SGE6" s="53"/>
      <c r="SGF6" s="53"/>
      <c r="SGG6" s="53"/>
      <c r="SGH6" s="53"/>
      <c r="SGI6" s="53"/>
      <c r="SGJ6" s="53"/>
      <c r="SGK6" s="53"/>
      <c r="SGL6" s="53"/>
      <c r="SGM6" s="53"/>
      <c r="SGN6" s="53"/>
      <c r="SGO6" s="53"/>
      <c r="SGP6" s="53"/>
      <c r="SGQ6" s="53"/>
      <c r="SGR6" s="53"/>
      <c r="SGS6" s="53"/>
      <c r="SGT6" s="53"/>
      <c r="SGU6" s="53"/>
      <c r="SGV6" s="53"/>
      <c r="SGW6" s="53"/>
      <c r="SGX6" s="53"/>
      <c r="SGY6" s="53"/>
      <c r="SGZ6" s="53"/>
      <c r="SHA6" s="53"/>
      <c r="SHB6" s="53"/>
      <c r="SHC6" s="53"/>
      <c r="SHD6" s="53"/>
      <c r="SHE6" s="53"/>
      <c r="SHF6" s="53"/>
      <c r="SHG6" s="53"/>
      <c r="SHH6" s="53"/>
      <c r="SHI6" s="53"/>
      <c r="SHJ6" s="53"/>
      <c r="SHK6" s="53"/>
      <c r="SHL6" s="53"/>
      <c r="SHM6" s="53"/>
      <c r="SHN6" s="53"/>
      <c r="SHO6" s="53"/>
      <c r="SHP6" s="53"/>
      <c r="SHQ6" s="53"/>
      <c r="SHR6" s="53"/>
      <c r="SHS6" s="53"/>
      <c r="SHT6" s="53"/>
      <c r="SHU6" s="53"/>
      <c r="SHV6" s="53"/>
      <c r="SHW6" s="53"/>
      <c r="SHX6" s="53"/>
      <c r="SHY6" s="53"/>
      <c r="SHZ6" s="53"/>
      <c r="SIA6" s="53"/>
      <c r="SIB6" s="53"/>
      <c r="SIC6" s="53"/>
      <c r="SID6" s="53"/>
      <c r="SIE6" s="53"/>
      <c r="SIF6" s="53"/>
      <c r="SIG6" s="53"/>
      <c r="SIH6" s="53"/>
      <c r="SII6" s="53"/>
      <c r="SIJ6" s="53"/>
      <c r="SIK6" s="53"/>
      <c r="SIL6" s="53"/>
      <c r="SIM6" s="53"/>
      <c r="SIN6" s="53"/>
      <c r="SIO6" s="53"/>
      <c r="SIP6" s="53"/>
      <c r="SIQ6" s="53"/>
      <c r="SIR6" s="53"/>
      <c r="SIS6" s="53"/>
      <c r="SIT6" s="53"/>
      <c r="SIU6" s="53"/>
      <c r="SIV6" s="53"/>
      <c r="SIW6" s="53"/>
      <c r="SIX6" s="53"/>
      <c r="SIY6" s="53"/>
      <c r="SIZ6" s="53"/>
      <c r="SJA6" s="53"/>
      <c r="SJB6" s="53"/>
      <c r="SJC6" s="53"/>
      <c r="SJD6" s="53"/>
      <c r="SJE6" s="53"/>
      <c r="SJF6" s="53"/>
      <c r="SJG6" s="53"/>
      <c r="SJH6" s="53"/>
      <c r="SJI6" s="53"/>
      <c r="SJJ6" s="53"/>
      <c r="SJK6" s="53"/>
      <c r="SJL6" s="53"/>
      <c r="SJM6" s="53"/>
      <c r="SJN6" s="53"/>
      <c r="SJO6" s="53"/>
      <c r="SJP6" s="53"/>
      <c r="SJQ6" s="53"/>
      <c r="SJR6" s="53"/>
      <c r="SJS6" s="53"/>
      <c r="SJT6" s="53"/>
      <c r="SJU6" s="53"/>
      <c r="SJV6" s="53"/>
      <c r="SJW6" s="53"/>
      <c r="SJX6" s="53"/>
      <c r="SJY6" s="53"/>
      <c r="SJZ6" s="53"/>
      <c r="SKA6" s="53"/>
      <c r="SKB6" s="53"/>
      <c r="SKC6" s="53"/>
      <c r="SKD6" s="53"/>
      <c r="SKE6" s="53"/>
      <c r="SKF6" s="53"/>
      <c r="SKG6" s="53"/>
      <c r="SKH6" s="53"/>
      <c r="SKI6" s="53"/>
      <c r="SKJ6" s="53"/>
      <c r="SKK6" s="53"/>
      <c r="SKL6" s="53"/>
      <c r="SKM6" s="53"/>
      <c r="SKN6" s="53"/>
      <c r="SKO6" s="53"/>
      <c r="SKP6" s="53"/>
      <c r="SKQ6" s="53"/>
      <c r="SKR6" s="53"/>
      <c r="SKS6" s="53"/>
      <c r="SKT6" s="53"/>
      <c r="SKU6" s="53"/>
      <c r="SKV6" s="53"/>
      <c r="SKW6" s="53"/>
      <c r="SKX6" s="53"/>
      <c r="SKY6" s="53"/>
      <c r="SKZ6" s="53"/>
      <c r="SLA6" s="53"/>
      <c r="SLB6" s="53"/>
      <c r="SLC6" s="53"/>
      <c r="SLD6" s="53"/>
      <c r="SLE6" s="53"/>
      <c r="SLF6" s="53"/>
      <c r="SLG6" s="53"/>
      <c r="SLH6" s="53"/>
      <c r="SLI6" s="53"/>
      <c r="SLJ6" s="53"/>
      <c r="SLK6" s="53"/>
      <c r="SLL6" s="53"/>
      <c r="SLM6" s="53"/>
      <c r="SLN6" s="53"/>
      <c r="SLO6" s="53"/>
      <c r="SLP6" s="53"/>
      <c r="SLQ6" s="53"/>
      <c r="SLR6" s="53"/>
      <c r="SLS6" s="53"/>
      <c r="SLT6" s="53"/>
      <c r="SLU6" s="53"/>
      <c r="SLV6" s="53"/>
      <c r="SLW6" s="53"/>
      <c r="SLX6" s="53"/>
      <c r="SLY6" s="53"/>
      <c r="SLZ6" s="53"/>
      <c r="SMA6" s="53"/>
      <c r="SMB6" s="53"/>
      <c r="SMC6" s="53"/>
      <c r="SMD6" s="53"/>
      <c r="SME6" s="53"/>
      <c r="SMF6" s="53"/>
      <c r="SMG6" s="53"/>
      <c r="SMH6" s="53"/>
      <c r="SMI6" s="53"/>
      <c r="SMJ6" s="53"/>
      <c r="SMK6" s="53"/>
      <c r="SML6" s="53"/>
      <c r="SMM6" s="53"/>
      <c r="SMN6" s="53"/>
      <c r="SMO6" s="53"/>
      <c r="SMP6" s="53"/>
      <c r="SMQ6" s="53"/>
      <c r="SMR6" s="53"/>
      <c r="SMS6" s="53"/>
      <c r="SMT6" s="53"/>
      <c r="SMU6" s="53"/>
      <c r="SMV6" s="53"/>
      <c r="SMW6" s="53"/>
      <c r="SMX6" s="53"/>
      <c r="SMY6" s="53"/>
      <c r="SMZ6" s="53"/>
      <c r="SNA6" s="53"/>
      <c r="SNB6" s="53"/>
      <c r="SNC6" s="53"/>
      <c r="SND6" s="53"/>
      <c r="SNE6" s="53"/>
      <c r="SNF6" s="53"/>
      <c r="SNG6" s="53"/>
      <c r="SNH6" s="53"/>
      <c r="SNI6" s="53"/>
      <c r="SNJ6" s="53"/>
      <c r="SNK6" s="53"/>
      <c r="SNL6" s="53"/>
      <c r="SNM6" s="53"/>
      <c r="SNN6" s="53"/>
      <c r="SNO6" s="53"/>
      <c r="SNP6" s="53"/>
      <c r="SNQ6" s="53"/>
      <c r="SNR6" s="53"/>
      <c r="SNS6" s="53"/>
      <c r="SNT6" s="53"/>
      <c r="SNU6" s="53"/>
      <c r="SNV6" s="53"/>
      <c r="SNW6" s="53"/>
      <c r="SNX6" s="53"/>
      <c r="SNY6" s="53"/>
      <c r="SNZ6" s="53"/>
      <c r="SOA6" s="53"/>
      <c r="SOB6" s="53"/>
      <c r="SOC6" s="53"/>
      <c r="SOD6" s="53"/>
      <c r="SOE6" s="53"/>
      <c r="SOF6" s="53"/>
      <c r="SOG6" s="53"/>
      <c r="SOH6" s="53"/>
      <c r="SOI6" s="53"/>
      <c r="SOJ6" s="53"/>
      <c r="SOK6" s="53"/>
      <c r="SOL6" s="53"/>
      <c r="SOM6" s="53"/>
      <c r="SON6" s="53"/>
      <c r="SOO6" s="53"/>
      <c r="SOP6" s="53"/>
      <c r="SOQ6" s="53"/>
      <c r="SOR6" s="53"/>
      <c r="SOS6" s="53"/>
      <c r="SOT6" s="53"/>
      <c r="SOU6" s="53"/>
      <c r="SOV6" s="53"/>
      <c r="SOW6" s="53"/>
      <c r="SOX6" s="53"/>
      <c r="SOY6" s="53"/>
      <c r="SOZ6" s="53"/>
      <c r="SPA6" s="53"/>
      <c r="SPB6" s="53"/>
      <c r="SPC6" s="53"/>
      <c r="SPD6" s="53"/>
      <c r="SPE6" s="53"/>
      <c r="SPF6" s="53"/>
      <c r="SPG6" s="53"/>
      <c r="SPH6" s="53"/>
      <c r="SPI6" s="53"/>
      <c r="SPJ6" s="53"/>
      <c r="SPK6" s="53"/>
      <c r="SPL6" s="53"/>
      <c r="SPM6" s="53"/>
      <c r="SPN6" s="53"/>
      <c r="SPO6" s="53"/>
      <c r="SPP6" s="53"/>
      <c r="SPQ6" s="53"/>
      <c r="SPR6" s="53"/>
      <c r="SPS6" s="53"/>
      <c r="SPT6" s="53"/>
      <c r="SPU6" s="53"/>
      <c r="SPV6" s="53"/>
      <c r="SPW6" s="53"/>
      <c r="SPX6" s="53"/>
      <c r="SPY6" s="53"/>
      <c r="SPZ6" s="53"/>
      <c r="SQA6" s="53"/>
      <c r="SQB6" s="53"/>
      <c r="SQC6" s="53"/>
      <c r="SQD6" s="53"/>
      <c r="SQE6" s="53"/>
      <c r="SQF6" s="53"/>
      <c r="SQG6" s="53"/>
      <c r="SQH6" s="53"/>
      <c r="SQI6" s="53"/>
      <c r="SQJ6" s="53"/>
      <c r="SQK6" s="53"/>
      <c r="SQL6" s="53"/>
      <c r="SQM6" s="53"/>
      <c r="SQN6" s="53"/>
      <c r="SQO6" s="53"/>
      <c r="SQP6" s="53"/>
      <c r="SQQ6" s="53"/>
      <c r="SQR6" s="53"/>
      <c r="SQS6" s="53"/>
      <c r="SQT6" s="53"/>
      <c r="SQU6" s="53"/>
      <c r="SQV6" s="53"/>
      <c r="SQW6" s="53"/>
      <c r="SQX6" s="53"/>
      <c r="SQY6" s="53"/>
      <c r="SQZ6" s="53"/>
      <c r="SRA6" s="53"/>
      <c r="SRB6" s="53"/>
      <c r="SRC6" s="53"/>
      <c r="SRD6" s="53"/>
      <c r="SRE6" s="53"/>
      <c r="SRF6" s="53"/>
      <c r="SRG6" s="53"/>
      <c r="SRH6" s="53"/>
      <c r="SRI6" s="53"/>
      <c r="SRJ6" s="53"/>
      <c r="SRK6" s="53"/>
      <c r="SRL6" s="53"/>
      <c r="SRM6" s="53"/>
      <c r="SRN6" s="53"/>
      <c r="SRO6" s="53"/>
      <c r="SRP6" s="53"/>
      <c r="SRQ6" s="53"/>
      <c r="SRR6" s="53"/>
      <c r="SRS6" s="53"/>
      <c r="SRT6" s="53"/>
      <c r="SRU6" s="53"/>
      <c r="SRV6" s="53"/>
      <c r="SRW6" s="53"/>
      <c r="SRX6" s="53"/>
      <c r="SRY6" s="53"/>
      <c r="SRZ6" s="53"/>
      <c r="SSA6" s="53"/>
      <c r="SSB6" s="53"/>
      <c r="SSC6" s="53"/>
      <c r="SSD6" s="53"/>
      <c r="SSE6" s="53"/>
      <c r="SSF6" s="53"/>
      <c r="SSG6" s="53"/>
      <c r="SSH6" s="53"/>
      <c r="SSI6" s="53"/>
      <c r="SSJ6" s="53"/>
      <c r="SSK6" s="53"/>
      <c r="SSL6" s="53"/>
      <c r="SSM6" s="53"/>
      <c r="SSN6" s="53"/>
      <c r="SSO6" s="53"/>
      <c r="SSP6" s="53"/>
      <c r="SSQ6" s="53"/>
      <c r="SSR6" s="53"/>
      <c r="SSS6" s="53"/>
      <c r="SST6" s="53"/>
      <c r="SSU6" s="53"/>
      <c r="SSV6" s="53"/>
      <c r="SSW6" s="53"/>
      <c r="SSX6" s="53"/>
      <c r="SSY6" s="53"/>
      <c r="SSZ6" s="53"/>
      <c r="STA6" s="53"/>
      <c r="STB6" s="53"/>
      <c r="STC6" s="53"/>
      <c r="STD6" s="53"/>
      <c r="STE6" s="53"/>
      <c r="STF6" s="53"/>
      <c r="STG6" s="53"/>
      <c r="STH6" s="53"/>
      <c r="STI6" s="53"/>
      <c r="STJ6" s="53"/>
      <c r="STK6" s="53"/>
      <c r="STL6" s="53"/>
      <c r="STM6" s="53"/>
      <c r="STN6" s="53"/>
      <c r="STO6" s="53"/>
      <c r="STP6" s="53"/>
      <c r="STQ6" s="53"/>
      <c r="STR6" s="53"/>
      <c r="STS6" s="53"/>
      <c r="STT6" s="53"/>
      <c r="STU6" s="53"/>
      <c r="STV6" s="53"/>
      <c r="STW6" s="53"/>
      <c r="STX6" s="53"/>
      <c r="STY6" s="53"/>
      <c r="STZ6" s="53"/>
      <c r="SUA6" s="53"/>
      <c r="SUB6" s="53"/>
      <c r="SUC6" s="53"/>
      <c r="SUD6" s="53"/>
      <c r="SUE6" s="53"/>
      <c r="SUF6" s="53"/>
      <c r="SUG6" s="53"/>
      <c r="SUH6" s="53"/>
      <c r="SUI6" s="53"/>
      <c r="SUJ6" s="53"/>
      <c r="SUK6" s="53"/>
      <c r="SUL6" s="53"/>
      <c r="SUM6" s="53"/>
      <c r="SUN6" s="53"/>
      <c r="SUO6" s="53"/>
      <c r="SUP6" s="53"/>
      <c r="SUQ6" s="53"/>
      <c r="SUR6" s="53"/>
      <c r="SUS6" s="53"/>
      <c r="SUT6" s="53"/>
      <c r="SUU6" s="53"/>
      <c r="SUV6" s="53"/>
      <c r="SUW6" s="53"/>
      <c r="SUX6" s="53"/>
      <c r="SUY6" s="53"/>
      <c r="SUZ6" s="53"/>
      <c r="SVA6" s="53"/>
      <c r="SVB6" s="53"/>
      <c r="SVC6" s="53"/>
      <c r="SVD6" s="53"/>
      <c r="SVE6" s="53"/>
      <c r="SVF6" s="53"/>
      <c r="SVG6" s="53"/>
      <c r="SVH6" s="53"/>
      <c r="SVI6" s="53"/>
      <c r="SVJ6" s="53"/>
      <c r="SVK6" s="53"/>
      <c r="SVL6" s="53"/>
      <c r="SVM6" s="53"/>
      <c r="SVN6" s="53"/>
      <c r="SVO6" s="53"/>
      <c r="SVP6" s="53"/>
      <c r="SVQ6" s="53"/>
      <c r="SVR6" s="53"/>
      <c r="SVS6" s="53"/>
      <c r="SVT6" s="53"/>
      <c r="SVU6" s="53"/>
      <c r="SVV6" s="53"/>
      <c r="SVW6" s="53"/>
      <c r="SVX6" s="53"/>
      <c r="SVY6" s="53"/>
      <c r="SVZ6" s="53"/>
      <c r="SWA6" s="53"/>
      <c r="SWB6" s="53"/>
      <c r="SWC6" s="53"/>
      <c r="SWD6" s="53"/>
      <c r="SWE6" s="53"/>
      <c r="SWF6" s="53"/>
      <c r="SWG6" s="53"/>
      <c r="SWH6" s="53"/>
      <c r="SWI6" s="53"/>
      <c r="SWJ6" s="53"/>
      <c r="SWK6" s="53"/>
      <c r="SWL6" s="53"/>
      <c r="SWM6" s="53"/>
      <c r="SWN6" s="53"/>
      <c r="SWO6" s="53"/>
      <c r="SWP6" s="53"/>
      <c r="SWQ6" s="53"/>
      <c r="SWR6" s="53"/>
      <c r="SWS6" s="53"/>
      <c r="SWT6" s="53"/>
      <c r="SWU6" s="53"/>
      <c r="SWV6" s="53"/>
      <c r="SWW6" s="53"/>
      <c r="SWX6" s="53"/>
      <c r="SWY6" s="53"/>
      <c r="SWZ6" s="53"/>
      <c r="SXA6" s="53"/>
      <c r="SXB6" s="53"/>
      <c r="SXC6" s="53"/>
      <c r="SXD6" s="53"/>
      <c r="SXE6" s="53"/>
      <c r="SXF6" s="53"/>
      <c r="SXG6" s="53"/>
      <c r="SXH6" s="53"/>
      <c r="SXI6" s="53"/>
      <c r="SXJ6" s="53"/>
      <c r="SXK6" s="53"/>
      <c r="SXL6" s="53"/>
      <c r="SXM6" s="53"/>
      <c r="SXN6" s="53"/>
      <c r="SXO6" s="53"/>
      <c r="SXP6" s="53"/>
      <c r="SXQ6" s="53"/>
      <c r="SXR6" s="53"/>
      <c r="SXS6" s="53"/>
      <c r="SXT6" s="53"/>
      <c r="SXU6" s="53"/>
      <c r="SXV6" s="53"/>
      <c r="SXW6" s="53"/>
      <c r="SXX6" s="53"/>
      <c r="SXY6" s="53"/>
      <c r="SXZ6" s="53"/>
      <c r="SYA6" s="53"/>
      <c r="SYB6" s="53"/>
      <c r="SYC6" s="53"/>
      <c r="SYD6" s="53"/>
      <c r="SYE6" s="53"/>
      <c r="SYF6" s="53"/>
      <c r="SYG6" s="53"/>
      <c r="SYH6" s="53"/>
      <c r="SYI6" s="53"/>
      <c r="SYJ6" s="53"/>
      <c r="SYK6" s="53"/>
      <c r="SYL6" s="53"/>
      <c r="SYM6" s="53"/>
      <c r="SYN6" s="53"/>
      <c r="SYO6" s="53"/>
      <c r="SYP6" s="53"/>
      <c r="SYQ6" s="53"/>
      <c r="SYR6" s="53"/>
      <c r="SYS6" s="53"/>
      <c r="SYT6" s="53"/>
      <c r="SYU6" s="53"/>
      <c r="SYV6" s="53"/>
      <c r="SYW6" s="53"/>
      <c r="SYX6" s="53"/>
      <c r="SYY6" s="53"/>
      <c r="SYZ6" s="53"/>
      <c r="SZA6" s="53"/>
      <c r="SZB6" s="53"/>
      <c r="SZC6" s="53"/>
      <c r="SZD6" s="53"/>
      <c r="SZE6" s="53"/>
      <c r="SZF6" s="53"/>
      <c r="SZG6" s="53"/>
      <c r="SZH6" s="53"/>
      <c r="SZI6" s="53"/>
      <c r="SZJ6" s="53"/>
      <c r="SZK6" s="53"/>
      <c r="SZL6" s="53"/>
      <c r="SZM6" s="53"/>
      <c r="SZN6" s="53"/>
      <c r="SZO6" s="53"/>
      <c r="SZP6" s="53"/>
      <c r="SZQ6" s="53"/>
      <c r="SZR6" s="53"/>
      <c r="SZS6" s="53"/>
      <c r="SZT6" s="53"/>
      <c r="SZU6" s="53"/>
      <c r="SZV6" s="53"/>
      <c r="SZW6" s="53"/>
      <c r="SZX6" s="53"/>
      <c r="SZY6" s="53"/>
      <c r="SZZ6" s="53"/>
      <c r="TAA6" s="53"/>
      <c r="TAB6" s="53"/>
      <c r="TAC6" s="53"/>
      <c r="TAD6" s="53"/>
      <c r="TAE6" s="53"/>
      <c r="TAF6" s="53"/>
      <c r="TAG6" s="53"/>
      <c r="TAH6" s="53"/>
      <c r="TAI6" s="53"/>
      <c r="TAJ6" s="53"/>
      <c r="TAK6" s="53"/>
      <c r="TAL6" s="53"/>
      <c r="TAM6" s="53"/>
      <c r="TAN6" s="53"/>
      <c r="TAO6" s="53"/>
      <c r="TAP6" s="53"/>
      <c r="TAQ6" s="53"/>
      <c r="TAR6" s="53"/>
      <c r="TAS6" s="53"/>
      <c r="TAT6" s="53"/>
      <c r="TAU6" s="53"/>
      <c r="TAV6" s="53"/>
      <c r="TAW6" s="53"/>
      <c r="TAX6" s="53"/>
      <c r="TAY6" s="53"/>
      <c r="TAZ6" s="53"/>
      <c r="TBA6" s="53"/>
      <c r="TBB6" s="53"/>
      <c r="TBC6" s="53"/>
      <c r="TBD6" s="53"/>
      <c r="TBE6" s="53"/>
      <c r="TBF6" s="53"/>
      <c r="TBG6" s="53"/>
      <c r="TBH6" s="53"/>
      <c r="TBI6" s="53"/>
      <c r="TBJ6" s="53"/>
      <c r="TBK6" s="53"/>
      <c r="TBL6" s="53"/>
      <c r="TBM6" s="53"/>
      <c r="TBN6" s="53"/>
      <c r="TBO6" s="53"/>
      <c r="TBP6" s="53"/>
      <c r="TBQ6" s="53"/>
      <c r="TBR6" s="53"/>
      <c r="TBS6" s="53"/>
      <c r="TBT6" s="53"/>
      <c r="TBU6" s="53"/>
      <c r="TBV6" s="53"/>
      <c r="TBW6" s="53"/>
      <c r="TBX6" s="53"/>
      <c r="TBY6" s="53"/>
      <c r="TBZ6" s="53"/>
      <c r="TCA6" s="53"/>
      <c r="TCB6" s="53"/>
      <c r="TCC6" s="53"/>
      <c r="TCD6" s="53"/>
      <c r="TCE6" s="53"/>
      <c r="TCF6" s="53"/>
      <c r="TCG6" s="53"/>
      <c r="TCH6" s="53"/>
      <c r="TCI6" s="53"/>
      <c r="TCJ6" s="53"/>
      <c r="TCK6" s="53"/>
      <c r="TCL6" s="53"/>
      <c r="TCM6" s="53"/>
      <c r="TCN6" s="53"/>
      <c r="TCO6" s="53"/>
      <c r="TCP6" s="53"/>
      <c r="TCQ6" s="53"/>
      <c r="TCR6" s="53"/>
      <c r="TCS6" s="53"/>
      <c r="TCT6" s="53"/>
      <c r="TCU6" s="53"/>
      <c r="TCV6" s="53"/>
      <c r="TCW6" s="53"/>
      <c r="TCX6" s="53"/>
      <c r="TCY6" s="53"/>
      <c r="TCZ6" s="53"/>
      <c r="TDA6" s="53"/>
      <c r="TDB6" s="53"/>
      <c r="TDC6" s="53"/>
      <c r="TDD6" s="53"/>
      <c r="TDE6" s="53"/>
      <c r="TDF6" s="53"/>
      <c r="TDG6" s="53"/>
      <c r="TDH6" s="53"/>
      <c r="TDI6" s="53"/>
      <c r="TDJ6" s="53"/>
      <c r="TDK6" s="53"/>
      <c r="TDL6" s="53"/>
      <c r="TDM6" s="53"/>
      <c r="TDN6" s="53"/>
      <c r="TDO6" s="53"/>
      <c r="TDP6" s="53"/>
      <c r="TDQ6" s="53"/>
      <c r="TDR6" s="53"/>
      <c r="TDS6" s="53"/>
      <c r="TDT6" s="53"/>
      <c r="TDU6" s="53"/>
      <c r="TDV6" s="53"/>
      <c r="TDW6" s="53"/>
      <c r="TDX6" s="53"/>
      <c r="TDY6" s="53"/>
      <c r="TDZ6" s="53"/>
      <c r="TEA6" s="53"/>
      <c r="TEB6" s="53"/>
      <c r="TEC6" s="53"/>
      <c r="TED6" s="53"/>
      <c r="TEE6" s="53"/>
      <c r="TEF6" s="53"/>
      <c r="TEG6" s="53"/>
      <c r="TEH6" s="53"/>
      <c r="TEI6" s="53"/>
      <c r="TEJ6" s="53"/>
      <c r="TEK6" s="53"/>
      <c r="TEL6" s="53"/>
      <c r="TEM6" s="53"/>
      <c r="TEN6" s="53"/>
      <c r="TEO6" s="53"/>
      <c r="TEP6" s="53"/>
      <c r="TEQ6" s="53"/>
      <c r="TER6" s="53"/>
      <c r="TES6" s="53"/>
      <c r="TET6" s="53"/>
      <c r="TEU6" s="53"/>
      <c r="TEV6" s="53"/>
      <c r="TEW6" s="53"/>
      <c r="TEX6" s="53"/>
      <c r="TEY6" s="53"/>
      <c r="TEZ6" s="53"/>
      <c r="TFA6" s="53"/>
      <c r="TFB6" s="53"/>
      <c r="TFC6" s="53"/>
      <c r="TFD6" s="53"/>
      <c r="TFE6" s="53"/>
      <c r="TFF6" s="53"/>
      <c r="TFG6" s="53"/>
      <c r="TFH6" s="53"/>
      <c r="TFI6" s="53"/>
      <c r="TFJ6" s="53"/>
      <c r="TFK6" s="53"/>
      <c r="TFL6" s="53"/>
      <c r="TFM6" s="53"/>
      <c r="TFN6" s="53"/>
      <c r="TFO6" s="53"/>
      <c r="TFP6" s="53"/>
      <c r="TFQ6" s="53"/>
      <c r="TFR6" s="53"/>
      <c r="TFS6" s="53"/>
      <c r="TFT6" s="53"/>
      <c r="TFU6" s="53"/>
      <c r="TFV6" s="53"/>
      <c r="TFW6" s="53"/>
      <c r="TFX6" s="53"/>
      <c r="TFY6" s="53"/>
      <c r="TFZ6" s="53"/>
      <c r="TGA6" s="53"/>
      <c r="TGB6" s="53"/>
      <c r="TGC6" s="53"/>
      <c r="TGD6" s="53"/>
      <c r="TGE6" s="53"/>
      <c r="TGF6" s="53"/>
      <c r="TGG6" s="53"/>
      <c r="TGH6" s="53"/>
      <c r="TGI6" s="53"/>
      <c r="TGJ6" s="53"/>
      <c r="TGK6" s="53"/>
      <c r="TGL6" s="53"/>
      <c r="TGM6" s="53"/>
      <c r="TGN6" s="53"/>
      <c r="TGO6" s="53"/>
      <c r="TGP6" s="53"/>
      <c r="TGQ6" s="53"/>
      <c r="TGR6" s="53"/>
      <c r="TGS6" s="53"/>
      <c r="TGT6" s="53"/>
      <c r="TGU6" s="53"/>
      <c r="TGV6" s="53"/>
      <c r="TGW6" s="53"/>
      <c r="TGX6" s="53"/>
      <c r="TGY6" s="53"/>
      <c r="TGZ6" s="53"/>
      <c r="THA6" s="53"/>
      <c r="THB6" s="53"/>
      <c r="THC6" s="53"/>
      <c r="THD6" s="53"/>
      <c r="THE6" s="53"/>
      <c r="THF6" s="53"/>
      <c r="THG6" s="53"/>
      <c r="THH6" s="53"/>
      <c r="THI6" s="53"/>
      <c r="THJ6" s="53"/>
      <c r="THK6" s="53"/>
      <c r="THL6" s="53"/>
      <c r="THM6" s="53"/>
      <c r="THN6" s="53"/>
      <c r="THO6" s="53"/>
      <c r="THP6" s="53"/>
      <c r="THQ6" s="53"/>
      <c r="THR6" s="53"/>
      <c r="THS6" s="53"/>
      <c r="THT6" s="53"/>
      <c r="THU6" s="53"/>
      <c r="THV6" s="53"/>
      <c r="THW6" s="53"/>
      <c r="THX6" s="53"/>
      <c r="THY6" s="53"/>
      <c r="THZ6" s="53"/>
      <c r="TIA6" s="53"/>
      <c r="TIB6" s="53"/>
      <c r="TIC6" s="53"/>
      <c r="TID6" s="53"/>
      <c r="TIE6" s="53"/>
      <c r="TIF6" s="53"/>
      <c r="TIG6" s="53"/>
      <c r="TIH6" s="53"/>
      <c r="TII6" s="53"/>
      <c r="TIJ6" s="53"/>
      <c r="TIK6" s="53"/>
      <c r="TIL6" s="53"/>
      <c r="TIM6" s="53"/>
      <c r="TIN6" s="53"/>
      <c r="TIO6" s="53"/>
      <c r="TIP6" s="53"/>
      <c r="TIQ6" s="53"/>
      <c r="TIR6" s="53"/>
      <c r="TIS6" s="53"/>
      <c r="TIT6" s="53"/>
      <c r="TIU6" s="53"/>
      <c r="TIV6" s="53"/>
      <c r="TIW6" s="53"/>
      <c r="TIX6" s="53"/>
      <c r="TIY6" s="53"/>
      <c r="TIZ6" s="53"/>
      <c r="TJA6" s="53"/>
      <c r="TJB6" s="53"/>
      <c r="TJC6" s="53"/>
      <c r="TJD6" s="53"/>
      <c r="TJE6" s="53"/>
      <c r="TJF6" s="53"/>
      <c r="TJG6" s="53"/>
      <c r="TJH6" s="53"/>
      <c r="TJI6" s="53"/>
      <c r="TJJ6" s="53"/>
      <c r="TJK6" s="53"/>
      <c r="TJL6" s="53"/>
      <c r="TJM6" s="53"/>
      <c r="TJN6" s="53"/>
      <c r="TJO6" s="53"/>
      <c r="TJP6" s="53"/>
      <c r="TJQ6" s="53"/>
      <c r="TJR6" s="53"/>
      <c r="TJS6" s="53"/>
      <c r="TJT6" s="53"/>
      <c r="TJU6" s="53"/>
      <c r="TJV6" s="53"/>
      <c r="TJW6" s="53"/>
      <c r="TJX6" s="53"/>
      <c r="TJY6" s="53"/>
      <c r="TJZ6" s="53"/>
      <c r="TKA6" s="53"/>
      <c r="TKB6" s="53"/>
      <c r="TKC6" s="53"/>
      <c r="TKD6" s="53"/>
      <c r="TKE6" s="53"/>
      <c r="TKF6" s="53"/>
      <c r="TKG6" s="53"/>
      <c r="TKH6" s="53"/>
      <c r="TKI6" s="53"/>
      <c r="TKJ6" s="53"/>
      <c r="TKK6" s="53"/>
      <c r="TKL6" s="53"/>
      <c r="TKM6" s="53"/>
      <c r="TKN6" s="53"/>
      <c r="TKO6" s="53"/>
      <c r="TKP6" s="53"/>
      <c r="TKQ6" s="53"/>
      <c r="TKR6" s="53"/>
      <c r="TKS6" s="53"/>
      <c r="TKT6" s="53"/>
      <c r="TKU6" s="53"/>
      <c r="TKV6" s="53"/>
      <c r="TKW6" s="53"/>
      <c r="TKX6" s="53"/>
      <c r="TKY6" s="53"/>
      <c r="TKZ6" s="53"/>
      <c r="TLA6" s="53"/>
      <c r="TLB6" s="53"/>
      <c r="TLC6" s="53"/>
      <c r="TLD6" s="53"/>
      <c r="TLE6" s="53"/>
      <c r="TLF6" s="53"/>
      <c r="TLG6" s="53"/>
      <c r="TLH6" s="53"/>
      <c r="TLI6" s="53"/>
      <c r="TLJ6" s="53"/>
      <c r="TLK6" s="53"/>
      <c r="TLL6" s="53"/>
      <c r="TLM6" s="53"/>
      <c r="TLN6" s="53"/>
      <c r="TLO6" s="53"/>
      <c r="TLP6" s="53"/>
      <c r="TLQ6" s="53"/>
      <c r="TLR6" s="53"/>
      <c r="TLS6" s="53"/>
      <c r="TLT6" s="53"/>
      <c r="TLU6" s="53"/>
      <c r="TLV6" s="53"/>
      <c r="TLW6" s="53"/>
      <c r="TLX6" s="53"/>
      <c r="TLY6" s="53"/>
      <c r="TLZ6" s="53"/>
      <c r="TMA6" s="53"/>
      <c r="TMB6" s="53"/>
      <c r="TMC6" s="53"/>
      <c r="TMD6" s="53"/>
      <c r="TME6" s="53"/>
      <c r="TMF6" s="53"/>
      <c r="TMG6" s="53"/>
      <c r="TMH6" s="53"/>
      <c r="TMI6" s="53"/>
      <c r="TMJ6" s="53"/>
      <c r="TMK6" s="53"/>
      <c r="TML6" s="53"/>
      <c r="TMM6" s="53"/>
      <c r="TMN6" s="53"/>
      <c r="TMO6" s="53"/>
      <c r="TMP6" s="53"/>
      <c r="TMQ6" s="53"/>
      <c r="TMR6" s="53"/>
      <c r="TMS6" s="53"/>
      <c r="TMT6" s="53"/>
      <c r="TMU6" s="53"/>
      <c r="TMV6" s="53"/>
      <c r="TMW6" s="53"/>
      <c r="TMX6" s="53"/>
      <c r="TMY6" s="53"/>
      <c r="TMZ6" s="53"/>
      <c r="TNA6" s="53"/>
      <c r="TNB6" s="53"/>
      <c r="TNC6" s="53"/>
      <c r="TND6" s="53"/>
      <c r="TNE6" s="53"/>
      <c r="TNF6" s="53"/>
      <c r="TNG6" s="53"/>
      <c r="TNH6" s="53"/>
      <c r="TNI6" s="53"/>
      <c r="TNJ6" s="53"/>
      <c r="TNK6" s="53"/>
      <c r="TNL6" s="53"/>
      <c r="TNM6" s="53"/>
      <c r="TNN6" s="53"/>
      <c r="TNO6" s="53"/>
      <c r="TNP6" s="53"/>
      <c r="TNQ6" s="53"/>
      <c r="TNR6" s="53"/>
      <c r="TNS6" s="53"/>
      <c r="TNT6" s="53"/>
      <c r="TNU6" s="53"/>
      <c r="TNV6" s="53"/>
      <c r="TNW6" s="53"/>
      <c r="TNX6" s="53"/>
      <c r="TNY6" s="53"/>
      <c r="TNZ6" s="53"/>
      <c r="TOA6" s="53"/>
      <c r="TOB6" s="53"/>
      <c r="TOC6" s="53"/>
      <c r="TOD6" s="53"/>
      <c r="TOE6" s="53"/>
      <c r="TOF6" s="53"/>
      <c r="TOG6" s="53"/>
      <c r="TOH6" s="53"/>
      <c r="TOI6" s="53"/>
      <c r="TOJ6" s="53"/>
      <c r="TOK6" s="53"/>
      <c r="TOL6" s="53"/>
      <c r="TOM6" s="53"/>
      <c r="TON6" s="53"/>
      <c r="TOO6" s="53"/>
      <c r="TOP6" s="53"/>
      <c r="TOQ6" s="53"/>
      <c r="TOR6" s="53"/>
      <c r="TOS6" s="53"/>
      <c r="TOT6" s="53"/>
      <c r="TOU6" s="53"/>
      <c r="TOV6" s="53"/>
      <c r="TOW6" s="53"/>
      <c r="TOX6" s="53"/>
      <c r="TOY6" s="53"/>
      <c r="TOZ6" s="53"/>
      <c r="TPA6" s="53"/>
      <c r="TPB6" s="53"/>
      <c r="TPC6" s="53"/>
      <c r="TPD6" s="53"/>
      <c r="TPE6" s="53"/>
      <c r="TPF6" s="53"/>
      <c r="TPG6" s="53"/>
      <c r="TPH6" s="53"/>
      <c r="TPI6" s="53"/>
      <c r="TPJ6" s="53"/>
      <c r="TPK6" s="53"/>
      <c r="TPL6" s="53"/>
      <c r="TPM6" s="53"/>
      <c r="TPN6" s="53"/>
      <c r="TPO6" s="53"/>
      <c r="TPP6" s="53"/>
      <c r="TPQ6" s="53"/>
      <c r="TPR6" s="53"/>
      <c r="TPS6" s="53"/>
      <c r="TPT6" s="53"/>
      <c r="TPU6" s="53"/>
      <c r="TPV6" s="53"/>
      <c r="TPW6" s="53"/>
      <c r="TPX6" s="53"/>
      <c r="TPY6" s="53"/>
      <c r="TPZ6" s="53"/>
      <c r="TQA6" s="53"/>
      <c r="TQB6" s="53"/>
      <c r="TQC6" s="53"/>
      <c r="TQD6" s="53"/>
      <c r="TQE6" s="53"/>
      <c r="TQF6" s="53"/>
      <c r="TQG6" s="53"/>
      <c r="TQH6" s="53"/>
      <c r="TQI6" s="53"/>
      <c r="TQJ6" s="53"/>
      <c r="TQK6" s="53"/>
      <c r="TQL6" s="53"/>
      <c r="TQM6" s="53"/>
      <c r="TQN6" s="53"/>
      <c r="TQO6" s="53"/>
      <c r="TQP6" s="53"/>
      <c r="TQQ6" s="53"/>
      <c r="TQR6" s="53"/>
      <c r="TQS6" s="53"/>
      <c r="TQT6" s="53"/>
      <c r="TQU6" s="53"/>
      <c r="TQV6" s="53"/>
      <c r="TQW6" s="53"/>
      <c r="TQX6" s="53"/>
      <c r="TQY6" s="53"/>
      <c r="TQZ6" s="53"/>
      <c r="TRA6" s="53"/>
      <c r="TRB6" s="53"/>
      <c r="TRC6" s="53"/>
      <c r="TRD6" s="53"/>
      <c r="TRE6" s="53"/>
      <c r="TRF6" s="53"/>
      <c r="TRG6" s="53"/>
      <c r="TRH6" s="53"/>
      <c r="TRI6" s="53"/>
      <c r="TRJ6" s="53"/>
      <c r="TRK6" s="53"/>
      <c r="TRL6" s="53"/>
      <c r="TRM6" s="53"/>
      <c r="TRN6" s="53"/>
      <c r="TRO6" s="53"/>
      <c r="TRP6" s="53"/>
      <c r="TRQ6" s="53"/>
      <c r="TRR6" s="53"/>
      <c r="TRS6" s="53"/>
      <c r="TRT6" s="53"/>
      <c r="TRU6" s="53"/>
      <c r="TRV6" s="53"/>
      <c r="TRW6" s="53"/>
      <c r="TRX6" s="53"/>
      <c r="TRY6" s="53"/>
      <c r="TRZ6" s="53"/>
      <c r="TSA6" s="53"/>
      <c r="TSB6" s="53"/>
      <c r="TSC6" s="53"/>
      <c r="TSD6" s="53"/>
      <c r="TSE6" s="53"/>
      <c r="TSF6" s="53"/>
      <c r="TSG6" s="53"/>
      <c r="TSH6" s="53"/>
      <c r="TSI6" s="53"/>
      <c r="TSJ6" s="53"/>
      <c r="TSK6" s="53"/>
      <c r="TSL6" s="53"/>
      <c r="TSM6" s="53"/>
      <c r="TSN6" s="53"/>
      <c r="TSO6" s="53"/>
      <c r="TSP6" s="53"/>
      <c r="TSQ6" s="53"/>
      <c r="TSR6" s="53"/>
      <c r="TSS6" s="53"/>
      <c r="TST6" s="53"/>
      <c r="TSU6" s="53"/>
      <c r="TSV6" s="53"/>
      <c r="TSW6" s="53"/>
      <c r="TSX6" s="53"/>
      <c r="TSY6" s="53"/>
      <c r="TSZ6" s="53"/>
      <c r="TTA6" s="53"/>
      <c r="TTB6" s="53"/>
      <c r="TTC6" s="53"/>
      <c r="TTD6" s="53"/>
      <c r="TTE6" s="53"/>
      <c r="TTF6" s="53"/>
      <c r="TTG6" s="53"/>
      <c r="TTH6" s="53"/>
      <c r="TTI6" s="53"/>
      <c r="TTJ6" s="53"/>
      <c r="TTK6" s="53"/>
      <c r="TTL6" s="53"/>
      <c r="TTM6" s="53"/>
      <c r="TTN6" s="53"/>
      <c r="TTO6" s="53"/>
      <c r="TTP6" s="53"/>
      <c r="TTQ6" s="53"/>
      <c r="TTR6" s="53"/>
      <c r="TTS6" s="53"/>
      <c r="TTT6" s="53"/>
      <c r="TTU6" s="53"/>
      <c r="TTV6" s="53"/>
      <c r="TTW6" s="53"/>
      <c r="TTX6" s="53"/>
      <c r="TTY6" s="53"/>
      <c r="TTZ6" s="53"/>
      <c r="TUA6" s="53"/>
      <c r="TUB6" s="53"/>
      <c r="TUC6" s="53"/>
      <c r="TUD6" s="53"/>
      <c r="TUE6" s="53"/>
      <c r="TUF6" s="53"/>
      <c r="TUG6" s="53"/>
      <c r="TUH6" s="53"/>
      <c r="TUI6" s="53"/>
      <c r="TUJ6" s="53"/>
      <c r="TUK6" s="53"/>
      <c r="TUL6" s="53"/>
      <c r="TUM6" s="53"/>
      <c r="TUN6" s="53"/>
      <c r="TUO6" s="53"/>
      <c r="TUP6" s="53"/>
      <c r="TUQ6" s="53"/>
      <c r="TUR6" s="53"/>
      <c r="TUS6" s="53"/>
      <c r="TUT6" s="53"/>
      <c r="TUU6" s="53"/>
      <c r="TUV6" s="53"/>
      <c r="TUW6" s="53"/>
      <c r="TUX6" s="53"/>
      <c r="TUY6" s="53"/>
      <c r="TUZ6" s="53"/>
      <c r="TVA6" s="53"/>
      <c r="TVB6" s="53"/>
      <c r="TVC6" s="53"/>
      <c r="TVD6" s="53"/>
      <c r="TVE6" s="53"/>
      <c r="TVF6" s="53"/>
      <c r="TVG6" s="53"/>
      <c r="TVH6" s="53"/>
      <c r="TVI6" s="53"/>
      <c r="TVJ6" s="53"/>
      <c r="TVK6" s="53"/>
      <c r="TVL6" s="53"/>
      <c r="TVM6" s="53"/>
      <c r="TVN6" s="53"/>
      <c r="TVO6" s="53"/>
      <c r="TVP6" s="53"/>
      <c r="TVQ6" s="53"/>
      <c r="TVR6" s="53"/>
      <c r="TVS6" s="53"/>
      <c r="TVT6" s="53"/>
      <c r="TVU6" s="53"/>
      <c r="TVV6" s="53"/>
      <c r="TVW6" s="53"/>
      <c r="TVX6" s="53"/>
      <c r="TVY6" s="53"/>
      <c r="TVZ6" s="53"/>
      <c r="TWA6" s="53"/>
      <c r="TWB6" s="53"/>
      <c r="TWC6" s="53"/>
      <c r="TWD6" s="53"/>
      <c r="TWE6" s="53"/>
      <c r="TWF6" s="53"/>
      <c r="TWG6" s="53"/>
      <c r="TWH6" s="53"/>
      <c r="TWI6" s="53"/>
      <c r="TWJ6" s="53"/>
      <c r="TWK6" s="53"/>
      <c r="TWL6" s="53"/>
      <c r="TWM6" s="53"/>
      <c r="TWN6" s="53"/>
      <c r="TWO6" s="53"/>
      <c r="TWP6" s="53"/>
      <c r="TWQ6" s="53"/>
      <c r="TWR6" s="53"/>
      <c r="TWS6" s="53"/>
      <c r="TWT6" s="53"/>
      <c r="TWU6" s="53"/>
      <c r="TWV6" s="53"/>
      <c r="TWW6" s="53"/>
      <c r="TWX6" s="53"/>
      <c r="TWY6" s="53"/>
      <c r="TWZ6" s="53"/>
      <c r="TXA6" s="53"/>
      <c r="TXB6" s="53"/>
      <c r="TXC6" s="53"/>
      <c r="TXD6" s="53"/>
      <c r="TXE6" s="53"/>
      <c r="TXF6" s="53"/>
      <c r="TXG6" s="53"/>
      <c r="TXH6" s="53"/>
      <c r="TXI6" s="53"/>
      <c r="TXJ6" s="53"/>
      <c r="TXK6" s="53"/>
      <c r="TXL6" s="53"/>
      <c r="TXM6" s="53"/>
      <c r="TXN6" s="53"/>
      <c r="TXO6" s="53"/>
      <c r="TXP6" s="53"/>
      <c r="TXQ6" s="53"/>
      <c r="TXR6" s="53"/>
      <c r="TXS6" s="53"/>
      <c r="TXT6" s="53"/>
      <c r="TXU6" s="53"/>
      <c r="TXV6" s="53"/>
      <c r="TXW6" s="53"/>
      <c r="TXX6" s="53"/>
      <c r="TXY6" s="53"/>
      <c r="TXZ6" s="53"/>
      <c r="TYA6" s="53"/>
      <c r="TYB6" s="53"/>
      <c r="TYC6" s="53"/>
      <c r="TYD6" s="53"/>
      <c r="TYE6" s="53"/>
      <c r="TYF6" s="53"/>
      <c r="TYG6" s="53"/>
      <c r="TYH6" s="53"/>
      <c r="TYI6" s="53"/>
      <c r="TYJ6" s="53"/>
      <c r="TYK6" s="53"/>
      <c r="TYL6" s="53"/>
      <c r="TYM6" s="53"/>
      <c r="TYN6" s="53"/>
      <c r="TYO6" s="53"/>
      <c r="TYP6" s="53"/>
      <c r="TYQ6" s="53"/>
      <c r="TYR6" s="53"/>
      <c r="TYS6" s="53"/>
      <c r="TYT6" s="53"/>
      <c r="TYU6" s="53"/>
      <c r="TYV6" s="53"/>
      <c r="TYW6" s="53"/>
      <c r="TYX6" s="53"/>
      <c r="TYY6" s="53"/>
      <c r="TYZ6" s="53"/>
      <c r="TZA6" s="53"/>
      <c r="TZB6" s="53"/>
      <c r="TZC6" s="53"/>
      <c r="TZD6" s="53"/>
      <c r="TZE6" s="53"/>
      <c r="TZF6" s="53"/>
      <c r="TZG6" s="53"/>
      <c r="TZH6" s="53"/>
      <c r="TZI6" s="53"/>
      <c r="TZJ6" s="53"/>
      <c r="TZK6" s="53"/>
      <c r="TZL6" s="53"/>
      <c r="TZM6" s="53"/>
      <c r="TZN6" s="53"/>
      <c r="TZO6" s="53"/>
      <c r="TZP6" s="53"/>
      <c r="TZQ6" s="53"/>
      <c r="TZR6" s="53"/>
      <c r="TZS6" s="53"/>
      <c r="TZT6" s="53"/>
      <c r="TZU6" s="53"/>
      <c r="TZV6" s="53"/>
      <c r="TZW6" s="53"/>
      <c r="TZX6" s="53"/>
      <c r="TZY6" s="53"/>
      <c r="TZZ6" s="53"/>
      <c r="UAA6" s="53"/>
      <c r="UAB6" s="53"/>
      <c r="UAC6" s="53"/>
      <c r="UAD6" s="53"/>
      <c r="UAE6" s="53"/>
      <c r="UAF6" s="53"/>
      <c r="UAG6" s="53"/>
      <c r="UAH6" s="53"/>
      <c r="UAI6" s="53"/>
      <c r="UAJ6" s="53"/>
      <c r="UAK6" s="53"/>
      <c r="UAL6" s="53"/>
      <c r="UAM6" s="53"/>
      <c r="UAN6" s="53"/>
      <c r="UAO6" s="53"/>
      <c r="UAP6" s="53"/>
      <c r="UAQ6" s="53"/>
      <c r="UAR6" s="53"/>
      <c r="UAS6" s="53"/>
      <c r="UAT6" s="53"/>
      <c r="UAU6" s="53"/>
      <c r="UAV6" s="53"/>
      <c r="UAW6" s="53"/>
      <c r="UAX6" s="53"/>
      <c r="UAY6" s="53"/>
      <c r="UAZ6" s="53"/>
      <c r="UBA6" s="53"/>
      <c r="UBB6" s="53"/>
      <c r="UBC6" s="53"/>
      <c r="UBD6" s="53"/>
      <c r="UBE6" s="53"/>
      <c r="UBF6" s="53"/>
      <c r="UBG6" s="53"/>
      <c r="UBH6" s="53"/>
      <c r="UBI6" s="53"/>
      <c r="UBJ6" s="53"/>
      <c r="UBK6" s="53"/>
      <c r="UBL6" s="53"/>
      <c r="UBM6" s="53"/>
      <c r="UBN6" s="53"/>
      <c r="UBO6" s="53"/>
      <c r="UBP6" s="53"/>
      <c r="UBQ6" s="53"/>
      <c r="UBR6" s="53"/>
      <c r="UBS6" s="53"/>
      <c r="UBT6" s="53"/>
      <c r="UBU6" s="53"/>
      <c r="UBV6" s="53"/>
      <c r="UBW6" s="53"/>
      <c r="UBX6" s="53"/>
      <c r="UBY6" s="53"/>
      <c r="UBZ6" s="53"/>
      <c r="UCA6" s="53"/>
      <c r="UCB6" s="53"/>
      <c r="UCC6" s="53"/>
      <c r="UCD6" s="53"/>
      <c r="UCE6" s="53"/>
      <c r="UCF6" s="53"/>
      <c r="UCG6" s="53"/>
      <c r="UCH6" s="53"/>
      <c r="UCI6" s="53"/>
      <c r="UCJ6" s="53"/>
      <c r="UCK6" s="53"/>
      <c r="UCL6" s="53"/>
      <c r="UCM6" s="53"/>
      <c r="UCN6" s="53"/>
      <c r="UCO6" s="53"/>
      <c r="UCP6" s="53"/>
      <c r="UCQ6" s="53"/>
      <c r="UCR6" s="53"/>
      <c r="UCS6" s="53"/>
      <c r="UCT6" s="53"/>
      <c r="UCU6" s="53"/>
      <c r="UCV6" s="53"/>
      <c r="UCW6" s="53"/>
      <c r="UCX6" s="53"/>
      <c r="UCY6" s="53"/>
      <c r="UCZ6" s="53"/>
      <c r="UDA6" s="53"/>
      <c r="UDB6" s="53"/>
      <c r="UDC6" s="53"/>
      <c r="UDD6" s="53"/>
      <c r="UDE6" s="53"/>
      <c r="UDF6" s="53"/>
      <c r="UDG6" s="53"/>
      <c r="UDH6" s="53"/>
      <c r="UDI6" s="53"/>
      <c r="UDJ6" s="53"/>
      <c r="UDK6" s="53"/>
      <c r="UDL6" s="53"/>
      <c r="UDM6" s="53"/>
      <c r="UDN6" s="53"/>
      <c r="UDO6" s="53"/>
      <c r="UDP6" s="53"/>
      <c r="UDQ6" s="53"/>
      <c r="UDR6" s="53"/>
      <c r="UDS6" s="53"/>
      <c r="UDT6" s="53"/>
      <c r="UDU6" s="53"/>
      <c r="UDV6" s="53"/>
      <c r="UDW6" s="53"/>
      <c r="UDX6" s="53"/>
      <c r="UDY6" s="53"/>
      <c r="UDZ6" s="53"/>
      <c r="UEA6" s="53"/>
      <c r="UEB6" s="53"/>
      <c r="UEC6" s="53"/>
      <c r="UED6" s="53"/>
      <c r="UEE6" s="53"/>
      <c r="UEF6" s="53"/>
      <c r="UEG6" s="53"/>
      <c r="UEH6" s="53"/>
      <c r="UEI6" s="53"/>
      <c r="UEJ6" s="53"/>
      <c r="UEK6" s="53"/>
      <c r="UEL6" s="53"/>
      <c r="UEM6" s="53"/>
      <c r="UEN6" s="53"/>
      <c r="UEO6" s="53"/>
      <c r="UEP6" s="53"/>
      <c r="UEQ6" s="53"/>
      <c r="UER6" s="53"/>
      <c r="UES6" s="53"/>
      <c r="UET6" s="53"/>
      <c r="UEU6" s="53"/>
      <c r="UEV6" s="53"/>
      <c r="UEW6" s="53"/>
      <c r="UEX6" s="53"/>
      <c r="UEY6" s="53"/>
      <c r="UEZ6" s="53"/>
      <c r="UFA6" s="53"/>
      <c r="UFB6" s="53"/>
      <c r="UFC6" s="53"/>
      <c r="UFD6" s="53"/>
      <c r="UFE6" s="53"/>
      <c r="UFF6" s="53"/>
      <c r="UFG6" s="53"/>
      <c r="UFH6" s="53"/>
      <c r="UFI6" s="53"/>
      <c r="UFJ6" s="53"/>
      <c r="UFK6" s="53"/>
      <c r="UFL6" s="53"/>
      <c r="UFM6" s="53"/>
      <c r="UFN6" s="53"/>
      <c r="UFO6" s="53"/>
      <c r="UFP6" s="53"/>
      <c r="UFQ6" s="53"/>
      <c r="UFR6" s="53"/>
      <c r="UFS6" s="53"/>
      <c r="UFT6" s="53"/>
      <c r="UFU6" s="53"/>
      <c r="UFV6" s="53"/>
      <c r="UFW6" s="53"/>
      <c r="UFX6" s="53"/>
      <c r="UFY6" s="53"/>
      <c r="UFZ6" s="53"/>
      <c r="UGA6" s="53"/>
      <c r="UGB6" s="53"/>
      <c r="UGC6" s="53"/>
      <c r="UGD6" s="53"/>
      <c r="UGE6" s="53"/>
      <c r="UGF6" s="53"/>
      <c r="UGG6" s="53"/>
      <c r="UGH6" s="53"/>
      <c r="UGI6" s="53"/>
      <c r="UGJ6" s="53"/>
      <c r="UGK6" s="53"/>
      <c r="UGL6" s="53"/>
      <c r="UGM6" s="53"/>
      <c r="UGN6" s="53"/>
      <c r="UGO6" s="53"/>
      <c r="UGP6" s="53"/>
      <c r="UGQ6" s="53"/>
      <c r="UGR6" s="53"/>
      <c r="UGS6" s="53"/>
      <c r="UGT6" s="53"/>
      <c r="UGU6" s="53"/>
      <c r="UGV6" s="53"/>
      <c r="UGW6" s="53"/>
      <c r="UGX6" s="53"/>
      <c r="UGY6" s="53"/>
      <c r="UGZ6" s="53"/>
      <c r="UHA6" s="53"/>
      <c r="UHB6" s="53"/>
      <c r="UHC6" s="53"/>
      <c r="UHD6" s="53"/>
      <c r="UHE6" s="53"/>
      <c r="UHF6" s="53"/>
      <c r="UHG6" s="53"/>
      <c r="UHH6" s="53"/>
      <c r="UHI6" s="53"/>
      <c r="UHJ6" s="53"/>
      <c r="UHK6" s="53"/>
      <c r="UHL6" s="53"/>
      <c r="UHM6" s="53"/>
      <c r="UHN6" s="53"/>
      <c r="UHO6" s="53"/>
      <c r="UHP6" s="53"/>
      <c r="UHQ6" s="53"/>
      <c r="UHR6" s="53"/>
      <c r="UHS6" s="53"/>
      <c r="UHT6" s="53"/>
      <c r="UHU6" s="53"/>
      <c r="UHV6" s="53"/>
      <c r="UHW6" s="53"/>
      <c r="UHX6" s="53"/>
      <c r="UHY6" s="53"/>
      <c r="UHZ6" s="53"/>
      <c r="UIA6" s="53"/>
      <c r="UIB6" s="53"/>
      <c r="UIC6" s="53"/>
      <c r="UID6" s="53"/>
      <c r="UIE6" s="53"/>
      <c r="UIF6" s="53"/>
      <c r="UIG6" s="53"/>
      <c r="UIH6" s="53"/>
      <c r="UII6" s="53"/>
      <c r="UIJ6" s="53"/>
      <c r="UIK6" s="53"/>
      <c r="UIL6" s="53"/>
      <c r="UIM6" s="53"/>
      <c r="UIN6" s="53"/>
      <c r="UIO6" s="53"/>
      <c r="UIP6" s="53"/>
      <c r="UIQ6" s="53"/>
      <c r="UIR6" s="53"/>
      <c r="UIS6" s="53"/>
      <c r="UIT6" s="53"/>
      <c r="UIU6" s="53"/>
      <c r="UIV6" s="53"/>
      <c r="UIW6" s="53"/>
      <c r="UIX6" s="53"/>
      <c r="UIY6" s="53"/>
      <c r="UIZ6" s="53"/>
      <c r="UJA6" s="53"/>
      <c r="UJB6" s="53"/>
      <c r="UJC6" s="53"/>
      <c r="UJD6" s="53"/>
      <c r="UJE6" s="53"/>
      <c r="UJF6" s="53"/>
      <c r="UJG6" s="53"/>
      <c r="UJH6" s="53"/>
      <c r="UJI6" s="53"/>
      <c r="UJJ6" s="53"/>
      <c r="UJK6" s="53"/>
      <c r="UJL6" s="53"/>
      <c r="UJM6" s="53"/>
      <c r="UJN6" s="53"/>
      <c r="UJO6" s="53"/>
      <c r="UJP6" s="53"/>
      <c r="UJQ6" s="53"/>
      <c r="UJR6" s="53"/>
      <c r="UJS6" s="53"/>
      <c r="UJT6" s="53"/>
      <c r="UJU6" s="53"/>
      <c r="UJV6" s="53"/>
      <c r="UJW6" s="53"/>
      <c r="UJX6" s="53"/>
      <c r="UJY6" s="53"/>
      <c r="UJZ6" s="53"/>
      <c r="UKA6" s="53"/>
      <c r="UKB6" s="53"/>
      <c r="UKC6" s="53"/>
      <c r="UKD6" s="53"/>
      <c r="UKE6" s="53"/>
      <c r="UKF6" s="53"/>
      <c r="UKG6" s="53"/>
      <c r="UKH6" s="53"/>
      <c r="UKI6" s="53"/>
      <c r="UKJ6" s="53"/>
      <c r="UKK6" s="53"/>
      <c r="UKL6" s="53"/>
      <c r="UKM6" s="53"/>
      <c r="UKN6" s="53"/>
      <c r="UKO6" s="53"/>
      <c r="UKP6" s="53"/>
      <c r="UKQ6" s="53"/>
      <c r="UKR6" s="53"/>
      <c r="UKS6" s="53"/>
      <c r="UKT6" s="53"/>
      <c r="UKU6" s="53"/>
      <c r="UKV6" s="53"/>
      <c r="UKW6" s="53"/>
      <c r="UKX6" s="53"/>
      <c r="UKY6" s="53"/>
      <c r="UKZ6" s="53"/>
      <c r="ULA6" s="53"/>
      <c r="ULB6" s="53"/>
      <c r="ULC6" s="53"/>
      <c r="ULD6" s="53"/>
      <c r="ULE6" s="53"/>
      <c r="ULF6" s="53"/>
      <c r="ULG6" s="53"/>
      <c r="ULH6" s="53"/>
      <c r="ULI6" s="53"/>
      <c r="ULJ6" s="53"/>
      <c r="ULK6" s="53"/>
      <c r="ULL6" s="53"/>
      <c r="ULM6" s="53"/>
      <c r="ULN6" s="53"/>
      <c r="ULO6" s="53"/>
      <c r="ULP6" s="53"/>
      <c r="ULQ6" s="53"/>
      <c r="ULR6" s="53"/>
      <c r="ULS6" s="53"/>
      <c r="ULT6" s="53"/>
      <c r="ULU6" s="53"/>
      <c r="ULV6" s="53"/>
      <c r="ULW6" s="53"/>
      <c r="ULX6" s="53"/>
      <c r="ULY6" s="53"/>
      <c r="ULZ6" s="53"/>
      <c r="UMA6" s="53"/>
      <c r="UMB6" s="53"/>
      <c r="UMC6" s="53"/>
      <c r="UMD6" s="53"/>
      <c r="UME6" s="53"/>
      <c r="UMF6" s="53"/>
      <c r="UMG6" s="53"/>
      <c r="UMH6" s="53"/>
      <c r="UMI6" s="53"/>
      <c r="UMJ6" s="53"/>
      <c r="UMK6" s="53"/>
      <c r="UML6" s="53"/>
      <c r="UMM6" s="53"/>
      <c r="UMN6" s="53"/>
      <c r="UMO6" s="53"/>
      <c r="UMP6" s="53"/>
      <c r="UMQ6" s="53"/>
      <c r="UMR6" s="53"/>
      <c r="UMS6" s="53"/>
      <c r="UMT6" s="53"/>
      <c r="UMU6" s="53"/>
      <c r="UMV6" s="53"/>
      <c r="UMW6" s="53"/>
      <c r="UMX6" s="53"/>
      <c r="UMY6" s="53"/>
      <c r="UMZ6" s="53"/>
      <c r="UNA6" s="53"/>
      <c r="UNB6" s="53"/>
      <c r="UNC6" s="53"/>
      <c r="UND6" s="53"/>
      <c r="UNE6" s="53"/>
      <c r="UNF6" s="53"/>
      <c r="UNG6" s="53"/>
      <c r="UNH6" s="53"/>
      <c r="UNI6" s="53"/>
      <c r="UNJ6" s="53"/>
      <c r="UNK6" s="53"/>
      <c r="UNL6" s="53"/>
      <c r="UNM6" s="53"/>
      <c r="UNN6" s="53"/>
      <c r="UNO6" s="53"/>
      <c r="UNP6" s="53"/>
      <c r="UNQ6" s="53"/>
      <c r="UNR6" s="53"/>
      <c r="UNS6" s="53"/>
      <c r="UNT6" s="53"/>
      <c r="UNU6" s="53"/>
      <c r="UNV6" s="53"/>
      <c r="UNW6" s="53"/>
      <c r="UNX6" s="53"/>
      <c r="UNY6" s="53"/>
      <c r="UNZ6" s="53"/>
      <c r="UOA6" s="53"/>
      <c r="UOB6" s="53"/>
      <c r="UOC6" s="53"/>
      <c r="UOD6" s="53"/>
      <c r="UOE6" s="53"/>
      <c r="UOF6" s="53"/>
      <c r="UOG6" s="53"/>
      <c r="UOH6" s="53"/>
      <c r="UOI6" s="53"/>
      <c r="UOJ6" s="53"/>
      <c r="UOK6" s="53"/>
      <c r="UOL6" s="53"/>
      <c r="UOM6" s="53"/>
      <c r="UON6" s="53"/>
      <c r="UOO6" s="53"/>
      <c r="UOP6" s="53"/>
      <c r="UOQ6" s="53"/>
      <c r="UOR6" s="53"/>
      <c r="UOS6" s="53"/>
      <c r="UOT6" s="53"/>
      <c r="UOU6" s="53"/>
      <c r="UOV6" s="53"/>
      <c r="UOW6" s="53"/>
      <c r="UOX6" s="53"/>
      <c r="UOY6" s="53"/>
      <c r="UOZ6" s="53"/>
      <c r="UPA6" s="53"/>
      <c r="UPB6" s="53"/>
      <c r="UPC6" s="53"/>
      <c r="UPD6" s="53"/>
      <c r="UPE6" s="53"/>
      <c r="UPF6" s="53"/>
      <c r="UPG6" s="53"/>
      <c r="UPH6" s="53"/>
      <c r="UPI6" s="53"/>
      <c r="UPJ6" s="53"/>
      <c r="UPK6" s="53"/>
      <c r="UPL6" s="53"/>
      <c r="UPM6" s="53"/>
      <c r="UPN6" s="53"/>
      <c r="UPO6" s="53"/>
      <c r="UPP6" s="53"/>
      <c r="UPQ6" s="53"/>
      <c r="UPR6" s="53"/>
      <c r="UPS6" s="53"/>
      <c r="UPT6" s="53"/>
      <c r="UPU6" s="53"/>
      <c r="UPV6" s="53"/>
      <c r="UPW6" s="53"/>
      <c r="UPX6" s="53"/>
      <c r="UPY6" s="53"/>
      <c r="UPZ6" s="53"/>
      <c r="UQA6" s="53"/>
      <c r="UQB6" s="53"/>
      <c r="UQC6" s="53"/>
      <c r="UQD6" s="53"/>
      <c r="UQE6" s="53"/>
      <c r="UQF6" s="53"/>
      <c r="UQG6" s="53"/>
      <c r="UQH6" s="53"/>
      <c r="UQI6" s="53"/>
      <c r="UQJ6" s="53"/>
      <c r="UQK6" s="53"/>
      <c r="UQL6" s="53"/>
      <c r="UQM6" s="53"/>
      <c r="UQN6" s="53"/>
      <c r="UQO6" s="53"/>
      <c r="UQP6" s="53"/>
      <c r="UQQ6" s="53"/>
      <c r="UQR6" s="53"/>
      <c r="UQS6" s="53"/>
      <c r="UQT6" s="53"/>
      <c r="UQU6" s="53"/>
      <c r="UQV6" s="53"/>
      <c r="UQW6" s="53"/>
      <c r="UQX6" s="53"/>
      <c r="UQY6" s="53"/>
      <c r="UQZ6" s="53"/>
      <c r="URA6" s="53"/>
      <c r="URB6" s="53"/>
      <c r="URC6" s="53"/>
      <c r="URD6" s="53"/>
      <c r="URE6" s="53"/>
      <c r="URF6" s="53"/>
      <c r="URG6" s="53"/>
      <c r="URH6" s="53"/>
      <c r="URI6" s="53"/>
      <c r="URJ6" s="53"/>
      <c r="URK6" s="53"/>
      <c r="URL6" s="53"/>
      <c r="URM6" s="53"/>
      <c r="URN6" s="53"/>
      <c r="URO6" s="53"/>
      <c r="URP6" s="53"/>
      <c r="URQ6" s="53"/>
      <c r="URR6" s="53"/>
      <c r="URS6" s="53"/>
      <c r="URT6" s="53"/>
      <c r="URU6" s="53"/>
      <c r="URV6" s="53"/>
      <c r="URW6" s="53"/>
      <c r="URX6" s="53"/>
      <c r="URY6" s="53"/>
      <c r="URZ6" s="53"/>
      <c r="USA6" s="53"/>
      <c r="USB6" s="53"/>
      <c r="USC6" s="53"/>
      <c r="USD6" s="53"/>
      <c r="USE6" s="53"/>
      <c r="USF6" s="53"/>
      <c r="USG6" s="53"/>
      <c r="USH6" s="53"/>
      <c r="USI6" s="53"/>
      <c r="USJ6" s="53"/>
      <c r="USK6" s="53"/>
      <c r="USL6" s="53"/>
      <c r="USM6" s="53"/>
      <c r="USN6" s="53"/>
      <c r="USO6" s="53"/>
      <c r="USP6" s="53"/>
      <c r="USQ6" s="53"/>
      <c r="USR6" s="53"/>
      <c r="USS6" s="53"/>
      <c r="UST6" s="53"/>
      <c r="USU6" s="53"/>
      <c r="USV6" s="53"/>
      <c r="USW6" s="53"/>
      <c r="USX6" s="53"/>
      <c r="USY6" s="53"/>
      <c r="USZ6" s="53"/>
      <c r="UTA6" s="53"/>
      <c r="UTB6" s="53"/>
      <c r="UTC6" s="53"/>
      <c r="UTD6" s="53"/>
      <c r="UTE6" s="53"/>
      <c r="UTF6" s="53"/>
      <c r="UTG6" s="53"/>
      <c r="UTH6" s="53"/>
      <c r="UTI6" s="53"/>
      <c r="UTJ6" s="53"/>
      <c r="UTK6" s="53"/>
      <c r="UTL6" s="53"/>
      <c r="UTM6" s="53"/>
      <c r="UTN6" s="53"/>
      <c r="UTO6" s="53"/>
      <c r="UTP6" s="53"/>
      <c r="UTQ6" s="53"/>
      <c r="UTR6" s="53"/>
      <c r="UTS6" s="53"/>
      <c r="UTT6" s="53"/>
      <c r="UTU6" s="53"/>
      <c r="UTV6" s="53"/>
      <c r="UTW6" s="53"/>
      <c r="UTX6" s="53"/>
      <c r="UTY6" s="53"/>
      <c r="UTZ6" s="53"/>
      <c r="UUA6" s="53"/>
      <c r="UUB6" s="53"/>
      <c r="UUC6" s="53"/>
      <c r="UUD6" s="53"/>
      <c r="UUE6" s="53"/>
      <c r="UUF6" s="53"/>
      <c r="UUG6" s="53"/>
      <c r="UUH6" s="53"/>
      <c r="UUI6" s="53"/>
      <c r="UUJ6" s="53"/>
      <c r="UUK6" s="53"/>
      <c r="UUL6" s="53"/>
      <c r="UUM6" s="53"/>
      <c r="UUN6" s="53"/>
      <c r="UUO6" s="53"/>
      <c r="UUP6" s="53"/>
      <c r="UUQ6" s="53"/>
      <c r="UUR6" s="53"/>
      <c r="UUS6" s="53"/>
      <c r="UUT6" s="53"/>
      <c r="UUU6" s="53"/>
      <c r="UUV6" s="53"/>
      <c r="UUW6" s="53"/>
      <c r="UUX6" s="53"/>
      <c r="UUY6" s="53"/>
      <c r="UUZ6" s="53"/>
      <c r="UVA6" s="53"/>
      <c r="UVB6" s="53"/>
      <c r="UVC6" s="53"/>
      <c r="UVD6" s="53"/>
      <c r="UVE6" s="53"/>
      <c r="UVF6" s="53"/>
      <c r="UVG6" s="53"/>
      <c r="UVH6" s="53"/>
      <c r="UVI6" s="53"/>
      <c r="UVJ6" s="53"/>
      <c r="UVK6" s="53"/>
      <c r="UVL6" s="53"/>
      <c r="UVM6" s="53"/>
      <c r="UVN6" s="53"/>
      <c r="UVO6" s="53"/>
      <c r="UVP6" s="53"/>
      <c r="UVQ6" s="53"/>
      <c r="UVR6" s="53"/>
      <c r="UVS6" s="53"/>
      <c r="UVT6" s="53"/>
      <c r="UVU6" s="53"/>
      <c r="UVV6" s="53"/>
      <c r="UVW6" s="53"/>
      <c r="UVX6" s="53"/>
      <c r="UVY6" s="53"/>
      <c r="UVZ6" s="53"/>
      <c r="UWA6" s="53"/>
      <c r="UWB6" s="53"/>
      <c r="UWC6" s="53"/>
      <c r="UWD6" s="53"/>
      <c r="UWE6" s="53"/>
      <c r="UWF6" s="53"/>
      <c r="UWG6" s="53"/>
      <c r="UWH6" s="53"/>
      <c r="UWI6" s="53"/>
      <c r="UWJ6" s="53"/>
      <c r="UWK6" s="53"/>
      <c r="UWL6" s="53"/>
      <c r="UWM6" s="53"/>
      <c r="UWN6" s="53"/>
      <c r="UWO6" s="53"/>
      <c r="UWP6" s="53"/>
      <c r="UWQ6" s="53"/>
      <c r="UWR6" s="53"/>
      <c r="UWS6" s="53"/>
      <c r="UWT6" s="53"/>
      <c r="UWU6" s="53"/>
      <c r="UWV6" s="53"/>
      <c r="UWW6" s="53"/>
      <c r="UWX6" s="53"/>
      <c r="UWY6" s="53"/>
      <c r="UWZ6" s="53"/>
      <c r="UXA6" s="53"/>
      <c r="UXB6" s="53"/>
      <c r="UXC6" s="53"/>
      <c r="UXD6" s="53"/>
      <c r="UXE6" s="53"/>
      <c r="UXF6" s="53"/>
      <c r="UXG6" s="53"/>
      <c r="UXH6" s="53"/>
      <c r="UXI6" s="53"/>
      <c r="UXJ6" s="53"/>
      <c r="UXK6" s="53"/>
      <c r="UXL6" s="53"/>
      <c r="UXM6" s="53"/>
      <c r="UXN6" s="53"/>
      <c r="UXO6" s="53"/>
      <c r="UXP6" s="53"/>
      <c r="UXQ6" s="53"/>
      <c r="UXR6" s="53"/>
      <c r="UXS6" s="53"/>
      <c r="UXT6" s="53"/>
      <c r="UXU6" s="53"/>
      <c r="UXV6" s="53"/>
      <c r="UXW6" s="53"/>
      <c r="UXX6" s="53"/>
      <c r="UXY6" s="53"/>
      <c r="UXZ6" s="53"/>
      <c r="UYA6" s="53"/>
      <c r="UYB6" s="53"/>
      <c r="UYC6" s="53"/>
      <c r="UYD6" s="53"/>
      <c r="UYE6" s="53"/>
      <c r="UYF6" s="53"/>
      <c r="UYG6" s="53"/>
      <c r="UYH6" s="53"/>
      <c r="UYI6" s="53"/>
      <c r="UYJ6" s="53"/>
      <c r="UYK6" s="53"/>
      <c r="UYL6" s="53"/>
      <c r="UYM6" s="53"/>
      <c r="UYN6" s="53"/>
      <c r="UYO6" s="53"/>
      <c r="UYP6" s="53"/>
      <c r="UYQ6" s="53"/>
      <c r="UYR6" s="53"/>
      <c r="UYS6" s="53"/>
      <c r="UYT6" s="53"/>
      <c r="UYU6" s="53"/>
      <c r="UYV6" s="53"/>
      <c r="UYW6" s="53"/>
      <c r="UYX6" s="53"/>
      <c r="UYY6" s="53"/>
      <c r="UYZ6" s="53"/>
      <c r="UZA6" s="53"/>
      <c r="UZB6" s="53"/>
      <c r="UZC6" s="53"/>
      <c r="UZD6" s="53"/>
      <c r="UZE6" s="53"/>
      <c r="UZF6" s="53"/>
      <c r="UZG6" s="53"/>
      <c r="UZH6" s="53"/>
      <c r="UZI6" s="53"/>
      <c r="UZJ6" s="53"/>
      <c r="UZK6" s="53"/>
      <c r="UZL6" s="53"/>
      <c r="UZM6" s="53"/>
      <c r="UZN6" s="53"/>
      <c r="UZO6" s="53"/>
      <c r="UZP6" s="53"/>
      <c r="UZQ6" s="53"/>
      <c r="UZR6" s="53"/>
      <c r="UZS6" s="53"/>
      <c r="UZT6" s="53"/>
      <c r="UZU6" s="53"/>
      <c r="UZV6" s="53"/>
      <c r="UZW6" s="53"/>
      <c r="UZX6" s="53"/>
      <c r="UZY6" s="53"/>
      <c r="UZZ6" s="53"/>
      <c r="VAA6" s="53"/>
      <c r="VAB6" s="53"/>
      <c r="VAC6" s="53"/>
      <c r="VAD6" s="53"/>
      <c r="VAE6" s="53"/>
      <c r="VAF6" s="53"/>
      <c r="VAG6" s="53"/>
      <c r="VAH6" s="53"/>
      <c r="VAI6" s="53"/>
      <c r="VAJ6" s="53"/>
      <c r="VAK6" s="53"/>
      <c r="VAL6" s="53"/>
      <c r="VAM6" s="53"/>
      <c r="VAN6" s="53"/>
      <c r="VAO6" s="53"/>
      <c r="VAP6" s="53"/>
      <c r="VAQ6" s="53"/>
      <c r="VAR6" s="53"/>
      <c r="VAS6" s="53"/>
      <c r="VAT6" s="53"/>
      <c r="VAU6" s="53"/>
      <c r="VAV6" s="53"/>
      <c r="VAW6" s="53"/>
      <c r="VAX6" s="53"/>
      <c r="VAY6" s="53"/>
      <c r="VAZ6" s="53"/>
      <c r="VBA6" s="53"/>
      <c r="VBB6" s="53"/>
      <c r="VBC6" s="53"/>
      <c r="VBD6" s="53"/>
      <c r="VBE6" s="53"/>
      <c r="VBF6" s="53"/>
      <c r="VBG6" s="53"/>
      <c r="VBH6" s="53"/>
      <c r="VBI6" s="53"/>
      <c r="VBJ6" s="53"/>
      <c r="VBK6" s="53"/>
      <c r="VBL6" s="53"/>
      <c r="VBM6" s="53"/>
      <c r="VBN6" s="53"/>
      <c r="VBO6" s="53"/>
      <c r="VBP6" s="53"/>
      <c r="VBQ6" s="53"/>
      <c r="VBR6" s="53"/>
      <c r="VBS6" s="53"/>
      <c r="VBT6" s="53"/>
      <c r="VBU6" s="53"/>
      <c r="VBV6" s="53"/>
      <c r="VBW6" s="53"/>
      <c r="VBX6" s="53"/>
      <c r="VBY6" s="53"/>
      <c r="VBZ6" s="53"/>
      <c r="VCA6" s="53"/>
      <c r="VCB6" s="53"/>
      <c r="VCC6" s="53"/>
      <c r="VCD6" s="53"/>
      <c r="VCE6" s="53"/>
      <c r="VCF6" s="53"/>
      <c r="VCG6" s="53"/>
      <c r="VCH6" s="53"/>
      <c r="VCI6" s="53"/>
      <c r="VCJ6" s="53"/>
      <c r="VCK6" s="53"/>
      <c r="VCL6" s="53"/>
      <c r="VCM6" s="53"/>
      <c r="VCN6" s="53"/>
      <c r="VCO6" s="53"/>
      <c r="VCP6" s="53"/>
      <c r="VCQ6" s="53"/>
      <c r="VCR6" s="53"/>
      <c r="VCS6" s="53"/>
      <c r="VCT6" s="53"/>
      <c r="VCU6" s="53"/>
      <c r="VCV6" s="53"/>
      <c r="VCW6" s="53"/>
      <c r="VCX6" s="53"/>
      <c r="VCY6" s="53"/>
      <c r="VCZ6" s="53"/>
      <c r="VDA6" s="53"/>
      <c r="VDB6" s="53"/>
      <c r="VDC6" s="53"/>
      <c r="VDD6" s="53"/>
      <c r="VDE6" s="53"/>
      <c r="VDF6" s="53"/>
      <c r="VDG6" s="53"/>
      <c r="VDH6" s="53"/>
      <c r="VDI6" s="53"/>
      <c r="VDJ6" s="53"/>
      <c r="VDK6" s="53"/>
      <c r="VDL6" s="53"/>
      <c r="VDM6" s="53"/>
      <c r="VDN6" s="53"/>
      <c r="VDO6" s="53"/>
      <c r="VDP6" s="53"/>
      <c r="VDQ6" s="53"/>
      <c r="VDR6" s="53"/>
      <c r="VDS6" s="53"/>
      <c r="VDT6" s="53"/>
      <c r="VDU6" s="53"/>
      <c r="VDV6" s="53"/>
      <c r="VDW6" s="53"/>
      <c r="VDX6" s="53"/>
      <c r="VDY6" s="53"/>
      <c r="VDZ6" s="53"/>
      <c r="VEA6" s="53"/>
      <c r="VEB6" s="53"/>
      <c r="VEC6" s="53"/>
      <c r="VED6" s="53"/>
      <c r="VEE6" s="53"/>
      <c r="VEF6" s="53"/>
      <c r="VEG6" s="53"/>
      <c r="VEH6" s="53"/>
      <c r="VEI6" s="53"/>
      <c r="VEJ6" s="53"/>
      <c r="VEK6" s="53"/>
      <c r="VEL6" s="53"/>
      <c r="VEM6" s="53"/>
      <c r="VEN6" s="53"/>
      <c r="VEO6" s="53"/>
      <c r="VEP6" s="53"/>
      <c r="VEQ6" s="53"/>
      <c r="VER6" s="53"/>
      <c r="VES6" s="53"/>
      <c r="VET6" s="53"/>
      <c r="VEU6" s="53"/>
      <c r="VEV6" s="53"/>
      <c r="VEW6" s="53"/>
      <c r="VEX6" s="53"/>
      <c r="VEY6" s="53"/>
      <c r="VEZ6" s="53"/>
      <c r="VFA6" s="53"/>
      <c r="VFB6" s="53"/>
      <c r="VFC6" s="53"/>
      <c r="VFD6" s="53"/>
      <c r="VFE6" s="53"/>
      <c r="VFF6" s="53"/>
      <c r="VFG6" s="53"/>
      <c r="VFH6" s="53"/>
      <c r="VFI6" s="53"/>
      <c r="VFJ6" s="53"/>
      <c r="VFK6" s="53"/>
      <c r="VFL6" s="53"/>
      <c r="VFM6" s="53"/>
      <c r="VFN6" s="53"/>
      <c r="VFO6" s="53"/>
      <c r="VFP6" s="53"/>
      <c r="VFQ6" s="53"/>
      <c r="VFR6" s="53"/>
      <c r="VFS6" s="53"/>
      <c r="VFT6" s="53"/>
      <c r="VFU6" s="53"/>
      <c r="VFV6" s="53"/>
      <c r="VFW6" s="53"/>
      <c r="VFX6" s="53"/>
      <c r="VFY6" s="53"/>
      <c r="VFZ6" s="53"/>
      <c r="VGA6" s="53"/>
      <c r="VGB6" s="53"/>
      <c r="VGC6" s="53"/>
      <c r="VGD6" s="53"/>
      <c r="VGE6" s="53"/>
      <c r="VGF6" s="53"/>
      <c r="VGG6" s="53"/>
      <c r="VGH6" s="53"/>
      <c r="VGI6" s="53"/>
      <c r="VGJ6" s="53"/>
      <c r="VGK6" s="53"/>
      <c r="VGL6" s="53"/>
      <c r="VGM6" s="53"/>
      <c r="VGN6" s="53"/>
      <c r="VGO6" s="53"/>
      <c r="VGP6" s="53"/>
      <c r="VGQ6" s="53"/>
      <c r="VGR6" s="53"/>
      <c r="VGS6" s="53"/>
      <c r="VGT6" s="53"/>
      <c r="VGU6" s="53"/>
      <c r="VGV6" s="53"/>
      <c r="VGW6" s="53"/>
      <c r="VGX6" s="53"/>
      <c r="VGY6" s="53"/>
      <c r="VGZ6" s="53"/>
      <c r="VHA6" s="53"/>
      <c r="VHB6" s="53"/>
      <c r="VHC6" s="53"/>
      <c r="VHD6" s="53"/>
      <c r="VHE6" s="53"/>
      <c r="VHF6" s="53"/>
      <c r="VHG6" s="53"/>
      <c r="VHH6" s="53"/>
      <c r="VHI6" s="53"/>
      <c r="VHJ6" s="53"/>
      <c r="VHK6" s="53"/>
      <c r="VHL6" s="53"/>
      <c r="VHM6" s="53"/>
      <c r="VHN6" s="53"/>
      <c r="VHO6" s="53"/>
      <c r="VHP6" s="53"/>
      <c r="VHQ6" s="53"/>
      <c r="VHR6" s="53"/>
      <c r="VHS6" s="53"/>
      <c r="VHT6" s="53"/>
      <c r="VHU6" s="53"/>
      <c r="VHV6" s="53"/>
      <c r="VHW6" s="53"/>
      <c r="VHX6" s="53"/>
      <c r="VHY6" s="53"/>
      <c r="VHZ6" s="53"/>
      <c r="VIA6" s="53"/>
      <c r="VIB6" s="53"/>
      <c r="VIC6" s="53"/>
      <c r="VID6" s="53"/>
      <c r="VIE6" s="53"/>
      <c r="VIF6" s="53"/>
      <c r="VIG6" s="53"/>
      <c r="VIH6" s="53"/>
      <c r="VII6" s="53"/>
      <c r="VIJ6" s="53"/>
      <c r="VIK6" s="53"/>
      <c r="VIL6" s="53"/>
      <c r="VIM6" s="53"/>
      <c r="VIN6" s="53"/>
      <c r="VIO6" s="53"/>
      <c r="VIP6" s="53"/>
      <c r="VIQ6" s="53"/>
      <c r="VIR6" s="53"/>
      <c r="VIS6" s="53"/>
      <c r="VIT6" s="53"/>
      <c r="VIU6" s="53"/>
      <c r="VIV6" s="53"/>
      <c r="VIW6" s="53"/>
      <c r="VIX6" s="53"/>
      <c r="VIY6" s="53"/>
      <c r="VIZ6" s="53"/>
      <c r="VJA6" s="53"/>
      <c r="VJB6" s="53"/>
      <c r="VJC6" s="53"/>
      <c r="VJD6" s="53"/>
      <c r="VJE6" s="53"/>
      <c r="VJF6" s="53"/>
      <c r="VJG6" s="53"/>
      <c r="VJH6" s="53"/>
      <c r="VJI6" s="53"/>
      <c r="VJJ6" s="53"/>
      <c r="VJK6" s="53"/>
      <c r="VJL6" s="53"/>
      <c r="VJM6" s="53"/>
      <c r="VJN6" s="53"/>
      <c r="VJO6" s="53"/>
      <c r="VJP6" s="53"/>
      <c r="VJQ6" s="53"/>
      <c r="VJR6" s="53"/>
      <c r="VJS6" s="53"/>
      <c r="VJT6" s="53"/>
      <c r="VJU6" s="53"/>
      <c r="VJV6" s="53"/>
      <c r="VJW6" s="53"/>
      <c r="VJX6" s="53"/>
      <c r="VJY6" s="53"/>
      <c r="VJZ6" s="53"/>
      <c r="VKA6" s="53"/>
      <c r="VKB6" s="53"/>
      <c r="VKC6" s="53"/>
      <c r="VKD6" s="53"/>
      <c r="VKE6" s="53"/>
      <c r="VKF6" s="53"/>
      <c r="VKG6" s="53"/>
      <c r="VKH6" s="53"/>
      <c r="VKI6" s="53"/>
      <c r="VKJ6" s="53"/>
      <c r="VKK6" s="53"/>
      <c r="VKL6" s="53"/>
      <c r="VKM6" s="53"/>
      <c r="VKN6" s="53"/>
      <c r="VKO6" s="53"/>
      <c r="VKP6" s="53"/>
      <c r="VKQ6" s="53"/>
      <c r="VKR6" s="53"/>
      <c r="VKS6" s="53"/>
      <c r="VKT6" s="53"/>
      <c r="VKU6" s="53"/>
      <c r="VKV6" s="53"/>
      <c r="VKW6" s="53"/>
      <c r="VKX6" s="53"/>
      <c r="VKY6" s="53"/>
      <c r="VKZ6" s="53"/>
      <c r="VLA6" s="53"/>
      <c r="VLB6" s="53"/>
      <c r="VLC6" s="53"/>
      <c r="VLD6" s="53"/>
      <c r="VLE6" s="53"/>
      <c r="VLF6" s="53"/>
      <c r="VLG6" s="53"/>
      <c r="VLH6" s="53"/>
      <c r="VLI6" s="53"/>
      <c r="VLJ6" s="53"/>
      <c r="VLK6" s="53"/>
      <c r="VLL6" s="53"/>
      <c r="VLM6" s="53"/>
      <c r="VLN6" s="53"/>
      <c r="VLO6" s="53"/>
      <c r="VLP6" s="53"/>
      <c r="VLQ6" s="53"/>
      <c r="VLR6" s="53"/>
      <c r="VLS6" s="53"/>
      <c r="VLT6" s="53"/>
      <c r="VLU6" s="53"/>
      <c r="VLV6" s="53"/>
      <c r="VLW6" s="53"/>
      <c r="VLX6" s="53"/>
      <c r="VLY6" s="53"/>
      <c r="VLZ6" s="53"/>
      <c r="VMA6" s="53"/>
      <c r="VMB6" s="53"/>
      <c r="VMC6" s="53"/>
      <c r="VMD6" s="53"/>
      <c r="VME6" s="53"/>
      <c r="VMF6" s="53"/>
      <c r="VMG6" s="53"/>
      <c r="VMH6" s="53"/>
      <c r="VMI6" s="53"/>
      <c r="VMJ6" s="53"/>
      <c r="VMK6" s="53"/>
      <c r="VML6" s="53"/>
      <c r="VMM6" s="53"/>
      <c r="VMN6" s="53"/>
      <c r="VMO6" s="53"/>
      <c r="VMP6" s="53"/>
      <c r="VMQ6" s="53"/>
      <c r="VMR6" s="53"/>
      <c r="VMS6" s="53"/>
      <c r="VMT6" s="53"/>
      <c r="VMU6" s="53"/>
      <c r="VMV6" s="53"/>
      <c r="VMW6" s="53"/>
      <c r="VMX6" s="53"/>
      <c r="VMY6" s="53"/>
      <c r="VMZ6" s="53"/>
      <c r="VNA6" s="53"/>
      <c r="VNB6" s="53"/>
      <c r="VNC6" s="53"/>
      <c r="VND6" s="53"/>
      <c r="VNE6" s="53"/>
      <c r="VNF6" s="53"/>
      <c r="VNG6" s="53"/>
      <c r="VNH6" s="53"/>
      <c r="VNI6" s="53"/>
      <c r="VNJ6" s="53"/>
      <c r="VNK6" s="53"/>
      <c r="VNL6" s="53"/>
      <c r="VNM6" s="53"/>
      <c r="VNN6" s="53"/>
      <c r="VNO6" s="53"/>
      <c r="VNP6" s="53"/>
      <c r="VNQ6" s="53"/>
      <c r="VNR6" s="53"/>
      <c r="VNS6" s="53"/>
      <c r="VNT6" s="53"/>
      <c r="VNU6" s="53"/>
      <c r="VNV6" s="53"/>
      <c r="VNW6" s="53"/>
      <c r="VNX6" s="53"/>
      <c r="VNY6" s="53"/>
      <c r="VNZ6" s="53"/>
      <c r="VOA6" s="53"/>
      <c r="VOB6" s="53"/>
      <c r="VOC6" s="53"/>
      <c r="VOD6" s="53"/>
      <c r="VOE6" s="53"/>
      <c r="VOF6" s="53"/>
      <c r="VOG6" s="53"/>
      <c r="VOH6" s="53"/>
      <c r="VOI6" s="53"/>
      <c r="VOJ6" s="53"/>
      <c r="VOK6" s="53"/>
      <c r="VOL6" s="53"/>
      <c r="VOM6" s="53"/>
      <c r="VON6" s="53"/>
      <c r="VOO6" s="53"/>
      <c r="VOP6" s="53"/>
      <c r="VOQ6" s="53"/>
      <c r="VOR6" s="53"/>
      <c r="VOS6" s="53"/>
      <c r="VOT6" s="53"/>
      <c r="VOU6" s="53"/>
      <c r="VOV6" s="53"/>
      <c r="VOW6" s="53"/>
      <c r="VOX6" s="53"/>
      <c r="VOY6" s="53"/>
      <c r="VOZ6" s="53"/>
      <c r="VPA6" s="53"/>
      <c r="VPB6" s="53"/>
      <c r="VPC6" s="53"/>
      <c r="VPD6" s="53"/>
      <c r="VPE6" s="53"/>
      <c r="VPF6" s="53"/>
      <c r="VPG6" s="53"/>
      <c r="VPH6" s="53"/>
      <c r="VPI6" s="53"/>
      <c r="VPJ6" s="53"/>
      <c r="VPK6" s="53"/>
      <c r="VPL6" s="53"/>
      <c r="VPM6" s="53"/>
      <c r="VPN6" s="53"/>
      <c r="VPO6" s="53"/>
      <c r="VPP6" s="53"/>
      <c r="VPQ6" s="53"/>
      <c r="VPR6" s="53"/>
      <c r="VPS6" s="53"/>
      <c r="VPT6" s="53"/>
      <c r="VPU6" s="53"/>
      <c r="VPV6" s="53"/>
      <c r="VPW6" s="53"/>
      <c r="VPX6" s="53"/>
      <c r="VPY6" s="53"/>
      <c r="VPZ6" s="53"/>
      <c r="VQA6" s="53"/>
      <c r="VQB6" s="53"/>
      <c r="VQC6" s="53"/>
      <c r="VQD6" s="53"/>
      <c r="VQE6" s="53"/>
      <c r="VQF6" s="53"/>
      <c r="VQG6" s="53"/>
      <c r="VQH6" s="53"/>
      <c r="VQI6" s="53"/>
      <c r="VQJ6" s="53"/>
      <c r="VQK6" s="53"/>
      <c r="VQL6" s="53"/>
      <c r="VQM6" s="53"/>
      <c r="VQN6" s="53"/>
      <c r="VQO6" s="53"/>
      <c r="VQP6" s="53"/>
      <c r="VQQ6" s="53"/>
      <c r="VQR6" s="53"/>
      <c r="VQS6" s="53"/>
      <c r="VQT6" s="53"/>
      <c r="VQU6" s="53"/>
      <c r="VQV6" s="53"/>
      <c r="VQW6" s="53"/>
      <c r="VQX6" s="53"/>
      <c r="VQY6" s="53"/>
      <c r="VQZ6" s="53"/>
      <c r="VRA6" s="53"/>
      <c r="VRB6" s="53"/>
      <c r="VRC6" s="53"/>
      <c r="VRD6" s="53"/>
      <c r="VRE6" s="53"/>
      <c r="VRF6" s="53"/>
      <c r="VRG6" s="53"/>
      <c r="VRH6" s="53"/>
      <c r="VRI6" s="53"/>
      <c r="VRJ6" s="53"/>
      <c r="VRK6" s="53"/>
      <c r="VRL6" s="53"/>
      <c r="VRM6" s="53"/>
      <c r="VRN6" s="53"/>
      <c r="VRO6" s="53"/>
      <c r="VRP6" s="53"/>
      <c r="VRQ6" s="53"/>
      <c r="VRR6" s="53"/>
      <c r="VRS6" s="53"/>
      <c r="VRT6" s="53"/>
      <c r="VRU6" s="53"/>
      <c r="VRV6" s="53"/>
      <c r="VRW6" s="53"/>
      <c r="VRX6" s="53"/>
      <c r="VRY6" s="53"/>
      <c r="VRZ6" s="53"/>
      <c r="VSA6" s="53"/>
      <c r="VSB6" s="53"/>
      <c r="VSC6" s="53"/>
      <c r="VSD6" s="53"/>
      <c r="VSE6" s="53"/>
      <c r="VSF6" s="53"/>
      <c r="VSG6" s="53"/>
      <c r="VSH6" s="53"/>
      <c r="VSI6" s="53"/>
      <c r="VSJ6" s="53"/>
      <c r="VSK6" s="53"/>
      <c r="VSL6" s="53"/>
      <c r="VSM6" s="53"/>
      <c r="VSN6" s="53"/>
      <c r="VSO6" s="53"/>
      <c r="VSP6" s="53"/>
      <c r="VSQ6" s="53"/>
      <c r="VSR6" s="53"/>
      <c r="VSS6" s="53"/>
      <c r="VST6" s="53"/>
      <c r="VSU6" s="53"/>
      <c r="VSV6" s="53"/>
      <c r="VSW6" s="53"/>
      <c r="VSX6" s="53"/>
      <c r="VSY6" s="53"/>
      <c r="VSZ6" s="53"/>
      <c r="VTA6" s="53"/>
      <c r="VTB6" s="53"/>
      <c r="VTC6" s="53"/>
      <c r="VTD6" s="53"/>
      <c r="VTE6" s="53"/>
      <c r="VTF6" s="53"/>
      <c r="VTG6" s="53"/>
      <c r="VTH6" s="53"/>
      <c r="VTI6" s="53"/>
      <c r="VTJ6" s="53"/>
      <c r="VTK6" s="53"/>
      <c r="VTL6" s="53"/>
      <c r="VTM6" s="53"/>
      <c r="VTN6" s="53"/>
      <c r="VTO6" s="53"/>
      <c r="VTP6" s="53"/>
      <c r="VTQ6" s="53"/>
      <c r="VTR6" s="53"/>
      <c r="VTS6" s="53"/>
      <c r="VTT6" s="53"/>
      <c r="VTU6" s="53"/>
      <c r="VTV6" s="53"/>
      <c r="VTW6" s="53"/>
      <c r="VTX6" s="53"/>
      <c r="VTY6" s="53"/>
      <c r="VTZ6" s="53"/>
      <c r="VUA6" s="53"/>
      <c r="VUB6" s="53"/>
      <c r="VUC6" s="53"/>
      <c r="VUD6" s="53"/>
      <c r="VUE6" s="53"/>
      <c r="VUF6" s="53"/>
      <c r="VUG6" s="53"/>
      <c r="VUH6" s="53"/>
      <c r="VUI6" s="53"/>
      <c r="VUJ6" s="53"/>
      <c r="VUK6" s="53"/>
      <c r="VUL6" s="53"/>
      <c r="VUM6" s="53"/>
      <c r="VUN6" s="53"/>
      <c r="VUO6" s="53"/>
      <c r="VUP6" s="53"/>
      <c r="VUQ6" s="53"/>
      <c r="VUR6" s="53"/>
      <c r="VUS6" s="53"/>
      <c r="VUT6" s="53"/>
      <c r="VUU6" s="53"/>
      <c r="VUV6" s="53"/>
      <c r="VUW6" s="53"/>
      <c r="VUX6" s="53"/>
      <c r="VUY6" s="53"/>
      <c r="VUZ6" s="53"/>
      <c r="VVA6" s="53"/>
      <c r="VVB6" s="53"/>
      <c r="VVC6" s="53"/>
      <c r="VVD6" s="53"/>
      <c r="VVE6" s="53"/>
      <c r="VVF6" s="53"/>
      <c r="VVG6" s="53"/>
      <c r="VVH6" s="53"/>
      <c r="VVI6" s="53"/>
      <c r="VVJ6" s="53"/>
      <c r="VVK6" s="53"/>
      <c r="VVL6" s="53"/>
      <c r="VVM6" s="53"/>
      <c r="VVN6" s="53"/>
      <c r="VVO6" s="53"/>
      <c r="VVP6" s="53"/>
      <c r="VVQ6" s="53"/>
      <c r="VVR6" s="53"/>
      <c r="VVS6" s="53"/>
      <c r="VVT6" s="53"/>
      <c r="VVU6" s="53"/>
      <c r="VVV6" s="53"/>
      <c r="VVW6" s="53"/>
      <c r="VVX6" s="53"/>
      <c r="VVY6" s="53"/>
      <c r="VVZ6" s="53"/>
      <c r="VWA6" s="53"/>
      <c r="VWB6" s="53"/>
      <c r="VWC6" s="53"/>
      <c r="VWD6" s="53"/>
      <c r="VWE6" s="53"/>
      <c r="VWF6" s="53"/>
      <c r="VWG6" s="53"/>
      <c r="VWH6" s="53"/>
      <c r="VWI6" s="53"/>
      <c r="VWJ6" s="53"/>
      <c r="VWK6" s="53"/>
      <c r="VWL6" s="53"/>
      <c r="VWM6" s="53"/>
      <c r="VWN6" s="53"/>
      <c r="VWO6" s="53"/>
      <c r="VWP6" s="53"/>
      <c r="VWQ6" s="53"/>
      <c r="VWR6" s="53"/>
      <c r="VWS6" s="53"/>
      <c r="VWT6" s="53"/>
      <c r="VWU6" s="53"/>
      <c r="VWV6" s="53"/>
      <c r="VWW6" s="53"/>
      <c r="VWX6" s="53"/>
      <c r="VWY6" s="53"/>
      <c r="VWZ6" s="53"/>
      <c r="VXA6" s="53"/>
      <c r="VXB6" s="53"/>
      <c r="VXC6" s="53"/>
      <c r="VXD6" s="53"/>
      <c r="VXE6" s="53"/>
      <c r="VXF6" s="53"/>
      <c r="VXG6" s="53"/>
      <c r="VXH6" s="53"/>
      <c r="VXI6" s="53"/>
      <c r="VXJ6" s="53"/>
      <c r="VXK6" s="53"/>
      <c r="VXL6" s="53"/>
      <c r="VXM6" s="53"/>
      <c r="VXN6" s="53"/>
      <c r="VXO6" s="53"/>
      <c r="VXP6" s="53"/>
      <c r="VXQ6" s="53"/>
      <c r="VXR6" s="53"/>
      <c r="VXS6" s="53"/>
      <c r="VXT6" s="53"/>
      <c r="VXU6" s="53"/>
      <c r="VXV6" s="53"/>
      <c r="VXW6" s="53"/>
      <c r="VXX6" s="53"/>
      <c r="VXY6" s="53"/>
      <c r="VXZ6" s="53"/>
      <c r="VYA6" s="53"/>
      <c r="VYB6" s="53"/>
      <c r="VYC6" s="53"/>
      <c r="VYD6" s="53"/>
      <c r="VYE6" s="53"/>
      <c r="VYF6" s="53"/>
      <c r="VYG6" s="53"/>
      <c r="VYH6" s="53"/>
      <c r="VYI6" s="53"/>
      <c r="VYJ6" s="53"/>
      <c r="VYK6" s="53"/>
      <c r="VYL6" s="53"/>
      <c r="VYM6" s="53"/>
      <c r="VYN6" s="53"/>
      <c r="VYO6" s="53"/>
      <c r="VYP6" s="53"/>
      <c r="VYQ6" s="53"/>
      <c r="VYR6" s="53"/>
      <c r="VYS6" s="53"/>
      <c r="VYT6" s="53"/>
      <c r="VYU6" s="53"/>
      <c r="VYV6" s="53"/>
      <c r="VYW6" s="53"/>
      <c r="VYX6" s="53"/>
      <c r="VYY6" s="53"/>
      <c r="VYZ6" s="53"/>
      <c r="VZA6" s="53"/>
      <c r="VZB6" s="53"/>
      <c r="VZC6" s="53"/>
      <c r="VZD6" s="53"/>
      <c r="VZE6" s="53"/>
      <c r="VZF6" s="53"/>
      <c r="VZG6" s="53"/>
      <c r="VZH6" s="53"/>
      <c r="VZI6" s="53"/>
      <c r="VZJ6" s="53"/>
      <c r="VZK6" s="53"/>
      <c r="VZL6" s="53"/>
      <c r="VZM6" s="53"/>
      <c r="VZN6" s="53"/>
      <c r="VZO6" s="53"/>
      <c r="VZP6" s="53"/>
      <c r="VZQ6" s="53"/>
      <c r="VZR6" s="53"/>
      <c r="VZS6" s="53"/>
      <c r="VZT6" s="53"/>
      <c r="VZU6" s="53"/>
      <c r="VZV6" s="53"/>
      <c r="VZW6" s="53"/>
      <c r="VZX6" s="53"/>
      <c r="VZY6" s="53"/>
      <c r="VZZ6" s="53"/>
      <c r="WAA6" s="53"/>
      <c r="WAB6" s="53"/>
      <c r="WAC6" s="53"/>
      <c r="WAD6" s="53"/>
      <c r="WAE6" s="53"/>
      <c r="WAF6" s="53"/>
      <c r="WAG6" s="53"/>
      <c r="WAH6" s="53"/>
      <c r="WAI6" s="53"/>
      <c r="WAJ6" s="53"/>
      <c r="WAK6" s="53"/>
      <c r="WAL6" s="53"/>
      <c r="WAM6" s="53"/>
      <c r="WAN6" s="53"/>
      <c r="WAO6" s="53"/>
      <c r="WAP6" s="53"/>
      <c r="WAQ6" s="53"/>
      <c r="WAR6" s="53"/>
      <c r="WAS6" s="53"/>
      <c r="WAT6" s="53"/>
      <c r="WAU6" s="53"/>
      <c r="WAV6" s="53"/>
      <c r="WAW6" s="53"/>
      <c r="WAX6" s="53"/>
      <c r="WAY6" s="53"/>
      <c r="WAZ6" s="53"/>
      <c r="WBA6" s="53"/>
      <c r="WBB6" s="53"/>
      <c r="WBC6" s="53"/>
      <c r="WBD6" s="53"/>
      <c r="WBE6" s="53"/>
      <c r="WBF6" s="53"/>
      <c r="WBG6" s="53"/>
      <c r="WBH6" s="53"/>
      <c r="WBI6" s="53"/>
      <c r="WBJ6" s="53"/>
      <c r="WBK6" s="53"/>
      <c r="WBL6" s="53"/>
      <c r="WBM6" s="53"/>
      <c r="WBN6" s="53"/>
      <c r="WBO6" s="53"/>
      <c r="WBP6" s="53"/>
      <c r="WBQ6" s="53"/>
      <c r="WBR6" s="53"/>
      <c r="WBS6" s="53"/>
      <c r="WBT6" s="53"/>
      <c r="WBU6" s="53"/>
      <c r="WBV6" s="53"/>
      <c r="WBW6" s="53"/>
      <c r="WBX6" s="53"/>
      <c r="WBY6" s="53"/>
      <c r="WBZ6" s="53"/>
      <c r="WCA6" s="53"/>
      <c r="WCB6" s="53"/>
      <c r="WCC6" s="53"/>
      <c r="WCD6" s="53"/>
      <c r="WCE6" s="53"/>
      <c r="WCF6" s="53"/>
      <c r="WCG6" s="53"/>
      <c r="WCH6" s="53"/>
      <c r="WCI6" s="53"/>
      <c r="WCJ6" s="53"/>
      <c r="WCK6" s="53"/>
      <c r="WCL6" s="53"/>
      <c r="WCM6" s="53"/>
      <c r="WCN6" s="53"/>
      <c r="WCO6" s="53"/>
      <c r="WCP6" s="53"/>
      <c r="WCQ6" s="53"/>
      <c r="WCR6" s="53"/>
      <c r="WCS6" s="53"/>
      <c r="WCT6" s="53"/>
      <c r="WCU6" s="53"/>
      <c r="WCV6" s="53"/>
      <c r="WCW6" s="53"/>
      <c r="WCX6" s="53"/>
      <c r="WCY6" s="53"/>
      <c r="WCZ6" s="53"/>
      <c r="WDA6" s="53"/>
      <c r="WDB6" s="53"/>
      <c r="WDC6" s="53"/>
      <c r="WDD6" s="53"/>
      <c r="WDE6" s="53"/>
      <c r="WDF6" s="53"/>
      <c r="WDG6" s="53"/>
      <c r="WDH6" s="53"/>
      <c r="WDI6" s="53"/>
      <c r="WDJ6" s="53"/>
      <c r="WDK6" s="53"/>
      <c r="WDL6" s="53"/>
      <c r="WDM6" s="53"/>
      <c r="WDN6" s="53"/>
      <c r="WDO6" s="53"/>
      <c r="WDP6" s="53"/>
      <c r="WDQ6" s="53"/>
      <c r="WDR6" s="53"/>
      <c r="WDS6" s="53"/>
      <c r="WDT6" s="53"/>
      <c r="WDU6" s="53"/>
      <c r="WDV6" s="53"/>
      <c r="WDW6" s="53"/>
      <c r="WDX6" s="53"/>
      <c r="WDY6" s="53"/>
      <c r="WDZ6" s="53"/>
      <c r="WEA6" s="53"/>
      <c r="WEB6" s="53"/>
      <c r="WEC6" s="53"/>
      <c r="WED6" s="53"/>
      <c r="WEE6" s="53"/>
      <c r="WEF6" s="53"/>
      <c r="WEG6" s="53"/>
      <c r="WEH6" s="53"/>
      <c r="WEI6" s="53"/>
      <c r="WEJ6" s="53"/>
      <c r="WEK6" s="53"/>
      <c r="WEL6" s="53"/>
      <c r="WEM6" s="53"/>
      <c r="WEN6" s="53"/>
      <c r="WEO6" s="53"/>
      <c r="WEP6" s="53"/>
      <c r="WEQ6" s="53"/>
      <c r="WER6" s="53"/>
      <c r="WES6" s="53"/>
      <c r="WET6" s="53"/>
      <c r="WEU6" s="53"/>
      <c r="WEV6" s="53"/>
      <c r="WEW6" s="53"/>
      <c r="WEX6" s="53"/>
      <c r="WEY6" s="53"/>
      <c r="WEZ6" s="53"/>
      <c r="WFA6" s="53"/>
      <c r="WFB6" s="53"/>
      <c r="WFC6" s="53"/>
      <c r="WFD6" s="53"/>
      <c r="WFE6" s="53"/>
      <c r="WFF6" s="53"/>
      <c r="WFG6" s="53"/>
      <c r="WFH6" s="53"/>
      <c r="WFI6" s="53"/>
      <c r="WFJ6" s="53"/>
      <c r="WFK6" s="53"/>
      <c r="WFL6" s="53"/>
      <c r="WFM6" s="53"/>
      <c r="WFN6" s="53"/>
      <c r="WFO6" s="53"/>
      <c r="WFP6" s="53"/>
      <c r="WFQ6" s="53"/>
      <c r="WFR6" s="53"/>
      <c r="WFS6" s="53"/>
      <c r="WFT6" s="53"/>
      <c r="WFU6" s="53"/>
      <c r="WFV6" s="53"/>
      <c r="WFW6" s="53"/>
      <c r="WFX6" s="53"/>
      <c r="WFY6" s="53"/>
      <c r="WFZ6" s="53"/>
      <c r="WGA6" s="53"/>
      <c r="WGB6" s="53"/>
      <c r="WGC6" s="53"/>
      <c r="WGD6" s="53"/>
      <c r="WGE6" s="53"/>
      <c r="WGF6" s="53"/>
      <c r="WGG6" s="53"/>
      <c r="WGH6" s="53"/>
      <c r="WGI6" s="53"/>
      <c r="WGJ6" s="53"/>
      <c r="WGK6" s="53"/>
      <c r="WGL6" s="53"/>
      <c r="WGM6" s="53"/>
      <c r="WGN6" s="53"/>
      <c r="WGO6" s="53"/>
      <c r="WGP6" s="53"/>
      <c r="WGQ6" s="53"/>
      <c r="WGR6" s="53"/>
      <c r="WGS6" s="53"/>
      <c r="WGT6" s="53"/>
      <c r="WGU6" s="53"/>
      <c r="WGV6" s="53"/>
      <c r="WGW6" s="53"/>
      <c r="WGX6" s="53"/>
      <c r="WGY6" s="53"/>
      <c r="WGZ6" s="53"/>
      <c r="WHA6" s="53"/>
      <c r="WHB6" s="53"/>
      <c r="WHC6" s="53"/>
      <c r="WHD6" s="53"/>
      <c r="WHE6" s="53"/>
      <c r="WHF6" s="53"/>
      <c r="WHG6" s="53"/>
      <c r="WHH6" s="53"/>
      <c r="WHI6" s="53"/>
      <c r="WHJ6" s="53"/>
      <c r="WHK6" s="53"/>
      <c r="WHL6" s="53"/>
      <c r="WHM6" s="53"/>
      <c r="WHN6" s="53"/>
      <c r="WHO6" s="53"/>
      <c r="WHP6" s="53"/>
      <c r="WHQ6" s="53"/>
      <c r="WHR6" s="53"/>
      <c r="WHS6" s="53"/>
      <c r="WHT6" s="53"/>
      <c r="WHU6" s="53"/>
      <c r="WHV6" s="53"/>
      <c r="WHW6" s="53"/>
      <c r="WHX6" s="53"/>
      <c r="WHY6" s="53"/>
      <c r="WHZ6" s="53"/>
      <c r="WIA6" s="53"/>
      <c r="WIB6" s="53"/>
      <c r="WIC6" s="53"/>
      <c r="WID6" s="53"/>
      <c r="WIE6" s="53"/>
      <c r="WIF6" s="53"/>
      <c r="WIG6" s="53"/>
      <c r="WIH6" s="53"/>
      <c r="WII6" s="53"/>
      <c r="WIJ6" s="53"/>
      <c r="WIK6" s="53"/>
      <c r="WIL6" s="53"/>
      <c r="WIM6" s="53"/>
      <c r="WIN6" s="53"/>
      <c r="WIO6" s="53"/>
      <c r="WIP6" s="53"/>
      <c r="WIQ6" s="53"/>
      <c r="WIR6" s="53"/>
      <c r="WIS6" s="53"/>
      <c r="WIT6" s="53"/>
      <c r="WIU6" s="53"/>
      <c r="WIV6" s="53"/>
      <c r="WIW6" s="53"/>
      <c r="WIX6" s="53"/>
      <c r="WIY6" s="53"/>
      <c r="WIZ6" s="53"/>
      <c r="WJA6" s="53"/>
      <c r="WJB6" s="53"/>
      <c r="WJC6" s="53"/>
      <c r="WJD6" s="53"/>
      <c r="WJE6" s="53"/>
      <c r="WJF6" s="53"/>
      <c r="WJG6" s="53"/>
      <c r="WJH6" s="53"/>
      <c r="WJI6" s="53"/>
      <c r="WJJ6" s="53"/>
      <c r="WJK6" s="53"/>
      <c r="WJL6" s="53"/>
      <c r="WJM6" s="53"/>
      <c r="WJN6" s="53"/>
      <c r="WJO6" s="53"/>
      <c r="WJP6" s="53"/>
      <c r="WJQ6" s="53"/>
      <c r="WJR6" s="53"/>
      <c r="WJS6" s="53"/>
      <c r="WJT6" s="53"/>
      <c r="WJU6" s="53"/>
      <c r="WJV6" s="53"/>
      <c r="WJW6" s="53"/>
      <c r="WJX6" s="53"/>
      <c r="WJY6" s="53"/>
      <c r="WJZ6" s="53"/>
      <c r="WKA6" s="53"/>
      <c r="WKB6" s="53"/>
      <c r="WKC6" s="53"/>
      <c r="WKD6" s="53"/>
      <c r="WKE6" s="53"/>
      <c r="WKF6" s="53"/>
      <c r="WKG6" s="53"/>
      <c r="WKH6" s="53"/>
      <c r="WKI6" s="53"/>
      <c r="WKJ6" s="53"/>
      <c r="WKK6" s="53"/>
      <c r="WKL6" s="53"/>
      <c r="WKM6" s="53"/>
      <c r="WKN6" s="53"/>
      <c r="WKO6" s="53"/>
      <c r="WKP6" s="53"/>
      <c r="WKQ6" s="53"/>
      <c r="WKR6" s="53"/>
      <c r="WKS6" s="53"/>
      <c r="WKT6" s="53"/>
      <c r="WKU6" s="53"/>
      <c r="WKV6" s="53"/>
      <c r="WKW6" s="53"/>
      <c r="WKX6" s="53"/>
      <c r="WKY6" s="53"/>
      <c r="WKZ6" s="53"/>
      <c r="WLA6" s="53"/>
      <c r="WLB6" s="53"/>
      <c r="WLC6" s="53"/>
      <c r="WLD6" s="53"/>
      <c r="WLE6" s="53"/>
      <c r="WLF6" s="53"/>
      <c r="WLG6" s="53"/>
      <c r="WLH6" s="53"/>
      <c r="WLI6" s="53"/>
      <c r="WLJ6" s="53"/>
      <c r="WLK6" s="53"/>
      <c r="WLL6" s="53"/>
      <c r="WLM6" s="53"/>
      <c r="WLN6" s="53"/>
      <c r="WLO6" s="53"/>
      <c r="WLP6" s="53"/>
      <c r="WLQ6" s="53"/>
      <c r="WLR6" s="53"/>
      <c r="WLS6" s="53"/>
      <c r="WLT6" s="53"/>
      <c r="WLU6" s="53"/>
      <c r="WLV6" s="53"/>
      <c r="WLW6" s="53"/>
      <c r="WLX6" s="53"/>
      <c r="WLY6" s="53"/>
      <c r="WLZ6" s="53"/>
      <c r="WMA6" s="53"/>
      <c r="WMB6" s="53"/>
      <c r="WMC6" s="53"/>
      <c r="WMD6" s="53"/>
      <c r="WME6" s="53"/>
      <c r="WMF6" s="53"/>
      <c r="WMG6" s="53"/>
      <c r="WMH6" s="53"/>
      <c r="WMI6" s="53"/>
      <c r="WMJ6" s="53"/>
      <c r="WMK6" s="53"/>
      <c r="WML6" s="53"/>
      <c r="WMM6" s="53"/>
      <c r="WMN6" s="53"/>
      <c r="WMO6" s="53"/>
      <c r="WMP6" s="53"/>
      <c r="WMQ6" s="53"/>
      <c r="WMR6" s="53"/>
      <c r="WMS6" s="53"/>
      <c r="WMT6" s="53"/>
      <c r="WMU6" s="53"/>
      <c r="WMV6" s="53"/>
      <c r="WMW6" s="53"/>
      <c r="WMX6" s="53"/>
      <c r="WMY6" s="53"/>
      <c r="WMZ6" s="53"/>
      <c r="WNA6" s="53"/>
      <c r="WNB6" s="53"/>
      <c r="WNC6" s="53"/>
      <c r="WND6" s="53"/>
      <c r="WNE6" s="53"/>
      <c r="WNF6" s="53"/>
      <c r="WNG6" s="53"/>
      <c r="WNH6" s="53"/>
      <c r="WNI6" s="53"/>
      <c r="WNJ6" s="53"/>
      <c r="WNK6" s="53"/>
      <c r="WNL6" s="53"/>
      <c r="WNM6" s="53"/>
      <c r="WNN6" s="53"/>
      <c r="WNO6" s="53"/>
      <c r="WNP6" s="53"/>
      <c r="WNQ6" s="53"/>
      <c r="WNR6" s="53"/>
      <c r="WNS6" s="53"/>
      <c r="WNT6" s="53"/>
      <c r="WNU6" s="53"/>
      <c r="WNV6" s="53"/>
      <c r="WNW6" s="53"/>
      <c r="WNX6" s="53"/>
      <c r="WNY6" s="53"/>
      <c r="WNZ6" s="53"/>
      <c r="WOA6" s="53"/>
      <c r="WOB6" s="53"/>
      <c r="WOC6" s="53"/>
      <c r="WOD6" s="53"/>
      <c r="WOE6" s="53"/>
      <c r="WOF6" s="53"/>
      <c r="WOG6" s="53"/>
      <c r="WOH6" s="53"/>
      <c r="WOI6" s="53"/>
      <c r="WOJ6" s="53"/>
      <c r="WOK6" s="53"/>
      <c r="WOL6" s="53"/>
      <c r="WOM6" s="53"/>
      <c r="WON6" s="53"/>
      <c r="WOO6" s="53"/>
      <c r="WOP6" s="53"/>
      <c r="WOQ6" s="53"/>
      <c r="WOR6" s="53"/>
      <c r="WOS6" s="53"/>
      <c r="WOT6" s="53"/>
      <c r="WOU6" s="53"/>
      <c r="WOV6" s="53"/>
      <c r="WOW6" s="53"/>
      <c r="WOX6" s="53"/>
      <c r="WOY6" s="53"/>
      <c r="WOZ6" s="53"/>
      <c r="WPA6" s="53"/>
      <c r="WPB6" s="53"/>
      <c r="WPC6" s="53"/>
      <c r="WPD6" s="53"/>
      <c r="WPE6" s="53"/>
      <c r="WPF6" s="53"/>
      <c r="WPG6" s="53"/>
      <c r="WPH6" s="53"/>
      <c r="WPI6" s="53"/>
      <c r="WPJ6" s="53"/>
      <c r="WPK6" s="53"/>
      <c r="WPL6" s="53"/>
      <c r="WPM6" s="53"/>
      <c r="WPN6" s="53"/>
      <c r="WPO6" s="53"/>
      <c r="WPP6" s="53"/>
      <c r="WPQ6" s="53"/>
      <c r="WPR6" s="53"/>
      <c r="WPS6" s="53"/>
      <c r="WPT6" s="53"/>
      <c r="WPU6" s="53"/>
      <c r="WPV6" s="53"/>
      <c r="WPW6" s="53"/>
      <c r="WPX6" s="53"/>
      <c r="WPY6" s="53"/>
      <c r="WPZ6" s="53"/>
      <c r="WQA6" s="53"/>
      <c r="WQB6" s="53"/>
      <c r="WQC6" s="53"/>
      <c r="WQD6" s="53"/>
      <c r="WQE6" s="53"/>
      <c r="WQF6" s="53"/>
      <c r="WQG6" s="53"/>
      <c r="WQH6" s="53"/>
      <c r="WQI6" s="53"/>
      <c r="WQJ6" s="53"/>
      <c r="WQK6" s="53"/>
      <c r="WQL6" s="53"/>
      <c r="WQM6" s="53"/>
      <c r="WQN6" s="53"/>
      <c r="WQO6" s="53"/>
      <c r="WQP6" s="53"/>
      <c r="WQQ6" s="53"/>
      <c r="WQR6" s="53"/>
      <c r="WQS6" s="53"/>
      <c r="WQT6" s="53"/>
      <c r="WQU6" s="53"/>
      <c r="WQV6" s="53"/>
      <c r="WQW6" s="53"/>
      <c r="WQX6" s="53"/>
      <c r="WQY6" s="53"/>
      <c r="WQZ6" s="53"/>
      <c r="WRA6" s="53"/>
      <c r="WRB6" s="53"/>
      <c r="WRC6" s="53"/>
      <c r="WRD6" s="53"/>
      <c r="WRE6" s="53"/>
      <c r="WRF6" s="53"/>
      <c r="WRG6" s="53"/>
      <c r="WRH6" s="53"/>
      <c r="WRI6" s="53"/>
      <c r="WRJ6" s="53"/>
      <c r="WRK6" s="53"/>
      <c r="WRL6" s="53"/>
      <c r="WRM6" s="53"/>
      <c r="WRN6" s="53"/>
      <c r="WRO6" s="53"/>
      <c r="WRP6" s="53"/>
      <c r="WRQ6" s="53"/>
      <c r="WRR6" s="53"/>
      <c r="WRS6" s="53"/>
      <c r="WRT6" s="53"/>
      <c r="WRU6" s="53"/>
      <c r="WRV6" s="53"/>
      <c r="WRW6" s="53"/>
      <c r="WRX6" s="53"/>
      <c r="WRY6" s="53"/>
      <c r="WRZ6" s="53"/>
      <c r="WSA6" s="53"/>
      <c r="WSB6" s="53"/>
      <c r="WSC6" s="53"/>
      <c r="WSD6" s="53"/>
      <c r="WSE6" s="53"/>
      <c r="WSF6" s="53"/>
      <c r="WSG6" s="53"/>
      <c r="WSH6" s="53"/>
      <c r="WSI6" s="53"/>
      <c r="WSJ6" s="53"/>
      <c r="WSK6" s="53"/>
      <c r="WSL6" s="53"/>
      <c r="WSM6" s="53"/>
      <c r="WSN6" s="53"/>
      <c r="WSO6" s="53"/>
      <c r="WSP6" s="53"/>
      <c r="WSQ6" s="53"/>
      <c r="WSR6" s="53"/>
      <c r="WSS6" s="53"/>
      <c r="WST6" s="53"/>
      <c r="WSU6" s="53"/>
      <c r="WSV6" s="53"/>
      <c r="WSW6" s="53"/>
      <c r="WSX6" s="53"/>
      <c r="WSY6" s="53"/>
      <c r="WSZ6" s="53"/>
      <c r="WTA6" s="53"/>
      <c r="WTB6" s="53"/>
      <c r="WTC6" s="53"/>
      <c r="WTD6" s="53"/>
      <c r="WTE6" s="53"/>
      <c r="WTF6" s="53"/>
      <c r="WTG6" s="53"/>
      <c r="WTH6" s="53"/>
      <c r="WTI6" s="53"/>
      <c r="WTJ6" s="53"/>
      <c r="WTK6" s="53"/>
      <c r="WTL6" s="53"/>
      <c r="WTM6" s="53"/>
      <c r="WTN6" s="53"/>
      <c r="WTO6" s="53"/>
      <c r="WTP6" s="53"/>
      <c r="WTQ6" s="53"/>
      <c r="WTR6" s="53"/>
      <c r="WTS6" s="53"/>
      <c r="WTT6" s="53"/>
      <c r="WTU6" s="53"/>
      <c r="WTV6" s="53"/>
      <c r="WTW6" s="53"/>
      <c r="WTX6" s="53"/>
      <c r="WTY6" s="53"/>
      <c r="WTZ6" s="53"/>
      <c r="WUA6" s="53"/>
      <c r="WUB6" s="53"/>
      <c r="WUC6" s="53"/>
      <c r="WUD6" s="53"/>
      <c r="WUE6" s="53"/>
      <c r="WUF6" s="53"/>
      <c r="WUG6" s="53"/>
      <c r="WUH6" s="53"/>
      <c r="WUI6" s="53"/>
      <c r="WUJ6" s="53"/>
      <c r="WUK6" s="53"/>
      <c r="WUL6" s="53"/>
      <c r="WUM6" s="53"/>
      <c r="WUN6" s="53"/>
      <c r="WUO6" s="53"/>
      <c r="WUP6" s="53"/>
      <c r="WUQ6" s="53"/>
      <c r="WUR6" s="53"/>
      <c r="WUS6" s="53"/>
      <c r="WUT6" s="53"/>
      <c r="WUU6" s="53"/>
      <c r="WUV6" s="53"/>
      <c r="WUW6" s="53"/>
      <c r="WUX6" s="53"/>
      <c r="WUY6" s="53"/>
      <c r="WUZ6" s="53"/>
      <c r="WVA6" s="53"/>
      <c r="WVB6" s="53"/>
      <c r="WVC6" s="53"/>
      <c r="WVD6" s="53"/>
      <c r="WVE6" s="53"/>
      <c r="WVF6" s="53"/>
      <c r="WVG6" s="53"/>
      <c r="WVH6" s="53"/>
      <c r="WVI6" s="53"/>
      <c r="WVJ6" s="53"/>
      <c r="WVK6" s="53"/>
      <c r="WVL6" s="53"/>
      <c r="WVM6" s="53"/>
      <c r="WVN6" s="53"/>
      <c r="WVO6" s="53"/>
      <c r="WVP6" s="53"/>
      <c r="WVQ6" s="53"/>
      <c r="WVR6" s="53"/>
      <c r="WVS6" s="53"/>
      <c r="WVT6" s="53"/>
      <c r="WVU6" s="53"/>
      <c r="WVV6" s="53"/>
      <c r="WVW6" s="53"/>
      <c r="WVX6" s="53"/>
      <c r="WVY6" s="53"/>
      <c r="WVZ6" s="53"/>
      <c r="WWA6" s="53"/>
      <c r="WWB6" s="53"/>
      <c r="WWC6" s="53"/>
      <c r="WWD6" s="53"/>
      <c r="WWE6" s="53"/>
      <c r="WWF6" s="53"/>
      <c r="WWG6" s="53"/>
      <c r="WWH6" s="53"/>
      <c r="WWI6" s="53"/>
      <c r="WWJ6" s="53"/>
      <c r="WWK6" s="53"/>
      <c r="WWL6" s="53"/>
      <c r="WWM6" s="53"/>
      <c r="WWN6" s="53"/>
      <c r="WWO6" s="53"/>
      <c r="WWP6" s="53"/>
      <c r="WWQ6" s="53"/>
      <c r="WWR6" s="53"/>
      <c r="WWS6" s="53"/>
      <c r="WWT6" s="53"/>
      <c r="WWU6" s="53"/>
      <c r="WWV6" s="53"/>
      <c r="WWW6" s="53"/>
      <c r="WWX6" s="53"/>
      <c r="WWY6" s="53"/>
      <c r="WWZ6" s="53"/>
      <c r="WXA6" s="53"/>
      <c r="WXB6" s="53"/>
      <c r="WXC6" s="53"/>
      <c r="WXD6" s="53"/>
      <c r="WXE6" s="53"/>
      <c r="WXF6" s="53"/>
      <c r="WXG6" s="53"/>
      <c r="WXH6" s="53"/>
      <c r="WXI6" s="53"/>
      <c r="WXJ6" s="53"/>
      <c r="WXK6" s="53"/>
      <c r="WXL6" s="53"/>
      <c r="WXM6" s="53"/>
      <c r="WXN6" s="53"/>
      <c r="WXO6" s="53"/>
      <c r="WXP6" s="53"/>
      <c r="WXQ6" s="53"/>
      <c r="WXR6" s="53"/>
      <c r="WXS6" s="53"/>
      <c r="WXT6" s="53"/>
      <c r="WXU6" s="53"/>
      <c r="WXV6" s="53"/>
      <c r="WXW6" s="53"/>
      <c r="WXX6" s="53"/>
      <c r="WXY6" s="53"/>
      <c r="WXZ6" s="53"/>
      <c r="WYA6" s="53"/>
      <c r="WYB6" s="53"/>
      <c r="WYC6" s="53"/>
      <c r="WYD6" s="53"/>
      <c r="WYE6" s="53"/>
      <c r="WYF6" s="53"/>
      <c r="WYG6" s="53"/>
      <c r="WYH6" s="53"/>
      <c r="WYI6" s="53"/>
      <c r="WYJ6" s="53"/>
      <c r="WYK6" s="53"/>
      <c r="WYL6" s="53"/>
      <c r="WYM6" s="53"/>
      <c r="WYN6" s="53"/>
      <c r="WYO6" s="53"/>
      <c r="WYP6" s="53"/>
      <c r="WYQ6" s="53"/>
      <c r="WYR6" s="53"/>
      <c r="WYS6" s="53"/>
      <c r="WYT6" s="53"/>
      <c r="WYU6" s="53"/>
      <c r="WYV6" s="53"/>
      <c r="WYW6" s="53"/>
      <c r="WYX6" s="53"/>
      <c r="WYY6" s="53"/>
      <c r="WYZ6" s="53"/>
      <c r="WZA6" s="53"/>
      <c r="WZB6" s="53"/>
      <c r="WZC6" s="53"/>
      <c r="WZD6" s="53"/>
      <c r="WZE6" s="53"/>
      <c r="WZF6" s="53"/>
      <c r="WZG6" s="53"/>
      <c r="WZH6" s="53"/>
      <c r="WZI6" s="53"/>
      <c r="WZJ6" s="53"/>
      <c r="WZK6" s="53"/>
      <c r="WZL6" s="53"/>
      <c r="WZM6" s="53"/>
      <c r="WZN6" s="53"/>
      <c r="WZO6" s="53"/>
      <c r="WZP6" s="53"/>
      <c r="WZQ6" s="53"/>
      <c r="WZR6" s="53"/>
      <c r="WZS6" s="53"/>
      <c r="WZT6" s="53"/>
      <c r="WZU6" s="53"/>
      <c r="WZV6" s="53"/>
      <c r="WZW6" s="53"/>
      <c r="WZX6" s="53"/>
      <c r="WZY6" s="53"/>
      <c r="WZZ6" s="53"/>
      <c r="XAA6" s="53"/>
      <c r="XAB6" s="53"/>
      <c r="XAC6" s="53"/>
      <c r="XAD6" s="53"/>
      <c r="XAE6" s="53"/>
      <c r="XAF6" s="53"/>
      <c r="XAG6" s="53"/>
      <c r="XAH6" s="53"/>
      <c r="XAI6" s="53"/>
      <c r="XAJ6" s="53"/>
      <c r="XAK6" s="53"/>
      <c r="XAL6" s="53"/>
      <c r="XAM6" s="53"/>
      <c r="XAN6" s="53"/>
      <c r="XAO6" s="53"/>
      <c r="XAP6" s="53"/>
      <c r="XAQ6" s="53"/>
      <c r="XAR6" s="53"/>
      <c r="XAS6" s="53"/>
      <c r="XAT6" s="53"/>
      <c r="XAU6" s="53"/>
      <c r="XAV6" s="53"/>
      <c r="XAW6" s="53"/>
      <c r="XAX6" s="53"/>
      <c r="XAY6" s="53"/>
      <c r="XAZ6" s="53"/>
      <c r="XBA6" s="53"/>
      <c r="XBB6" s="53"/>
      <c r="XBC6" s="53"/>
      <c r="XBD6" s="53"/>
      <c r="XBE6" s="53"/>
      <c r="XBF6" s="53"/>
      <c r="XBG6" s="53"/>
      <c r="XBH6" s="53"/>
      <c r="XBI6" s="53"/>
      <c r="XBJ6" s="53"/>
      <c r="XBK6" s="53"/>
      <c r="XBL6" s="53"/>
      <c r="XBM6" s="53"/>
      <c r="XBN6" s="53"/>
      <c r="XBO6" s="53"/>
      <c r="XBP6" s="53"/>
      <c r="XBQ6" s="53"/>
      <c r="XBR6" s="53"/>
      <c r="XBS6" s="53"/>
      <c r="XBT6" s="53"/>
      <c r="XBU6" s="53"/>
      <c r="XBV6" s="53"/>
      <c r="XBW6" s="53"/>
      <c r="XBX6" s="53"/>
      <c r="XBY6" s="53"/>
      <c r="XBZ6" s="53"/>
      <c r="XCA6" s="53"/>
      <c r="XCB6" s="53"/>
      <c r="XCC6" s="53"/>
      <c r="XCD6" s="53"/>
      <c r="XCE6" s="53"/>
      <c r="XCF6" s="53"/>
      <c r="XCG6" s="53"/>
      <c r="XCH6" s="53"/>
      <c r="XCI6" s="53"/>
      <c r="XCJ6" s="53"/>
      <c r="XCK6" s="53"/>
      <c r="XCL6" s="53"/>
      <c r="XCM6" s="53"/>
      <c r="XCN6" s="53"/>
      <c r="XCO6" s="53"/>
      <c r="XCP6" s="53"/>
      <c r="XCQ6" s="53"/>
      <c r="XCR6" s="53"/>
      <c r="XCS6" s="53"/>
      <c r="XCT6" s="53"/>
      <c r="XCU6" s="53"/>
      <c r="XCV6" s="53"/>
      <c r="XCW6" s="53"/>
      <c r="XCX6" s="53"/>
      <c r="XCY6" s="53"/>
      <c r="XCZ6" s="53"/>
      <c r="XDA6" s="53"/>
      <c r="XDB6" s="53"/>
      <c r="XDC6" s="53"/>
      <c r="XDD6" s="53"/>
      <c r="XDE6" s="53"/>
      <c r="XDF6" s="53"/>
      <c r="XDG6" s="53"/>
      <c r="XDH6" s="53"/>
      <c r="XDI6" s="53"/>
      <c r="XDJ6" s="53"/>
      <c r="XDK6" s="53"/>
      <c r="XDL6" s="53"/>
      <c r="XDM6" s="53"/>
      <c r="XDN6" s="53"/>
      <c r="XDO6" s="53"/>
      <c r="XDP6" s="53"/>
      <c r="XDQ6" s="53"/>
      <c r="XDR6" s="53"/>
      <c r="XDS6" s="53"/>
      <c r="XDT6" s="53"/>
      <c r="XDU6" s="53"/>
      <c r="XDV6" s="53"/>
      <c r="XDW6" s="53"/>
      <c r="XDX6" s="53"/>
      <c r="XDY6" s="53"/>
      <c r="XDZ6" s="53"/>
      <c r="XEA6" s="53"/>
      <c r="XEB6" s="53"/>
    </row>
    <row r="7" s="35" customFormat="1" ht="39.95" customHeight="1" spans="1:6">
      <c r="A7" s="62">
        <v>1</v>
      </c>
      <c r="B7" s="63" t="s">
        <v>256</v>
      </c>
      <c r="C7" s="64" t="s">
        <v>439</v>
      </c>
      <c r="D7" s="64" t="s">
        <v>380</v>
      </c>
      <c r="E7" s="65">
        <v>500</v>
      </c>
      <c r="F7" s="66" t="s">
        <v>328</v>
      </c>
    </row>
    <row r="8" s="35" customFormat="1" ht="39.95" customHeight="1" spans="1:6">
      <c r="A8" s="62">
        <v>2</v>
      </c>
      <c r="B8" s="63" t="s">
        <v>256</v>
      </c>
      <c r="C8" s="64" t="s">
        <v>321</v>
      </c>
      <c r="D8" s="64" t="s">
        <v>351</v>
      </c>
      <c r="E8" s="65">
        <v>500</v>
      </c>
      <c r="F8" s="66" t="s">
        <v>328</v>
      </c>
    </row>
    <row r="9" s="35" customFormat="1" ht="39.95" customHeight="1" spans="1:6">
      <c r="A9" s="62">
        <v>3</v>
      </c>
      <c r="B9" s="63" t="s">
        <v>256</v>
      </c>
      <c r="C9" s="64" t="s">
        <v>321</v>
      </c>
      <c r="D9" s="64" t="s">
        <v>357</v>
      </c>
      <c r="E9" s="65">
        <v>500</v>
      </c>
      <c r="F9" s="66" t="s">
        <v>328</v>
      </c>
    </row>
    <row r="10" s="35" customFormat="1" ht="39.95" customHeight="1" spans="1:6">
      <c r="A10" s="62">
        <v>4</v>
      </c>
      <c r="B10" s="63" t="s">
        <v>256</v>
      </c>
      <c r="C10" s="64" t="s">
        <v>321</v>
      </c>
      <c r="D10" s="64" t="s">
        <v>366</v>
      </c>
      <c r="E10" s="65">
        <v>700</v>
      </c>
      <c r="F10" s="66" t="s">
        <v>328</v>
      </c>
    </row>
    <row r="11" s="35" customFormat="1" ht="39.95" customHeight="1" spans="1:6">
      <c r="A11" s="62">
        <v>5</v>
      </c>
      <c r="B11" s="63" t="s">
        <v>256</v>
      </c>
      <c r="C11" s="64" t="s">
        <v>321</v>
      </c>
      <c r="D11" s="64" t="s">
        <v>362</v>
      </c>
      <c r="E11" s="65">
        <v>700</v>
      </c>
      <c r="F11" s="66" t="s">
        <v>328</v>
      </c>
    </row>
    <row r="12" s="35" customFormat="1" ht="39.95" customHeight="1" spans="1:6">
      <c r="A12" s="62">
        <v>6</v>
      </c>
      <c r="B12" s="63" t="s">
        <v>256</v>
      </c>
      <c r="C12" s="64" t="s">
        <v>321</v>
      </c>
      <c r="D12" s="64" t="s">
        <v>348</v>
      </c>
      <c r="E12" s="65">
        <v>700</v>
      </c>
      <c r="F12" s="66" t="s">
        <v>328</v>
      </c>
    </row>
    <row r="13" s="35" customFormat="1" ht="39.95" customHeight="1" spans="1:6">
      <c r="A13" s="62">
        <v>7</v>
      </c>
      <c r="B13" s="63" t="s">
        <v>256</v>
      </c>
      <c r="C13" s="64" t="s">
        <v>321</v>
      </c>
      <c r="D13" s="64" t="s">
        <v>353</v>
      </c>
      <c r="E13" s="65">
        <v>900</v>
      </c>
      <c r="F13" s="66" t="s">
        <v>328</v>
      </c>
    </row>
    <row r="14" s="35" customFormat="1" ht="39.95" customHeight="1" spans="1:6">
      <c r="A14" s="62">
        <v>8</v>
      </c>
      <c r="B14" s="63" t="s">
        <v>256</v>
      </c>
      <c r="C14" s="64" t="s">
        <v>321</v>
      </c>
      <c r="D14" s="64" t="s">
        <v>440</v>
      </c>
      <c r="E14" s="65">
        <v>1000</v>
      </c>
      <c r="F14" s="66" t="s">
        <v>328</v>
      </c>
    </row>
    <row r="15" s="35" customFormat="1" ht="39.95" customHeight="1" spans="1:6">
      <c r="A15" s="62">
        <v>9</v>
      </c>
      <c r="B15" s="63" t="s">
        <v>256</v>
      </c>
      <c r="C15" s="64" t="s">
        <v>374</v>
      </c>
      <c r="D15" s="64" t="s">
        <v>376</v>
      </c>
      <c r="E15" s="65">
        <v>1000</v>
      </c>
      <c r="F15" s="66" t="s">
        <v>328</v>
      </c>
    </row>
    <row r="16" s="35" customFormat="1" ht="39.95" customHeight="1" spans="1:6">
      <c r="A16" s="62">
        <v>10</v>
      </c>
      <c r="B16" s="63" t="s">
        <v>256</v>
      </c>
      <c r="C16" s="64" t="s">
        <v>308</v>
      </c>
      <c r="D16" s="64" t="s">
        <v>388</v>
      </c>
      <c r="E16" s="65">
        <v>1000</v>
      </c>
      <c r="F16" s="66" t="s">
        <v>328</v>
      </c>
    </row>
    <row r="17" s="35" customFormat="1" ht="39.95" customHeight="1" spans="1:6">
      <c r="A17" s="62">
        <v>11</v>
      </c>
      <c r="B17" s="63" t="s">
        <v>256</v>
      </c>
      <c r="C17" s="64" t="s">
        <v>321</v>
      </c>
      <c r="D17" s="64" t="s">
        <v>441</v>
      </c>
      <c r="E17" s="65">
        <v>1000</v>
      </c>
      <c r="F17" s="66" t="s">
        <v>328</v>
      </c>
    </row>
    <row r="18" s="35" customFormat="1" ht="39.95" customHeight="1" spans="1:6">
      <c r="A18" s="62">
        <v>12</v>
      </c>
      <c r="B18" s="63" t="s">
        <v>256</v>
      </c>
      <c r="C18" s="64" t="s">
        <v>374</v>
      </c>
      <c r="D18" s="64" t="s">
        <v>442</v>
      </c>
      <c r="E18" s="65">
        <v>1000</v>
      </c>
      <c r="F18" s="66" t="s">
        <v>328</v>
      </c>
    </row>
    <row r="19" s="35" customFormat="1" ht="39.95" customHeight="1" spans="1:6">
      <c r="A19" s="62">
        <v>13</v>
      </c>
      <c r="B19" s="63" t="s">
        <v>256</v>
      </c>
      <c r="C19" s="64" t="s">
        <v>321</v>
      </c>
      <c r="D19" s="64" t="s">
        <v>443</v>
      </c>
      <c r="E19" s="65">
        <v>1000</v>
      </c>
      <c r="F19" s="66" t="s">
        <v>328</v>
      </c>
    </row>
    <row r="20" s="35" customFormat="1" ht="39.95" customHeight="1" spans="1:6">
      <c r="A20" s="62">
        <v>14</v>
      </c>
      <c r="B20" s="63" t="s">
        <v>256</v>
      </c>
      <c r="C20" s="64" t="s">
        <v>321</v>
      </c>
      <c r="D20" s="64" t="s">
        <v>444</v>
      </c>
      <c r="E20" s="65">
        <v>1300</v>
      </c>
      <c r="F20" s="66" t="s">
        <v>328</v>
      </c>
    </row>
    <row r="21" s="35" customFormat="1" ht="39.95" customHeight="1" spans="1:6">
      <c r="A21" s="62">
        <v>15</v>
      </c>
      <c r="B21" s="63" t="s">
        <v>256</v>
      </c>
      <c r="C21" s="64" t="s">
        <v>321</v>
      </c>
      <c r="D21" s="64" t="s">
        <v>361</v>
      </c>
      <c r="E21" s="65">
        <v>1300</v>
      </c>
      <c r="F21" s="66" t="s">
        <v>328</v>
      </c>
    </row>
    <row r="22" s="35" customFormat="1" ht="39.95" customHeight="1" spans="1:6">
      <c r="A22" s="62">
        <v>16</v>
      </c>
      <c r="B22" s="63" t="s">
        <v>256</v>
      </c>
      <c r="C22" s="64" t="s">
        <v>321</v>
      </c>
      <c r="D22" s="64" t="s">
        <v>356</v>
      </c>
      <c r="E22" s="65">
        <v>1400</v>
      </c>
      <c r="F22" s="66" t="s">
        <v>328</v>
      </c>
    </row>
    <row r="23" s="35" customFormat="1" ht="39.95" customHeight="1" spans="1:6">
      <c r="A23" s="62">
        <v>17</v>
      </c>
      <c r="B23" s="63" t="s">
        <v>256</v>
      </c>
      <c r="C23" s="64" t="s">
        <v>321</v>
      </c>
      <c r="D23" s="64" t="s">
        <v>342</v>
      </c>
      <c r="E23" s="65">
        <v>1400</v>
      </c>
      <c r="F23" s="66" t="s">
        <v>328</v>
      </c>
    </row>
    <row r="24" s="35" customFormat="1" ht="39.95" customHeight="1" spans="1:6">
      <c r="A24" s="62">
        <v>18</v>
      </c>
      <c r="B24" s="63" t="s">
        <v>256</v>
      </c>
      <c r="C24" s="64" t="s">
        <v>321</v>
      </c>
      <c r="D24" s="64" t="s">
        <v>329</v>
      </c>
      <c r="E24" s="65">
        <v>1400</v>
      </c>
      <c r="F24" s="66" t="s">
        <v>328</v>
      </c>
    </row>
    <row r="25" s="35" customFormat="1" ht="39.95" customHeight="1" spans="1:6">
      <c r="A25" s="62">
        <v>19</v>
      </c>
      <c r="B25" s="63" t="s">
        <v>256</v>
      </c>
      <c r="C25" s="64" t="s">
        <v>308</v>
      </c>
      <c r="D25" s="64" t="s">
        <v>445</v>
      </c>
      <c r="E25" s="65">
        <v>1500</v>
      </c>
      <c r="F25" s="66" t="s">
        <v>328</v>
      </c>
    </row>
    <row r="26" s="35" customFormat="1" ht="39.95" customHeight="1" spans="1:6">
      <c r="A26" s="62">
        <v>20</v>
      </c>
      <c r="B26" s="63" t="s">
        <v>256</v>
      </c>
      <c r="C26" s="64" t="s">
        <v>321</v>
      </c>
      <c r="D26" s="64" t="s">
        <v>446</v>
      </c>
      <c r="E26" s="65">
        <v>1500</v>
      </c>
      <c r="F26" s="66" t="s">
        <v>328</v>
      </c>
    </row>
    <row r="27" s="35" customFormat="1" ht="39.95" customHeight="1" spans="1:6">
      <c r="A27" s="62">
        <v>21</v>
      </c>
      <c r="B27" s="63" t="s">
        <v>256</v>
      </c>
      <c r="C27" s="64" t="s">
        <v>321</v>
      </c>
      <c r="D27" s="64" t="s">
        <v>331</v>
      </c>
      <c r="E27" s="65">
        <v>1700</v>
      </c>
      <c r="F27" s="66" t="s">
        <v>328</v>
      </c>
    </row>
    <row r="28" s="35" customFormat="1" ht="39.95" customHeight="1" spans="1:6">
      <c r="A28" s="62">
        <v>22</v>
      </c>
      <c r="B28" s="63" t="s">
        <v>256</v>
      </c>
      <c r="C28" s="64" t="s">
        <v>321</v>
      </c>
      <c r="D28" s="64" t="s">
        <v>447</v>
      </c>
      <c r="E28" s="65">
        <v>1900</v>
      </c>
      <c r="F28" s="66" t="s">
        <v>328</v>
      </c>
    </row>
    <row r="29" s="35" customFormat="1" ht="39.95" customHeight="1" spans="1:6">
      <c r="A29" s="62">
        <v>23</v>
      </c>
      <c r="B29" s="63" t="s">
        <v>256</v>
      </c>
      <c r="C29" s="64" t="s">
        <v>321</v>
      </c>
      <c r="D29" s="64" t="s">
        <v>448</v>
      </c>
      <c r="E29" s="65">
        <v>2000</v>
      </c>
      <c r="F29" s="66" t="s">
        <v>328</v>
      </c>
    </row>
    <row r="30" s="35" customFormat="1" ht="39.95" customHeight="1" spans="1:6">
      <c r="A30" s="62">
        <v>24</v>
      </c>
      <c r="B30" s="63" t="s">
        <v>256</v>
      </c>
      <c r="C30" s="64" t="s">
        <v>321</v>
      </c>
      <c r="D30" s="64" t="s">
        <v>449</v>
      </c>
      <c r="E30" s="65">
        <v>2000</v>
      </c>
      <c r="F30" s="66" t="s">
        <v>328</v>
      </c>
    </row>
    <row r="31" s="35" customFormat="1" ht="39.95" customHeight="1" spans="1:6">
      <c r="A31" s="62">
        <v>25</v>
      </c>
      <c r="B31" s="63" t="s">
        <v>256</v>
      </c>
      <c r="C31" s="64" t="s">
        <v>450</v>
      </c>
      <c r="D31" s="64" t="s">
        <v>451</v>
      </c>
      <c r="E31" s="65">
        <v>2000</v>
      </c>
      <c r="F31" s="66" t="s">
        <v>328</v>
      </c>
    </row>
    <row r="32" s="35" customFormat="1" ht="39.95" customHeight="1" spans="1:6">
      <c r="A32" s="62">
        <v>26</v>
      </c>
      <c r="B32" s="63" t="s">
        <v>256</v>
      </c>
      <c r="C32" s="64" t="s">
        <v>321</v>
      </c>
      <c r="D32" s="64" t="s">
        <v>452</v>
      </c>
      <c r="E32" s="65">
        <v>2000</v>
      </c>
      <c r="F32" s="66" t="s">
        <v>328</v>
      </c>
    </row>
    <row r="33" s="35" customFormat="1" ht="39.95" customHeight="1" spans="1:6">
      <c r="A33" s="62">
        <v>27</v>
      </c>
      <c r="B33" s="63" t="s">
        <v>256</v>
      </c>
      <c r="C33" s="64" t="s">
        <v>321</v>
      </c>
      <c r="D33" s="64" t="s">
        <v>354</v>
      </c>
      <c r="E33" s="65">
        <v>2000</v>
      </c>
      <c r="F33" s="66" t="s">
        <v>328</v>
      </c>
    </row>
    <row r="34" s="35" customFormat="1" ht="39.95" customHeight="1" spans="1:6">
      <c r="A34" s="62">
        <v>28</v>
      </c>
      <c r="B34" s="63" t="s">
        <v>256</v>
      </c>
      <c r="C34" s="64" t="s">
        <v>321</v>
      </c>
      <c r="D34" s="64" t="s">
        <v>453</v>
      </c>
      <c r="E34" s="65">
        <v>2000</v>
      </c>
      <c r="F34" s="66" t="s">
        <v>328</v>
      </c>
    </row>
    <row r="35" s="35" customFormat="1" ht="39.95" customHeight="1" spans="1:16384">
      <c r="A35" s="62">
        <v>29</v>
      </c>
      <c r="B35" s="63" t="s">
        <v>256</v>
      </c>
      <c r="C35" s="64" t="s">
        <v>374</v>
      </c>
      <c r="D35" s="64" t="s">
        <v>375</v>
      </c>
      <c r="E35" s="65">
        <v>5000</v>
      </c>
      <c r="F35" s="66" t="s">
        <v>328</v>
      </c>
      <c r="XEC35" s="45"/>
      <c r="XED35" s="45"/>
      <c r="XEE35" s="45"/>
      <c r="XEF35" s="45"/>
      <c r="XEG35" s="45"/>
      <c r="XEH35" s="45"/>
      <c r="XEI35" s="45"/>
      <c r="XEJ35" s="45"/>
      <c r="XEK35" s="45"/>
      <c r="XEL35" s="45"/>
      <c r="XEM35" s="45"/>
      <c r="XEN35" s="45"/>
      <c r="XEO35" s="45"/>
      <c r="XEP35" s="45"/>
      <c r="XEQ35" s="45"/>
      <c r="XER35" s="45"/>
      <c r="XES35" s="45"/>
      <c r="XET35" s="45"/>
      <c r="XEU35" s="45"/>
      <c r="XEV35" s="45"/>
      <c r="XEW35" s="45"/>
      <c r="XEX35" s="45"/>
      <c r="XEY35" s="45"/>
      <c r="XEZ35" s="45"/>
      <c r="XFA35" s="45"/>
      <c r="XFB35" s="45"/>
      <c r="XFC35" s="45"/>
      <c r="XFD35" s="45"/>
    </row>
    <row r="36" s="35" customFormat="1" ht="39.95" customHeight="1" spans="1:6">
      <c r="A36" s="62">
        <v>30</v>
      </c>
      <c r="B36" s="63" t="s">
        <v>256</v>
      </c>
      <c r="C36" s="64" t="s">
        <v>321</v>
      </c>
      <c r="D36" s="64" t="s">
        <v>360</v>
      </c>
      <c r="E36" s="65">
        <v>4000</v>
      </c>
      <c r="F36" s="66" t="s">
        <v>328</v>
      </c>
    </row>
    <row r="37" s="35" customFormat="1" ht="39.95" customHeight="1" spans="1:6">
      <c r="A37" s="62">
        <v>31</v>
      </c>
      <c r="B37" s="63" t="s">
        <v>256</v>
      </c>
      <c r="C37" s="64" t="s">
        <v>381</v>
      </c>
      <c r="D37" s="64" t="s">
        <v>382</v>
      </c>
      <c r="E37" s="65">
        <v>5000</v>
      </c>
      <c r="F37" s="66" t="s">
        <v>328</v>
      </c>
    </row>
    <row r="38" s="35" customFormat="1" ht="39.95" customHeight="1" spans="1:6">
      <c r="A38" s="62">
        <v>32</v>
      </c>
      <c r="B38" s="63" t="s">
        <v>256</v>
      </c>
      <c r="C38" s="64" t="s">
        <v>321</v>
      </c>
      <c r="D38" s="64" t="s">
        <v>327</v>
      </c>
      <c r="E38" s="65">
        <v>8000</v>
      </c>
      <c r="F38" s="66" t="s">
        <v>328</v>
      </c>
    </row>
    <row r="39" s="35" customFormat="1" ht="39.95" customHeight="1" spans="1:6">
      <c r="A39" s="62">
        <v>33</v>
      </c>
      <c r="B39" s="67" t="s">
        <v>256</v>
      </c>
      <c r="C39" s="64" t="s">
        <v>454</v>
      </c>
      <c r="D39" s="66" t="s">
        <v>455</v>
      </c>
      <c r="E39" s="65">
        <v>23657.628446</v>
      </c>
      <c r="F39" s="66" t="s">
        <v>328</v>
      </c>
    </row>
    <row r="40" s="35" customFormat="1" ht="39.95" customHeight="1" spans="1:6">
      <c r="A40" s="62">
        <v>34</v>
      </c>
      <c r="B40" s="67" t="s">
        <v>256</v>
      </c>
      <c r="C40" s="66" t="s">
        <v>456</v>
      </c>
      <c r="D40" s="66" t="s">
        <v>457</v>
      </c>
      <c r="E40" s="65">
        <v>2600</v>
      </c>
      <c r="F40" s="66" t="s">
        <v>328</v>
      </c>
    </row>
    <row r="41" s="38" customFormat="1" ht="39.95" customHeight="1" spans="1:16356">
      <c r="A41" s="59"/>
      <c r="B41" s="56" t="s">
        <v>263</v>
      </c>
      <c r="C41" s="56"/>
      <c r="D41" s="56"/>
      <c r="E41" s="60">
        <f>SUM(E42:E84)</f>
        <v>144542.371317</v>
      </c>
      <c r="F41" s="61"/>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c r="AUL41" s="53"/>
      <c r="AUM41" s="53"/>
      <c r="AUN41" s="53"/>
      <c r="AUO41" s="53"/>
      <c r="AUP41" s="53"/>
      <c r="AUQ41" s="53"/>
      <c r="AUR41" s="53"/>
      <c r="AUS41" s="53"/>
      <c r="AUT41" s="53"/>
      <c r="AUU41" s="53"/>
      <c r="AUV41" s="53"/>
      <c r="AUW41" s="53"/>
      <c r="AUX41" s="53"/>
      <c r="AUY41" s="53"/>
      <c r="AUZ41" s="53"/>
      <c r="AVA41" s="53"/>
      <c r="AVB41" s="53"/>
      <c r="AVC41" s="53"/>
      <c r="AVD41" s="53"/>
      <c r="AVE41" s="53"/>
      <c r="AVF41" s="53"/>
      <c r="AVG41" s="53"/>
      <c r="AVH41" s="53"/>
      <c r="AVI41" s="53"/>
      <c r="AVJ41" s="53"/>
      <c r="AVK41" s="53"/>
      <c r="AVL41" s="53"/>
      <c r="AVM41" s="53"/>
      <c r="AVN41" s="53"/>
      <c r="AVO41" s="53"/>
      <c r="AVP41" s="53"/>
      <c r="AVQ41" s="53"/>
      <c r="AVR41" s="53"/>
      <c r="AVS41" s="53"/>
      <c r="AVT41" s="53"/>
      <c r="AVU41" s="53"/>
      <c r="AVV41" s="53"/>
      <c r="AVW41" s="53"/>
      <c r="AVX41" s="53"/>
      <c r="AVY41" s="53"/>
      <c r="AVZ41" s="53"/>
      <c r="AWA41" s="53"/>
      <c r="AWB41" s="53"/>
      <c r="AWC41" s="53"/>
      <c r="AWD41" s="53"/>
      <c r="AWE41" s="53"/>
      <c r="AWF41" s="53"/>
      <c r="AWG41" s="53"/>
      <c r="AWH41" s="53"/>
      <c r="AWI41" s="53"/>
      <c r="AWJ41" s="53"/>
      <c r="AWK41" s="53"/>
      <c r="AWL41" s="53"/>
      <c r="AWM41" s="53"/>
      <c r="AWN41" s="53"/>
      <c r="AWO41" s="53"/>
      <c r="AWP41" s="53"/>
      <c r="AWQ41" s="53"/>
      <c r="AWR41" s="53"/>
      <c r="AWS41" s="53"/>
      <c r="AWT41" s="53"/>
      <c r="AWU41" s="53"/>
      <c r="AWV41" s="53"/>
      <c r="AWW41" s="53"/>
      <c r="AWX41" s="53"/>
      <c r="AWY41" s="53"/>
      <c r="AWZ41" s="53"/>
      <c r="AXA41" s="53"/>
      <c r="AXB41" s="53"/>
      <c r="AXC41" s="53"/>
      <c r="AXD41" s="53"/>
      <c r="AXE41" s="53"/>
      <c r="AXF41" s="53"/>
      <c r="AXG41" s="53"/>
      <c r="AXH41" s="53"/>
      <c r="AXI41" s="53"/>
      <c r="AXJ41" s="53"/>
      <c r="AXK41" s="53"/>
      <c r="AXL41" s="53"/>
      <c r="AXM41" s="53"/>
      <c r="AXN41" s="53"/>
      <c r="AXO41" s="53"/>
      <c r="AXP41" s="53"/>
      <c r="AXQ41" s="53"/>
      <c r="AXR41" s="53"/>
      <c r="AXS41" s="53"/>
      <c r="AXT41" s="53"/>
      <c r="AXU41" s="53"/>
      <c r="AXV41" s="53"/>
      <c r="AXW41" s="53"/>
      <c r="AXX41" s="53"/>
      <c r="AXY41" s="53"/>
      <c r="AXZ41" s="53"/>
      <c r="AYA41" s="53"/>
      <c r="AYB41" s="53"/>
      <c r="AYC41" s="53"/>
      <c r="AYD41" s="53"/>
      <c r="AYE41" s="53"/>
      <c r="AYF41" s="53"/>
      <c r="AYG41" s="53"/>
      <c r="AYH41" s="53"/>
      <c r="AYI41" s="53"/>
      <c r="AYJ41" s="53"/>
      <c r="AYK41" s="53"/>
      <c r="AYL41" s="53"/>
      <c r="AYM41" s="53"/>
      <c r="AYN41" s="53"/>
      <c r="AYO41" s="53"/>
      <c r="AYP41" s="53"/>
      <c r="AYQ41" s="53"/>
      <c r="AYR41" s="53"/>
      <c r="AYS41" s="53"/>
      <c r="AYT41" s="53"/>
      <c r="AYU41" s="53"/>
      <c r="AYV41" s="53"/>
      <c r="AYW41" s="53"/>
      <c r="AYX41" s="53"/>
      <c r="AYY41" s="53"/>
      <c r="AYZ41" s="53"/>
      <c r="AZA41" s="53"/>
      <c r="AZB41" s="53"/>
      <c r="AZC41" s="53"/>
      <c r="AZD41" s="53"/>
      <c r="AZE41" s="53"/>
      <c r="AZF41" s="53"/>
      <c r="AZG41" s="53"/>
      <c r="AZH41" s="53"/>
      <c r="AZI41" s="53"/>
      <c r="AZJ41" s="53"/>
      <c r="AZK41" s="53"/>
      <c r="AZL41" s="53"/>
      <c r="AZM41" s="53"/>
      <c r="AZN41" s="53"/>
      <c r="AZO41" s="53"/>
      <c r="AZP41" s="53"/>
      <c r="AZQ41" s="53"/>
      <c r="AZR41" s="53"/>
      <c r="AZS41" s="53"/>
      <c r="AZT41" s="53"/>
      <c r="AZU41" s="53"/>
      <c r="AZV41" s="53"/>
      <c r="AZW41" s="53"/>
      <c r="AZX41" s="53"/>
      <c r="AZY41" s="53"/>
      <c r="AZZ41" s="53"/>
      <c r="BAA41" s="53"/>
      <c r="BAB41" s="53"/>
      <c r="BAC41" s="53"/>
      <c r="BAD41" s="53"/>
      <c r="BAE41" s="53"/>
      <c r="BAF41" s="53"/>
      <c r="BAG41" s="53"/>
      <c r="BAH41" s="53"/>
      <c r="BAI41" s="53"/>
      <c r="BAJ41" s="53"/>
      <c r="BAK41" s="53"/>
      <c r="BAL41" s="53"/>
      <c r="BAM41" s="53"/>
      <c r="BAN41" s="53"/>
      <c r="BAO41" s="53"/>
      <c r="BAP41" s="53"/>
      <c r="BAQ41" s="53"/>
      <c r="BAR41" s="53"/>
      <c r="BAS41" s="53"/>
      <c r="BAT41" s="53"/>
      <c r="BAU41" s="53"/>
      <c r="BAV41" s="53"/>
      <c r="BAW41" s="53"/>
      <c r="BAX41" s="53"/>
      <c r="BAY41" s="53"/>
      <c r="BAZ41" s="53"/>
      <c r="BBA41" s="53"/>
      <c r="BBB41" s="53"/>
      <c r="BBC41" s="53"/>
      <c r="BBD41" s="53"/>
      <c r="BBE41" s="53"/>
      <c r="BBF41" s="53"/>
      <c r="BBG41" s="53"/>
      <c r="BBH41" s="53"/>
      <c r="BBI41" s="53"/>
      <c r="BBJ41" s="53"/>
      <c r="BBK41" s="53"/>
      <c r="BBL41" s="53"/>
      <c r="BBM41" s="53"/>
      <c r="BBN41" s="53"/>
      <c r="BBO41" s="53"/>
      <c r="BBP41" s="53"/>
      <c r="BBQ41" s="53"/>
      <c r="BBR41" s="53"/>
      <c r="BBS41" s="53"/>
      <c r="BBT41" s="53"/>
      <c r="BBU41" s="53"/>
      <c r="BBV41" s="53"/>
      <c r="BBW41" s="53"/>
      <c r="BBX41" s="53"/>
      <c r="BBY41" s="53"/>
      <c r="BBZ41" s="53"/>
      <c r="BCA41" s="53"/>
      <c r="BCB41" s="53"/>
      <c r="BCC41" s="53"/>
      <c r="BCD41" s="53"/>
      <c r="BCE41" s="53"/>
      <c r="BCF41" s="53"/>
      <c r="BCG41" s="53"/>
      <c r="BCH41" s="53"/>
      <c r="BCI41" s="53"/>
      <c r="BCJ41" s="53"/>
      <c r="BCK41" s="53"/>
      <c r="BCL41" s="53"/>
      <c r="BCM41" s="53"/>
      <c r="BCN41" s="53"/>
      <c r="BCO41" s="53"/>
      <c r="BCP41" s="53"/>
      <c r="BCQ41" s="53"/>
      <c r="BCR41" s="53"/>
      <c r="BCS41" s="53"/>
      <c r="BCT41" s="53"/>
      <c r="BCU41" s="53"/>
      <c r="BCV41" s="53"/>
      <c r="BCW41" s="53"/>
      <c r="BCX41" s="53"/>
      <c r="BCY41" s="53"/>
      <c r="BCZ41" s="53"/>
      <c r="BDA41" s="53"/>
      <c r="BDB41" s="53"/>
      <c r="BDC41" s="53"/>
      <c r="BDD41" s="53"/>
      <c r="BDE41" s="53"/>
      <c r="BDF41" s="53"/>
      <c r="BDG41" s="53"/>
      <c r="BDH41" s="53"/>
      <c r="BDI41" s="53"/>
      <c r="BDJ41" s="53"/>
      <c r="BDK41" s="53"/>
      <c r="BDL41" s="53"/>
      <c r="BDM41" s="53"/>
      <c r="BDN41" s="53"/>
      <c r="BDO41" s="53"/>
      <c r="BDP41" s="53"/>
      <c r="BDQ41" s="53"/>
      <c r="BDR41" s="53"/>
      <c r="BDS41" s="53"/>
      <c r="BDT41" s="53"/>
      <c r="BDU41" s="53"/>
      <c r="BDV41" s="53"/>
      <c r="BDW41" s="53"/>
      <c r="BDX41" s="53"/>
      <c r="BDY41" s="53"/>
      <c r="BDZ41" s="53"/>
      <c r="BEA41" s="53"/>
      <c r="BEB41" s="53"/>
      <c r="BEC41" s="53"/>
      <c r="BED41" s="53"/>
      <c r="BEE41" s="53"/>
      <c r="BEF41" s="53"/>
      <c r="BEG41" s="53"/>
      <c r="BEH41" s="53"/>
      <c r="BEI41" s="53"/>
      <c r="BEJ41" s="53"/>
      <c r="BEK41" s="53"/>
      <c r="BEL41" s="53"/>
      <c r="BEM41" s="53"/>
      <c r="BEN41" s="53"/>
      <c r="BEO41" s="53"/>
      <c r="BEP41" s="53"/>
      <c r="BEQ41" s="53"/>
      <c r="BER41" s="53"/>
      <c r="BES41" s="53"/>
      <c r="BET41" s="53"/>
      <c r="BEU41" s="53"/>
      <c r="BEV41" s="53"/>
      <c r="BEW41" s="53"/>
      <c r="BEX41" s="53"/>
      <c r="BEY41" s="53"/>
      <c r="BEZ41" s="53"/>
      <c r="BFA41" s="53"/>
      <c r="BFB41" s="53"/>
      <c r="BFC41" s="53"/>
      <c r="BFD41" s="53"/>
      <c r="BFE41" s="53"/>
      <c r="BFF41" s="53"/>
      <c r="BFG41" s="53"/>
      <c r="BFH41" s="53"/>
      <c r="BFI41" s="53"/>
      <c r="BFJ41" s="53"/>
      <c r="BFK41" s="53"/>
      <c r="BFL41" s="53"/>
      <c r="BFM41" s="53"/>
      <c r="BFN41" s="53"/>
      <c r="BFO41" s="53"/>
      <c r="BFP41" s="53"/>
      <c r="BFQ41" s="53"/>
      <c r="BFR41" s="53"/>
      <c r="BFS41" s="53"/>
      <c r="BFT41" s="53"/>
      <c r="BFU41" s="53"/>
      <c r="BFV41" s="53"/>
      <c r="BFW41" s="53"/>
      <c r="BFX41" s="53"/>
      <c r="BFY41" s="53"/>
      <c r="BFZ41" s="53"/>
      <c r="BGA41" s="53"/>
      <c r="BGB41" s="53"/>
      <c r="BGC41" s="53"/>
      <c r="BGD41" s="53"/>
      <c r="BGE41" s="53"/>
      <c r="BGF41" s="53"/>
      <c r="BGG41" s="53"/>
      <c r="BGH41" s="53"/>
      <c r="BGI41" s="53"/>
      <c r="BGJ41" s="53"/>
      <c r="BGK41" s="53"/>
      <c r="BGL41" s="53"/>
      <c r="BGM41" s="53"/>
      <c r="BGN41" s="53"/>
      <c r="BGO41" s="53"/>
      <c r="BGP41" s="53"/>
      <c r="BGQ41" s="53"/>
      <c r="BGR41" s="53"/>
      <c r="BGS41" s="53"/>
      <c r="BGT41" s="53"/>
      <c r="BGU41" s="53"/>
      <c r="BGV41" s="53"/>
      <c r="BGW41" s="53"/>
      <c r="BGX41" s="53"/>
      <c r="BGY41" s="53"/>
      <c r="BGZ41" s="53"/>
      <c r="BHA41" s="53"/>
      <c r="BHB41" s="53"/>
      <c r="BHC41" s="53"/>
      <c r="BHD41" s="53"/>
      <c r="BHE41" s="53"/>
      <c r="BHF41" s="53"/>
      <c r="BHG41" s="53"/>
      <c r="BHH41" s="53"/>
      <c r="BHI41" s="53"/>
      <c r="BHJ41" s="53"/>
      <c r="BHK41" s="53"/>
      <c r="BHL41" s="53"/>
      <c r="BHM41" s="53"/>
      <c r="BHN41" s="53"/>
      <c r="BHO41" s="53"/>
      <c r="BHP41" s="53"/>
      <c r="BHQ41" s="53"/>
      <c r="BHR41" s="53"/>
      <c r="BHS41" s="53"/>
      <c r="BHT41" s="53"/>
      <c r="BHU41" s="53"/>
      <c r="BHV41" s="53"/>
      <c r="BHW41" s="53"/>
      <c r="BHX41" s="53"/>
      <c r="BHY41" s="53"/>
      <c r="BHZ41" s="53"/>
      <c r="BIA41" s="53"/>
      <c r="BIB41" s="53"/>
      <c r="BIC41" s="53"/>
      <c r="BID41" s="53"/>
      <c r="BIE41" s="53"/>
      <c r="BIF41" s="53"/>
      <c r="BIG41" s="53"/>
      <c r="BIH41" s="53"/>
      <c r="BII41" s="53"/>
      <c r="BIJ41" s="53"/>
      <c r="BIK41" s="53"/>
      <c r="BIL41" s="53"/>
      <c r="BIM41" s="53"/>
      <c r="BIN41" s="53"/>
      <c r="BIO41" s="53"/>
      <c r="BIP41" s="53"/>
      <c r="BIQ41" s="53"/>
      <c r="BIR41" s="53"/>
      <c r="BIS41" s="53"/>
      <c r="BIT41" s="53"/>
      <c r="BIU41" s="53"/>
      <c r="BIV41" s="53"/>
      <c r="BIW41" s="53"/>
      <c r="BIX41" s="53"/>
      <c r="BIY41" s="53"/>
      <c r="BIZ41" s="53"/>
      <c r="BJA41" s="53"/>
      <c r="BJB41" s="53"/>
      <c r="BJC41" s="53"/>
      <c r="BJD41" s="53"/>
      <c r="BJE41" s="53"/>
      <c r="BJF41" s="53"/>
      <c r="BJG41" s="53"/>
      <c r="BJH41" s="53"/>
      <c r="BJI41" s="53"/>
      <c r="BJJ41" s="53"/>
      <c r="BJK41" s="53"/>
      <c r="BJL41" s="53"/>
      <c r="BJM41" s="53"/>
      <c r="BJN41" s="53"/>
      <c r="BJO41" s="53"/>
      <c r="BJP41" s="53"/>
      <c r="BJQ41" s="53"/>
      <c r="BJR41" s="53"/>
      <c r="BJS41" s="53"/>
      <c r="BJT41" s="53"/>
      <c r="BJU41" s="53"/>
      <c r="BJV41" s="53"/>
      <c r="BJW41" s="53"/>
      <c r="BJX41" s="53"/>
      <c r="BJY41" s="53"/>
      <c r="BJZ41" s="53"/>
      <c r="BKA41" s="53"/>
      <c r="BKB41" s="53"/>
      <c r="BKC41" s="53"/>
      <c r="BKD41" s="53"/>
      <c r="BKE41" s="53"/>
      <c r="BKF41" s="53"/>
      <c r="BKG41" s="53"/>
      <c r="BKH41" s="53"/>
      <c r="BKI41" s="53"/>
      <c r="BKJ41" s="53"/>
      <c r="BKK41" s="53"/>
      <c r="BKL41" s="53"/>
      <c r="BKM41" s="53"/>
      <c r="BKN41" s="53"/>
      <c r="BKO41" s="53"/>
      <c r="BKP41" s="53"/>
      <c r="BKQ41" s="53"/>
      <c r="BKR41" s="53"/>
      <c r="BKS41" s="53"/>
      <c r="BKT41" s="53"/>
      <c r="BKU41" s="53"/>
      <c r="BKV41" s="53"/>
      <c r="BKW41" s="53"/>
      <c r="BKX41" s="53"/>
      <c r="BKY41" s="53"/>
      <c r="BKZ41" s="53"/>
      <c r="BLA41" s="53"/>
      <c r="BLB41" s="53"/>
      <c r="BLC41" s="53"/>
      <c r="BLD41" s="53"/>
      <c r="BLE41" s="53"/>
      <c r="BLF41" s="53"/>
      <c r="BLG41" s="53"/>
      <c r="BLH41" s="53"/>
      <c r="BLI41" s="53"/>
      <c r="BLJ41" s="53"/>
      <c r="BLK41" s="53"/>
      <c r="BLL41" s="53"/>
      <c r="BLM41" s="53"/>
      <c r="BLN41" s="53"/>
      <c r="BLO41" s="53"/>
      <c r="BLP41" s="53"/>
      <c r="BLQ41" s="53"/>
      <c r="BLR41" s="53"/>
      <c r="BLS41" s="53"/>
      <c r="BLT41" s="53"/>
      <c r="BLU41" s="53"/>
      <c r="BLV41" s="53"/>
      <c r="BLW41" s="53"/>
      <c r="BLX41" s="53"/>
      <c r="BLY41" s="53"/>
      <c r="BLZ41" s="53"/>
      <c r="BMA41" s="53"/>
      <c r="BMB41" s="53"/>
      <c r="BMC41" s="53"/>
      <c r="BMD41" s="53"/>
      <c r="BME41" s="53"/>
      <c r="BMF41" s="53"/>
      <c r="BMG41" s="53"/>
      <c r="BMH41" s="53"/>
      <c r="BMI41" s="53"/>
      <c r="BMJ41" s="53"/>
      <c r="BMK41" s="53"/>
      <c r="BML41" s="53"/>
      <c r="BMM41" s="53"/>
      <c r="BMN41" s="53"/>
      <c r="BMO41" s="53"/>
      <c r="BMP41" s="53"/>
      <c r="BMQ41" s="53"/>
      <c r="BMR41" s="53"/>
      <c r="BMS41" s="53"/>
      <c r="BMT41" s="53"/>
      <c r="BMU41" s="53"/>
      <c r="BMV41" s="53"/>
      <c r="BMW41" s="53"/>
      <c r="BMX41" s="53"/>
      <c r="BMY41" s="53"/>
      <c r="BMZ41" s="53"/>
      <c r="BNA41" s="53"/>
      <c r="BNB41" s="53"/>
      <c r="BNC41" s="53"/>
      <c r="BND41" s="53"/>
      <c r="BNE41" s="53"/>
      <c r="BNF41" s="53"/>
      <c r="BNG41" s="53"/>
      <c r="BNH41" s="53"/>
      <c r="BNI41" s="53"/>
      <c r="BNJ41" s="53"/>
      <c r="BNK41" s="53"/>
      <c r="BNL41" s="53"/>
      <c r="BNM41" s="53"/>
      <c r="BNN41" s="53"/>
      <c r="BNO41" s="53"/>
      <c r="BNP41" s="53"/>
      <c r="BNQ41" s="53"/>
      <c r="BNR41" s="53"/>
      <c r="BNS41" s="53"/>
      <c r="BNT41" s="53"/>
      <c r="BNU41" s="53"/>
      <c r="BNV41" s="53"/>
      <c r="BNW41" s="53"/>
      <c r="BNX41" s="53"/>
      <c r="BNY41" s="53"/>
      <c r="BNZ41" s="53"/>
      <c r="BOA41" s="53"/>
      <c r="BOB41" s="53"/>
      <c r="BOC41" s="53"/>
      <c r="BOD41" s="53"/>
      <c r="BOE41" s="53"/>
      <c r="BOF41" s="53"/>
      <c r="BOG41" s="53"/>
      <c r="BOH41" s="53"/>
      <c r="BOI41" s="53"/>
      <c r="BOJ41" s="53"/>
      <c r="BOK41" s="53"/>
      <c r="BOL41" s="53"/>
      <c r="BOM41" s="53"/>
      <c r="BON41" s="53"/>
      <c r="BOO41" s="53"/>
      <c r="BOP41" s="53"/>
      <c r="BOQ41" s="53"/>
      <c r="BOR41" s="53"/>
      <c r="BOS41" s="53"/>
      <c r="BOT41" s="53"/>
      <c r="BOU41" s="53"/>
      <c r="BOV41" s="53"/>
      <c r="BOW41" s="53"/>
      <c r="BOX41" s="53"/>
      <c r="BOY41" s="53"/>
      <c r="BOZ41" s="53"/>
      <c r="BPA41" s="53"/>
      <c r="BPB41" s="53"/>
      <c r="BPC41" s="53"/>
      <c r="BPD41" s="53"/>
      <c r="BPE41" s="53"/>
      <c r="BPF41" s="53"/>
      <c r="BPG41" s="53"/>
      <c r="BPH41" s="53"/>
      <c r="BPI41" s="53"/>
      <c r="BPJ41" s="53"/>
      <c r="BPK41" s="53"/>
      <c r="BPL41" s="53"/>
      <c r="BPM41" s="53"/>
      <c r="BPN41" s="53"/>
      <c r="BPO41" s="53"/>
      <c r="BPP41" s="53"/>
      <c r="BPQ41" s="53"/>
      <c r="BPR41" s="53"/>
      <c r="BPS41" s="53"/>
      <c r="BPT41" s="53"/>
      <c r="BPU41" s="53"/>
      <c r="BPV41" s="53"/>
      <c r="BPW41" s="53"/>
      <c r="BPX41" s="53"/>
      <c r="BPY41" s="53"/>
      <c r="BPZ41" s="53"/>
      <c r="BQA41" s="53"/>
      <c r="BQB41" s="53"/>
      <c r="BQC41" s="53"/>
      <c r="BQD41" s="53"/>
      <c r="BQE41" s="53"/>
      <c r="BQF41" s="53"/>
      <c r="BQG41" s="53"/>
      <c r="BQH41" s="53"/>
      <c r="BQI41" s="53"/>
      <c r="BQJ41" s="53"/>
      <c r="BQK41" s="53"/>
      <c r="BQL41" s="53"/>
      <c r="BQM41" s="53"/>
      <c r="BQN41" s="53"/>
      <c r="BQO41" s="53"/>
      <c r="BQP41" s="53"/>
      <c r="BQQ41" s="53"/>
      <c r="BQR41" s="53"/>
      <c r="BQS41" s="53"/>
      <c r="BQT41" s="53"/>
      <c r="BQU41" s="53"/>
      <c r="BQV41" s="53"/>
      <c r="BQW41" s="53"/>
      <c r="BQX41" s="53"/>
      <c r="BQY41" s="53"/>
      <c r="BQZ41" s="53"/>
      <c r="BRA41" s="53"/>
      <c r="BRB41" s="53"/>
      <c r="BRC41" s="53"/>
      <c r="BRD41" s="53"/>
      <c r="BRE41" s="53"/>
      <c r="BRF41" s="53"/>
      <c r="BRG41" s="53"/>
      <c r="BRH41" s="53"/>
      <c r="BRI41" s="53"/>
      <c r="BRJ41" s="53"/>
      <c r="BRK41" s="53"/>
      <c r="BRL41" s="53"/>
      <c r="BRM41" s="53"/>
      <c r="BRN41" s="53"/>
      <c r="BRO41" s="53"/>
      <c r="BRP41" s="53"/>
      <c r="BRQ41" s="53"/>
      <c r="BRR41" s="53"/>
      <c r="BRS41" s="53"/>
      <c r="BRT41" s="53"/>
      <c r="BRU41" s="53"/>
      <c r="BRV41" s="53"/>
      <c r="BRW41" s="53"/>
      <c r="BRX41" s="53"/>
      <c r="BRY41" s="53"/>
      <c r="BRZ41" s="53"/>
      <c r="BSA41" s="53"/>
      <c r="BSB41" s="53"/>
      <c r="BSC41" s="53"/>
      <c r="BSD41" s="53"/>
      <c r="BSE41" s="53"/>
      <c r="BSF41" s="53"/>
      <c r="BSG41" s="53"/>
      <c r="BSH41" s="53"/>
      <c r="BSI41" s="53"/>
      <c r="BSJ41" s="53"/>
      <c r="BSK41" s="53"/>
      <c r="BSL41" s="53"/>
      <c r="BSM41" s="53"/>
      <c r="BSN41" s="53"/>
      <c r="BSO41" s="53"/>
      <c r="BSP41" s="53"/>
      <c r="BSQ41" s="53"/>
      <c r="BSR41" s="53"/>
      <c r="BSS41" s="53"/>
      <c r="BST41" s="53"/>
      <c r="BSU41" s="53"/>
      <c r="BSV41" s="53"/>
      <c r="BSW41" s="53"/>
      <c r="BSX41" s="53"/>
      <c r="BSY41" s="53"/>
      <c r="BSZ41" s="53"/>
      <c r="BTA41" s="53"/>
      <c r="BTB41" s="53"/>
      <c r="BTC41" s="53"/>
      <c r="BTD41" s="53"/>
      <c r="BTE41" s="53"/>
      <c r="BTF41" s="53"/>
      <c r="BTG41" s="53"/>
      <c r="BTH41" s="53"/>
      <c r="BTI41" s="53"/>
      <c r="BTJ41" s="53"/>
      <c r="BTK41" s="53"/>
      <c r="BTL41" s="53"/>
      <c r="BTM41" s="53"/>
      <c r="BTN41" s="53"/>
      <c r="BTO41" s="53"/>
      <c r="BTP41" s="53"/>
      <c r="BTQ41" s="53"/>
      <c r="BTR41" s="53"/>
      <c r="BTS41" s="53"/>
      <c r="BTT41" s="53"/>
      <c r="BTU41" s="53"/>
      <c r="BTV41" s="53"/>
      <c r="BTW41" s="53"/>
      <c r="BTX41" s="53"/>
      <c r="BTY41" s="53"/>
      <c r="BTZ41" s="53"/>
      <c r="BUA41" s="53"/>
      <c r="BUB41" s="53"/>
      <c r="BUC41" s="53"/>
      <c r="BUD41" s="53"/>
      <c r="BUE41" s="53"/>
      <c r="BUF41" s="53"/>
      <c r="BUG41" s="53"/>
      <c r="BUH41" s="53"/>
      <c r="BUI41" s="53"/>
      <c r="BUJ41" s="53"/>
      <c r="BUK41" s="53"/>
      <c r="BUL41" s="53"/>
      <c r="BUM41" s="53"/>
      <c r="BUN41" s="53"/>
      <c r="BUO41" s="53"/>
      <c r="BUP41" s="53"/>
      <c r="BUQ41" s="53"/>
      <c r="BUR41" s="53"/>
      <c r="BUS41" s="53"/>
      <c r="BUT41" s="53"/>
      <c r="BUU41" s="53"/>
      <c r="BUV41" s="53"/>
      <c r="BUW41" s="53"/>
      <c r="BUX41" s="53"/>
      <c r="BUY41" s="53"/>
      <c r="BUZ41" s="53"/>
      <c r="BVA41" s="53"/>
      <c r="BVB41" s="53"/>
      <c r="BVC41" s="53"/>
      <c r="BVD41" s="53"/>
      <c r="BVE41" s="53"/>
      <c r="BVF41" s="53"/>
      <c r="BVG41" s="53"/>
      <c r="BVH41" s="53"/>
      <c r="BVI41" s="53"/>
      <c r="BVJ41" s="53"/>
      <c r="BVK41" s="53"/>
      <c r="BVL41" s="53"/>
      <c r="BVM41" s="53"/>
      <c r="BVN41" s="53"/>
      <c r="BVO41" s="53"/>
      <c r="BVP41" s="53"/>
      <c r="BVQ41" s="53"/>
      <c r="BVR41" s="53"/>
      <c r="BVS41" s="53"/>
      <c r="BVT41" s="53"/>
      <c r="BVU41" s="53"/>
      <c r="BVV41" s="53"/>
      <c r="BVW41" s="53"/>
      <c r="BVX41" s="53"/>
      <c r="BVY41" s="53"/>
      <c r="BVZ41" s="53"/>
      <c r="BWA41" s="53"/>
      <c r="BWB41" s="53"/>
      <c r="BWC41" s="53"/>
      <c r="BWD41" s="53"/>
      <c r="BWE41" s="53"/>
      <c r="BWF41" s="53"/>
      <c r="BWG41" s="53"/>
      <c r="BWH41" s="53"/>
      <c r="BWI41" s="53"/>
      <c r="BWJ41" s="53"/>
      <c r="BWK41" s="53"/>
      <c r="BWL41" s="53"/>
      <c r="BWM41" s="53"/>
      <c r="BWN41" s="53"/>
      <c r="BWO41" s="53"/>
      <c r="BWP41" s="53"/>
      <c r="BWQ41" s="53"/>
      <c r="BWR41" s="53"/>
      <c r="BWS41" s="53"/>
      <c r="BWT41" s="53"/>
      <c r="BWU41" s="53"/>
      <c r="BWV41" s="53"/>
      <c r="BWW41" s="53"/>
      <c r="BWX41" s="53"/>
      <c r="BWY41" s="53"/>
      <c r="BWZ41" s="53"/>
      <c r="BXA41" s="53"/>
      <c r="BXB41" s="53"/>
      <c r="BXC41" s="53"/>
      <c r="BXD41" s="53"/>
      <c r="BXE41" s="53"/>
      <c r="BXF41" s="53"/>
      <c r="BXG41" s="53"/>
      <c r="BXH41" s="53"/>
      <c r="BXI41" s="53"/>
      <c r="BXJ41" s="53"/>
      <c r="BXK41" s="53"/>
      <c r="BXL41" s="53"/>
      <c r="BXM41" s="53"/>
      <c r="BXN41" s="53"/>
      <c r="BXO41" s="53"/>
      <c r="BXP41" s="53"/>
      <c r="BXQ41" s="53"/>
      <c r="BXR41" s="53"/>
      <c r="BXS41" s="53"/>
      <c r="BXT41" s="53"/>
      <c r="BXU41" s="53"/>
      <c r="BXV41" s="53"/>
      <c r="BXW41" s="53"/>
      <c r="BXX41" s="53"/>
      <c r="BXY41" s="53"/>
      <c r="BXZ41" s="53"/>
      <c r="BYA41" s="53"/>
      <c r="BYB41" s="53"/>
      <c r="BYC41" s="53"/>
      <c r="BYD41" s="53"/>
      <c r="BYE41" s="53"/>
      <c r="BYF41" s="53"/>
      <c r="BYG41" s="53"/>
      <c r="BYH41" s="53"/>
      <c r="BYI41" s="53"/>
      <c r="BYJ41" s="53"/>
      <c r="BYK41" s="53"/>
      <c r="BYL41" s="53"/>
      <c r="BYM41" s="53"/>
      <c r="BYN41" s="53"/>
      <c r="BYO41" s="53"/>
      <c r="BYP41" s="53"/>
      <c r="BYQ41" s="53"/>
      <c r="BYR41" s="53"/>
      <c r="BYS41" s="53"/>
      <c r="BYT41" s="53"/>
      <c r="BYU41" s="53"/>
      <c r="BYV41" s="53"/>
      <c r="BYW41" s="53"/>
      <c r="BYX41" s="53"/>
      <c r="BYY41" s="53"/>
      <c r="BYZ41" s="53"/>
      <c r="BZA41" s="53"/>
      <c r="BZB41" s="53"/>
      <c r="BZC41" s="53"/>
      <c r="BZD41" s="53"/>
      <c r="BZE41" s="53"/>
      <c r="BZF41" s="53"/>
      <c r="BZG41" s="53"/>
      <c r="BZH41" s="53"/>
      <c r="BZI41" s="53"/>
      <c r="BZJ41" s="53"/>
      <c r="BZK41" s="53"/>
      <c r="BZL41" s="53"/>
      <c r="BZM41" s="53"/>
      <c r="BZN41" s="53"/>
      <c r="BZO41" s="53"/>
      <c r="BZP41" s="53"/>
      <c r="BZQ41" s="53"/>
      <c r="BZR41" s="53"/>
      <c r="BZS41" s="53"/>
      <c r="BZT41" s="53"/>
      <c r="BZU41" s="53"/>
      <c r="BZV41" s="53"/>
      <c r="BZW41" s="53"/>
      <c r="BZX41" s="53"/>
      <c r="BZY41" s="53"/>
      <c r="BZZ41" s="53"/>
      <c r="CAA41" s="53"/>
      <c r="CAB41" s="53"/>
      <c r="CAC41" s="53"/>
      <c r="CAD41" s="53"/>
      <c r="CAE41" s="53"/>
      <c r="CAF41" s="53"/>
      <c r="CAG41" s="53"/>
      <c r="CAH41" s="53"/>
      <c r="CAI41" s="53"/>
      <c r="CAJ41" s="53"/>
      <c r="CAK41" s="53"/>
      <c r="CAL41" s="53"/>
      <c r="CAM41" s="53"/>
      <c r="CAN41" s="53"/>
      <c r="CAO41" s="53"/>
      <c r="CAP41" s="53"/>
      <c r="CAQ41" s="53"/>
      <c r="CAR41" s="53"/>
      <c r="CAS41" s="53"/>
      <c r="CAT41" s="53"/>
      <c r="CAU41" s="53"/>
      <c r="CAV41" s="53"/>
      <c r="CAW41" s="53"/>
      <c r="CAX41" s="53"/>
      <c r="CAY41" s="53"/>
      <c r="CAZ41" s="53"/>
      <c r="CBA41" s="53"/>
      <c r="CBB41" s="53"/>
      <c r="CBC41" s="53"/>
      <c r="CBD41" s="53"/>
      <c r="CBE41" s="53"/>
      <c r="CBF41" s="53"/>
      <c r="CBG41" s="53"/>
      <c r="CBH41" s="53"/>
      <c r="CBI41" s="53"/>
      <c r="CBJ41" s="53"/>
      <c r="CBK41" s="53"/>
      <c r="CBL41" s="53"/>
      <c r="CBM41" s="53"/>
      <c r="CBN41" s="53"/>
      <c r="CBO41" s="53"/>
      <c r="CBP41" s="53"/>
      <c r="CBQ41" s="53"/>
      <c r="CBR41" s="53"/>
      <c r="CBS41" s="53"/>
      <c r="CBT41" s="53"/>
      <c r="CBU41" s="53"/>
      <c r="CBV41" s="53"/>
      <c r="CBW41" s="53"/>
      <c r="CBX41" s="53"/>
      <c r="CBY41" s="53"/>
      <c r="CBZ41" s="53"/>
      <c r="CCA41" s="53"/>
      <c r="CCB41" s="53"/>
      <c r="CCC41" s="53"/>
      <c r="CCD41" s="53"/>
      <c r="CCE41" s="53"/>
      <c r="CCF41" s="53"/>
      <c r="CCG41" s="53"/>
      <c r="CCH41" s="53"/>
      <c r="CCI41" s="53"/>
      <c r="CCJ41" s="53"/>
      <c r="CCK41" s="53"/>
      <c r="CCL41" s="53"/>
      <c r="CCM41" s="53"/>
      <c r="CCN41" s="53"/>
      <c r="CCO41" s="53"/>
      <c r="CCP41" s="53"/>
      <c r="CCQ41" s="53"/>
      <c r="CCR41" s="53"/>
      <c r="CCS41" s="53"/>
      <c r="CCT41" s="53"/>
      <c r="CCU41" s="53"/>
      <c r="CCV41" s="53"/>
      <c r="CCW41" s="53"/>
      <c r="CCX41" s="53"/>
      <c r="CCY41" s="53"/>
      <c r="CCZ41" s="53"/>
      <c r="CDA41" s="53"/>
      <c r="CDB41" s="53"/>
      <c r="CDC41" s="53"/>
      <c r="CDD41" s="53"/>
      <c r="CDE41" s="53"/>
      <c r="CDF41" s="53"/>
      <c r="CDG41" s="53"/>
      <c r="CDH41" s="53"/>
      <c r="CDI41" s="53"/>
      <c r="CDJ41" s="53"/>
      <c r="CDK41" s="53"/>
      <c r="CDL41" s="53"/>
      <c r="CDM41" s="53"/>
      <c r="CDN41" s="53"/>
      <c r="CDO41" s="53"/>
      <c r="CDP41" s="53"/>
      <c r="CDQ41" s="53"/>
      <c r="CDR41" s="53"/>
      <c r="CDS41" s="53"/>
      <c r="CDT41" s="53"/>
      <c r="CDU41" s="53"/>
      <c r="CDV41" s="53"/>
      <c r="CDW41" s="53"/>
      <c r="CDX41" s="53"/>
      <c r="CDY41" s="53"/>
      <c r="CDZ41" s="53"/>
      <c r="CEA41" s="53"/>
      <c r="CEB41" s="53"/>
      <c r="CEC41" s="53"/>
      <c r="CED41" s="53"/>
      <c r="CEE41" s="53"/>
      <c r="CEF41" s="53"/>
      <c r="CEG41" s="53"/>
      <c r="CEH41" s="53"/>
      <c r="CEI41" s="53"/>
      <c r="CEJ41" s="53"/>
      <c r="CEK41" s="53"/>
      <c r="CEL41" s="53"/>
      <c r="CEM41" s="53"/>
      <c r="CEN41" s="53"/>
      <c r="CEO41" s="53"/>
      <c r="CEP41" s="53"/>
      <c r="CEQ41" s="53"/>
      <c r="CER41" s="53"/>
      <c r="CES41" s="53"/>
      <c r="CET41" s="53"/>
      <c r="CEU41" s="53"/>
      <c r="CEV41" s="53"/>
      <c r="CEW41" s="53"/>
      <c r="CEX41" s="53"/>
      <c r="CEY41" s="53"/>
      <c r="CEZ41" s="53"/>
      <c r="CFA41" s="53"/>
      <c r="CFB41" s="53"/>
      <c r="CFC41" s="53"/>
      <c r="CFD41" s="53"/>
      <c r="CFE41" s="53"/>
      <c r="CFF41" s="53"/>
      <c r="CFG41" s="53"/>
      <c r="CFH41" s="53"/>
      <c r="CFI41" s="53"/>
      <c r="CFJ41" s="53"/>
      <c r="CFK41" s="53"/>
      <c r="CFL41" s="53"/>
      <c r="CFM41" s="53"/>
      <c r="CFN41" s="53"/>
      <c r="CFO41" s="53"/>
      <c r="CFP41" s="53"/>
      <c r="CFQ41" s="53"/>
      <c r="CFR41" s="53"/>
      <c r="CFS41" s="53"/>
      <c r="CFT41" s="53"/>
      <c r="CFU41" s="53"/>
      <c r="CFV41" s="53"/>
      <c r="CFW41" s="53"/>
      <c r="CFX41" s="53"/>
      <c r="CFY41" s="53"/>
      <c r="CFZ41" s="53"/>
      <c r="CGA41" s="53"/>
      <c r="CGB41" s="53"/>
      <c r="CGC41" s="53"/>
      <c r="CGD41" s="53"/>
      <c r="CGE41" s="53"/>
      <c r="CGF41" s="53"/>
      <c r="CGG41" s="53"/>
      <c r="CGH41" s="53"/>
      <c r="CGI41" s="53"/>
      <c r="CGJ41" s="53"/>
      <c r="CGK41" s="53"/>
      <c r="CGL41" s="53"/>
      <c r="CGM41" s="53"/>
      <c r="CGN41" s="53"/>
      <c r="CGO41" s="53"/>
      <c r="CGP41" s="53"/>
      <c r="CGQ41" s="53"/>
      <c r="CGR41" s="53"/>
      <c r="CGS41" s="53"/>
      <c r="CGT41" s="53"/>
      <c r="CGU41" s="53"/>
      <c r="CGV41" s="53"/>
      <c r="CGW41" s="53"/>
      <c r="CGX41" s="53"/>
      <c r="CGY41" s="53"/>
      <c r="CGZ41" s="53"/>
      <c r="CHA41" s="53"/>
      <c r="CHB41" s="53"/>
      <c r="CHC41" s="53"/>
      <c r="CHD41" s="53"/>
      <c r="CHE41" s="53"/>
      <c r="CHF41" s="53"/>
      <c r="CHG41" s="53"/>
      <c r="CHH41" s="53"/>
      <c r="CHI41" s="53"/>
      <c r="CHJ41" s="53"/>
      <c r="CHK41" s="53"/>
      <c r="CHL41" s="53"/>
      <c r="CHM41" s="53"/>
      <c r="CHN41" s="53"/>
      <c r="CHO41" s="53"/>
      <c r="CHP41" s="53"/>
      <c r="CHQ41" s="53"/>
      <c r="CHR41" s="53"/>
      <c r="CHS41" s="53"/>
      <c r="CHT41" s="53"/>
      <c r="CHU41" s="53"/>
      <c r="CHV41" s="53"/>
      <c r="CHW41" s="53"/>
      <c r="CHX41" s="53"/>
      <c r="CHY41" s="53"/>
      <c r="CHZ41" s="53"/>
      <c r="CIA41" s="53"/>
      <c r="CIB41" s="53"/>
      <c r="CIC41" s="53"/>
      <c r="CID41" s="53"/>
      <c r="CIE41" s="53"/>
      <c r="CIF41" s="53"/>
      <c r="CIG41" s="53"/>
      <c r="CIH41" s="53"/>
      <c r="CII41" s="53"/>
      <c r="CIJ41" s="53"/>
      <c r="CIK41" s="53"/>
      <c r="CIL41" s="53"/>
      <c r="CIM41" s="53"/>
      <c r="CIN41" s="53"/>
      <c r="CIO41" s="53"/>
      <c r="CIP41" s="53"/>
      <c r="CIQ41" s="53"/>
      <c r="CIR41" s="53"/>
      <c r="CIS41" s="53"/>
      <c r="CIT41" s="53"/>
      <c r="CIU41" s="53"/>
      <c r="CIV41" s="53"/>
      <c r="CIW41" s="53"/>
      <c r="CIX41" s="53"/>
      <c r="CIY41" s="53"/>
      <c r="CIZ41" s="53"/>
      <c r="CJA41" s="53"/>
      <c r="CJB41" s="53"/>
      <c r="CJC41" s="53"/>
      <c r="CJD41" s="53"/>
      <c r="CJE41" s="53"/>
      <c r="CJF41" s="53"/>
      <c r="CJG41" s="53"/>
      <c r="CJH41" s="53"/>
      <c r="CJI41" s="53"/>
      <c r="CJJ41" s="53"/>
      <c r="CJK41" s="53"/>
      <c r="CJL41" s="53"/>
      <c r="CJM41" s="53"/>
      <c r="CJN41" s="53"/>
      <c r="CJO41" s="53"/>
      <c r="CJP41" s="53"/>
      <c r="CJQ41" s="53"/>
      <c r="CJR41" s="53"/>
      <c r="CJS41" s="53"/>
      <c r="CJT41" s="53"/>
      <c r="CJU41" s="53"/>
      <c r="CJV41" s="53"/>
      <c r="CJW41" s="53"/>
      <c r="CJX41" s="53"/>
      <c r="CJY41" s="53"/>
      <c r="CJZ41" s="53"/>
      <c r="CKA41" s="53"/>
      <c r="CKB41" s="53"/>
      <c r="CKC41" s="53"/>
      <c r="CKD41" s="53"/>
      <c r="CKE41" s="53"/>
      <c r="CKF41" s="53"/>
      <c r="CKG41" s="53"/>
      <c r="CKH41" s="53"/>
      <c r="CKI41" s="53"/>
      <c r="CKJ41" s="53"/>
      <c r="CKK41" s="53"/>
      <c r="CKL41" s="53"/>
      <c r="CKM41" s="53"/>
      <c r="CKN41" s="53"/>
      <c r="CKO41" s="53"/>
      <c r="CKP41" s="53"/>
      <c r="CKQ41" s="53"/>
      <c r="CKR41" s="53"/>
      <c r="CKS41" s="53"/>
      <c r="CKT41" s="53"/>
      <c r="CKU41" s="53"/>
      <c r="CKV41" s="53"/>
      <c r="CKW41" s="53"/>
      <c r="CKX41" s="53"/>
      <c r="CKY41" s="53"/>
      <c r="CKZ41" s="53"/>
      <c r="CLA41" s="53"/>
      <c r="CLB41" s="53"/>
      <c r="CLC41" s="53"/>
      <c r="CLD41" s="53"/>
      <c r="CLE41" s="53"/>
      <c r="CLF41" s="53"/>
      <c r="CLG41" s="53"/>
      <c r="CLH41" s="53"/>
      <c r="CLI41" s="53"/>
      <c r="CLJ41" s="53"/>
      <c r="CLK41" s="53"/>
      <c r="CLL41" s="53"/>
      <c r="CLM41" s="53"/>
      <c r="CLN41" s="53"/>
      <c r="CLO41" s="53"/>
      <c r="CLP41" s="53"/>
      <c r="CLQ41" s="53"/>
      <c r="CLR41" s="53"/>
      <c r="CLS41" s="53"/>
      <c r="CLT41" s="53"/>
      <c r="CLU41" s="53"/>
      <c r="CLV41" s="53"/>
      <c r="CLW41" s="53"/>
      <c r="CLX41" s="53"/>
      <c r="CLY41" s="53"/>
      <c r="CLZ41" s="53"/>
      <c r="CMA41" s="53"/>
      <c r="CMB41" s="53"/>
      <c r="CMC41" s="53"/>
      <c r="CMD41" s="53"/>
      <c r="CME41" s="53"/>
      <c r="CMF41" s="53"/>
      <c r="CMG41" s="53"/>
      <c r="CMH41" s="53"/>
      <c r="CMI41" s="53"/>
      <c r="CMJ41" s="53"/>
      <c r="CMK41" s="53"/>
      <c r="CML41" s="53"/>
      <c r="CMM41" s="53"/>
      <c r="CMN41" s="53"/>
      <c r="CMO41" s="53"/>
      <c r="CMP41" s="53"/>
      <c r="CMQ41" s="53"/>
      <c r="CMR41" s="53"/>
      <c r="CMS41" s="53"/>
      <c r="CMT41" s="53"/>
      <c r="CMU41" s="53"/>
      <c r="CMV41" s="53"/>
      <c r="CMW41" s="53"/>
      <c r="CMX41" s="53"/>
      <c r="CMY41" s="53"/>
      <c r="CMZ41" s="53"/>
      <c r="CNA41" s="53"/>
      <c r="CNB41" s="53"/>
      <c r="CNC41" s="53"/>
      <c r="CND41" s="53"/>
      <c r="CNE41" s="53"/>
      <c r="CNF41" s="53"/>
      <c r="CNG41" s="53"/>
      <c r="CNH41" s="53"/>
      <c r="CNI41" s="53"/>
      <c r="CNJ41" s="53"/>
      <c r="CNK41" s="53"/>
      <c r="CNL41" s="53"/>
      <c r="CNM41" s="53"/>
      <c r="CNN41" s="53"/>
      <c r="CNO41" s="53"/>
      <c r="CNP41" s="53"/>
      <c r="CNQ41" s="53"/>
      <c r="CNR41" s="53"/>
      <c r="CNS41" s="53"/>
      <c r="CNT41" s="53"/>
      <c r="CNU41" s="53"/>
      <c r="CNV41" s="53"/>
      <c r="CNW41" s="53"/>
      <c r="CNX41" s="53"/>
      <c r="CNY41" s="53"/>
      <c r="CNZ41" s="53"/>
      <c r="COA41" s="53"/>
      <c r="COB41" s="53"/>
      <c r="COC41" s="53"/>
      <c r="COD41" s="53"/>
      <c r="COE41" s="53"/>
      <c r="COF41" s="53"/>
      <c r="COG41" s="53"/>
      <c r="COH41" s="53"/>
      <c r="COI41" s="53"/>
      <c r="COJ41" s="53"/>
      <c r="COK41" s="53"/>
      <c r="COL41" s="53"/>
      <c r="COM41" s="53"/>
      <c r="CON41" s="53"/>
      <c r="COO41" s="53"/>
      <c r="COP41" s="53"/>
      <c r="COQ41" s="53"/>
      <c r="COR41" s="53"/>
      <c r="COS41" s="53"/>
      <c r="COT41" s="53"/>
      <c r="COU41" s="53"/>
      <c r="COV41" s="53"/>
      <c r="COW41" s="53"/>
      <c r="COX41" s="53"/>
      <c r="COY41" s="53"/>
      <c r="COZ41" s="53"/>
      <c r="CPA41" s="53"/>
      <c r="CPB41" s="53"/>
      <c r="CPC41" s="53"/>
      <c r="CPD41" s="53"/>
      <c r="CPE41" s="53"/>
      <c r="CPF41" s="53"/>
      <c r="CPG41" s="53"/>
      <c r="CPH41" s="53"/>
      <c r="CPI41" s="53"/>
      <c r="CPJ41" s="53"/>
      <c r="CPK41" s="53"/>
      <c r="CPL41" s="53"/>
      <c r="CPM41" s="53"/>
      <c r="CPN41" s="53"/>
      <c r="CPO41" s="53"/>
      <c r="CPP41" s="53"/>
      <c r="CPQ41" s="53"/>
      <c r="CPR41" s="53"/>
      <c r="CPS41" s="53"/>
      <c r="CPT41" s="53"/>
      <c r="CPU41" s="53"/>
      <c r="CPV41" s="53"/>
      <c r="CPW41" s="53"/>
      <c r="CPX41" s="53"/>
      <c r="CPY41" s="53"/>
      <c r="CPZ41" s="53"/>
      <c r="CQA41" s="53"/>
      <c r="CQB41" s="53"/>
      <c r="CQC41" s="53"/>
      <c r="CQD41" s="53"/>
      <c r="CQE41" s="53"/>
      <c r="CQF41" s="53"/>
      <c r="CQG41" s="53"/>
      <c r="CQH41" s="53"/>
      <c r="CQI41" s="53"/>
      <c r="CQJ41" s="53"/>
      <c r="CQK41" s="53"/>
      <c r="CQL41" s="53"/>
      <c r="CQM41" s="53"/>
      <c r="CQN41" s="53"/>
      <c r="CQO41" s="53"/>
      <c r="CQP41" s="53"/>
      <c r="CQQ41" s="53"/>
      <c r="CQR41" s="53"/>
      <c r="CQS41" s="53"/>
      <c r="CQT41" s="53"/>
      <c r="CQU41" s="53"/>
      <c r="CQV41" s="53"/>
      <c r="CQW41" s="53"/>
      <c r="CQX41" s="53"/>
      <c r="CQY41" s="53"/>
      <c r="CQZ41" s="53"/>
      <c r="CRA41" s="53"/>
      <c r="CRB41" s="53"/>
      <c r="CRC41" s="53"/>
      <c r="CRD41" s="53"/>
      <c r="CRE41" s="53"/>
      <c r="CRF41" s="53"/>
      <c r="CRG41" s="53"/>
      <c r="CRH41" s="53"/>
      <c r="CRI41" s="53"/>
      <c r="CRJ41" s="53"/>
      <c r="CRK41" s="53"/>
      <c r="CRL41" s="53"/>
      <c r="CRM41" s="53"/>
      <c r="CRN41" s="53"/>
      <c r="CRO41" s="53"/>
      <c r="CRP41" s="53"/>
      <c r="CRQ41" s="53"/>
      <c r="CRR41" s="53"/>
      <c r="CRS41" s="53"/>
      <c r="CRT41" s="53"/>
      <c r="CRU41" s="53"/>
      <c r="CRV41" s="53"/>
      <c r="CRW41" s="53"/>
      <c r="CRX41" s="53"/>
      <c r="CRY41" s="53"/>
      <c r="CRZ41" s="53"/>
      <c r="CSA41" s="53"/>
      <c r="CSB41" s="53"/>
      <c r="CSC41" s="53"/>
      <c r="CSD41" s="53"/>
      <c r="CSE41" s="53"/>
      <c r="CSF41" s="53"/>
      <c r="CSG41" s="53"/>
      <c r="CSH41" s="53"/>
      <c r="CSI41" s="53"/>
      <c r="CSJ41" s="53"/>
      <c r="CSK41" s="53"/>
      <c r="CSL41" s="53"/>
      <c r="CSM41" s="53"/>
      <c r="CSN41" s="53"/>
      <c r="CSO41" s="53"/>
      <c r="CSP41" s="53"/>
      <c r="CSQ41" s="53"/>
      <c r="CSR41" s="53"/>
      <c r="CSS41" s="53"/>
      <c r="CST41" s="53"/>
      <c r="CSU41" s="53"/>
      <c r="CSV41" s="53"/>
      <c r="CSW41" s="53"/>
      <c r="CSX41" s="53"/>
      <c r="CSY41" s="53"/>
      <c r="CSZ41" s="53"/>
      <c r="CTA41" s="53"/>
      <c r="CTB41" s="53"/>
      <c r="CTC41" s="53"/>
      <c r="CTD41" s="53"/>
      <c r="CTE41" s="53"/>
      <c r="CTF41" s="53"/>
      <c r="CTG41" s="53"/>
      <c r="CTH41" s="53"/>
      <c r="CTI41" s="53"/>
      <c r="CTJ41" s="53"/>
      <c r="CTK41" s="53"/>
      <c r="CTL41" s="53"/>
      <c r="CTM41" s="53"/>
      <c r="CTN41" s="53"/>
      <c r="CTO41" s="53"/>
      <c r="CTP41" s="53"/>
      <c r="CTQ41" s="53"/>
      <c r="CTR41" s="53"/>
      <c r="CTS41" s="53"/>
      <c r="CTT41" s="53"/>
      <c r="CTU41" s="53"/>
      <c r="CTV41" s="53"/>
      <c r="CTW41" s="53"/>
      <c r="CTX41" s="53"/>
      <c r="CTY41" s="53"/>
      <c r="CTZ41" s="53"/>
      <c r="CUA41" s="53"/>
      <c r="CUB41" s="53"/>
      <c r="CUC41" s="53"/>
      <c r="CUD41" s="53"/>
      <c r="CUE41" s="53"/>
      <c r="CUF41" s="53"/>
      <c r="CUG41" s="53"/>
      <c r="CUH41" s="53"/>
      <c r="CUI41" s="53"/>
      <c r="CUJ41" s="53"/>
      <c r="CUK41" s="53"/>
      <c r="CUL41" s="53"/>
      <c r="CUM41" s="53"/>
      <c r="CUN41" s="53"/>
      <c r="CUO41" s="53"/>
      <c r="CUP41" s="53"/>
      <c r="CUQ41" s="53"/>
      <c r="CUR41" s="53"/>
      <c r="CUS41" s="53"/>
      <c r="CUT41" s="53"/>
      <c r="CUU41" s="53"/>
      <c r="CUV41" s="53"/>
      <c r="CUW41" s="53"/>
      <c r="CUX41" s="53"/>
      <c r="CUY41" s="53"/>
      <c r="CUZ41" s="53"/>
      <c r="CVA41" s="53"/>
      <c r="CVB41" s="53"/>
      <c r="CVC41" s="53"/>
      <c r="CVD41" s="53"/>
      <c r="CVE41" s="53"/>
      <c r="CVF41" s="53"/>
      <c r="CVG41" s="53"/>
      <c r="CVH41" s="53"/>
      <c r="CVI41" s="53"/>
      <c r="CVJ41" s="53"/>
      <c r="CVK41" s="53"/>
      <c r="CVL41" s="53"/>
      <c r="CVM41" s="53"/>
      <c r="CVN41" s="53"/>
      <c r="CVO41" s="53"/>
      <c r="CVP41" s="53"/>
      <c r="CVQ41" s="53"/>
      <c r="CVR41" s="53"/>
      <c r="CVS41" s="53"/>
      <c r="CVT41" s="53"/>
      <c r="CVU41" s="53"/>
      <c r="CVV41" s="53"/>
      <c r="CVW41" s="53"/>
      <c r="CVX41" s="53"/>
      <c r="CVY41" s="53"/>
      <c r="CVZ41" s="53"/>
      <c r="CWA41" s="53"/>
      <c r="CWB41" s="53"/>
      <c r="CWC41" s="53"/>
      <c r="CWD41" s="53"/>
      <c r="CWE41" s="53"/>
      <c r="CWF41" s="53"/>
      <c r="CWG41" s="53"/>
      <c r="CWH41" s="53"/>
      <c r="CWI41" s="53"/>
      <c r="CWJ41" s="53"/>
      <c r="CWK41" s="53"/>
      <c r="CWL41" s="53"/>
      <c r="CWM41" s="53"/>
      <c r="CWN41" s="53"/>
      <c r="CWO41" s="53"/>
      <c r="CWP41" s="53"/>
      <c r="CWQ41" s="53"/>
      <c r="CWR41" s="53"/>
      <c r="CWS41" s="53"/>
      <c r="CWT41" s="53"/>
      <c r="CWU41" s="53"/>
      <c r="CWV41" s="53"/>
      <c r="CWW41" s="53"/>
      <c r="CWX41" s="53"/>
      <c r="CWY41" s="53"/>
      <c r="CWZ41" s="53"/>
      <c r="CXA41" s="53"/>
      <c r="CXB41" s="53"/>
      <c r="CXC41" s="53"/>
      <c r="CXD41" s="53"/>
      <c r="CXE41" s="53"/>
      <c r="CXF41" s="53"/>
      <c r="CXG41" s="53"/>
      <c r="CXH41" s="53"/>
      <c r="CXI41" s="53"/>
      <c r="CXJ41" s="53"/>
      <c r="CXK41" s="53"/>
      <c r="CXL41" s="53"/>
      <c r="CXM41" s="53"/>
      <c r="CXN41" s="53"/>
      <c r="CXO41" s="53"/>
      <c r="CXP41" s="53"/>
      <c r="CXQ41" s="53"/>
      <c r="CXR41" s="53"/>
      <c r="CXS41" s="53"/>
      <c r="CXT41" s="53"/>
      <c r="CXU41" s="53"/>
      <c r="CXV41" s="53"/>
      <c r="CXW41" s="53"/>
      <c r="CXX41" s="53"/>
      <c r="CXY41" s="53"/>
      <c r="CXZ41" s="53"/>
      <c r="CYA41" s="53"/>
      <c r="CYB41" s="53"/>
      <c r="CYC41" s="53"/>
      <c r="CYD41" s="53"/>
      <c r="CYE41" s="53"/>
      <c r="CYF41" s="53"/>
      <c r="CYG41" s="53"/>
      <c r="CYH41" s="53"/>
      <c r="CYI41" s="53"/>
      <c r="CYJ41" s="53"/>
      <c r="CYK41" s="53"/>
      <c r="CYL41" s="53"/>
      <c r="CYM41" s="53"/>
      <c r="CYN41" s="53"/>
      <c r="CYO41" s="53"/>
      <c r="CYP41" s="53"/>
      <c r="CYQ41" s="53"/>
      <c r="CYR41" s="53"/>
      <c r="CYS41" s="53"/>
      <c r="CYT41" s="53"/>
      <c r="CYU41" s="53"/>
      <c r="CYV41" s="53"/>
      <c r="CYW41" s="53"/>
      <c r="CYX41" s="53"/>
      <c r="CYY41" s="53"/>
      <c r="CYZ41" s="53"/>
      <c r="CZA41" s="53"/>
      <c r="CZB41" s="53"/>
      <c r="CZC41" s="53"/>
      <c r="CZD41" s="53"/>
      <c r="CZE41" s="53"/>
      <c r="CZF41" s="53"/>
      <c r="CZG41" s="53"/>
      <c r="CZH41" s="53"/>
      <c r="CZI41" s="53"/>
      <c r="CZJ41" s="53"/>
      <c r="CZK41" s="53"/>
      <c r="CZL41" s="53"/>
      <c r="CZM41" s="53"/>
      <c r="CZN41" s="53"/>
      <c r="CZO41" s="53"/>
      <c r="CZP41" s="53"/>
      <c r="CZQ41" s="53"/>
      <c r="CZR41" s="53"/>
      <c r="CZS41" s="53"/>
      <c r="CZT41" s="53"/>
      <c r="CZU41" s="53"/>
      <c r="CZV41" s="53"/>
      <c r="CZW41" s="53"/>
      <c r="CZX41" s="53"/>
      <c r="CZY41" s="53"/>
      <c r="CZZ41" s="53"/>
      <c r="DAA41" s="53"/>
      <c r="DAB41" s="53"/>
      <c r="DAC41" s="53"/>
      <c r="DAD41" s="53"/>
      <c r="DAE41" s="53"/>
      <c r="DAF41" s="53"/>
      <c r="DAG41" s="53"/>
      <c r="DAH41" s="53"/>
      <c r="DAI41" s="53"/>
      <c r="DAJ41" s="53"/>
      <c r="DAK41" s="53"/>
      <c r="DAL41" s="53"/>
      <c r="DAM41" s="53"/>
      <c r="DAN41" s="53"/>
      <c r="DAO41" s="53"/>
      <c r="DAP41" s="53"/>
      <c r="DAQ41" s="53"/>
      <c r="DAR41" s="53"/>
      <c r="DAS41" s="53"/>
      <c r="DAT41" s="53"/>
      <c r="DAU41" s="53"/>
      <c r="DAV41" s="53"/>
      <c r="DAW41" s="53"/>
      <c r="DAX41" s="53"/>
      <c r="DAY41" s="53"/>
      <c r="DAZ41" s="53"/>
      <c r="DBA41" s="53"/>
      <c r="DBB41" s="53"/>
      <c r="DBC41" s="53"/>
      <c r="DBD41" s="53"/>
      <c r="DBE41" s="53"/>
      <c r="DBF41" s="53"/>
      <c r="DBG41" s="53"/>
      <c r="DBH41" s="53"/>
      <c r="DBI41" s="53"/>
      <c r="DBJ41" s="53"/>
      <c r="DBK41" s="53"/>
      <c r="DBL41" s="53"/>
      <c r="DBM41" s="53"/>
      <c r="DBN41" s="53"/>
      <c r="DBO41" s="53"/>
      <c r="DBP41" s="53"/>
      <c r="DBQ41" s="53"/>
      <c r="DBR41" s="53"/>
      <c r="DBS41" s="53"/>
      <c r="DBT41" s="53"/>
      <c r="DBU41" s="53"/>
      <c r="DBV41" s="53"/>
      <c r="DBW41" s="53"/>
      <c r="DBX41" s="53"/>
      <c r="DBY41" s="53"/>
      <c r="DBZ41" s="53"/>
      <c r="DCA41" s="53"/>
      <c r="DCB41" s="53"/>
      <c r="DCC41" s="53"/>
      <c r="DCD41" s="53"/>
      <c r="DCE41" s="53"/>
      <c r="DCF41" s="53"/>
      <c r="DCG41" s="53"/>
      <c r="DCH41" s="53"/>
      <c r="DCI41" s="53"/>
      <c r="DCJ41" s="53"/>
      <c r="DCK41" s="53"/>
      <c r="DCL41" s="53"/>
      <c r="DCM41" s="53"/>
      <c r="DCN41" s="53"/>
      <c r="DCO41" s="53"/>
      <c r="DCP41" s="53"/>
      <c r="DCQ41" s="53"/>
      <c r="DCR41" s="53"/>
      <c r="DCS41" s="53"/>
      <c r="DCT41" s="53"/>
      <c r="DCU41" s="53"/>
      <c r="DCV41" s="53"/>
      <c r="DCW41" s="53"/>
      <c r="DCX41" s="53"/>
      <c r="DCY41" s="53"/>
      <c r="DCZ41" s="53"/>
      <c r="DDA41" s="53"/>
      <c r="DDB41" s="53"/>
      <c r="DDC41" s="53"/>
      <c r="DDD41" s="53"/>
      <c r="DDE41" s="53"/>
      <c r="DDF41" s="53"/>
      <c r="DDG41" s="53"/>
      <c r="DDH41" s="53"/>
      <c r="DDI41" s="53"/>
      <c r="DDJ41" s="53"/>
      <c r="DDK41" s="53"/>
      <c r="DDL41" s="53"/>
      <c r="DDM41" s="53"/>
      <c r="DDN41" s="53"/>
      <c r="DDO41" s="53"/>
      <c r="DDP41" s="53"/>
      <c r="DDQ41" s="53"/>
      <c r="DDR41" s="53"/>
      <c r="DDS41" s="53"/>
      <c r="DDT41" s="53"/>
      <c r="DDU41" s="53"/>
      <c r="DDV41" s="53"/>
      <c r="DDW41" s="53"/>
      <c r="DDX41" s="53"/>
      <c r="DDY41" s="53"/>
      <c r="DDZ41" s="53"/>
      <c r="DEA41" s="53"/>
      <c r="DEB41" s="53"/>
      <c r="DEC41" s="53"/>
      <c r="DED41" s="53"/>
      <c r="DEE41" s="53"/>
      <c r="DEF41" s="53"/>
      <c r="DEG41" s="53"/>
      <c r="DEH41" s="53"/>
      <c r="DEI41" s="53"/>
      <c r="DEJ41" s="53"/>
      <c r="DEK41" s="53"/>
      <c r="DEL41" s="53"/>
      <c r="DEM41" s="53"/>
      <c r="DEN41" s="53"/>
      <c r="DEO41" s="53"/>
      <c r="DEP41" s="53"/>
      <c r="DEQ41" s="53"/>
      <c r="DER41" s="53"/>
      <c r="DES41" s="53"/>
      <c r="DET41" s="53"/>
      <c r="DEU41" s="53"/>
      <c r="DEV41" s="53"/>
      <c r="DEW41" s="53"/>
      <c r="DEX41" s="53"/>
      <c r="DEY41" s="53"/>
      <c r="DEZ41" s="53"/>
      <c r="DFA41" s="53"/>
      <c r="DFB41" s="53"/>
      <c r="DFC41" s="53"/>
      <c r="DFD41" s="53"/>
      <c r="DFE41" s="53"/>
      <c r="DFF41" s="53"/>
      <c r="DFG41" s="53"/>
      <c r="DFH41" s="53"/>
      <c r="DFI41" s="53"/>
      <c r="DFJ41" s="53"/>
      <c r="DFK41" s="53"/>
      <c r="DFL41" s="53"/>
      <c r="DFM41" s="53"/>
      <c r="DFN41" s="53"/>
      <c r="DFO41" s="53"/>
      <c r="DFP41" s="53"/>
      <c r="DFQ41" s="53"/>
      <c r="DFR41" s="53"/>
      <c r="DFS41" s="53"/>
      <c r="DFT41" s="53"/>
      <c r="DFU41" s="53"/>
      <c r="DFV41" s="53"/>
      <c r="DFW41" s="53"/>
      <c r="DFX41" s="53"/>
      <c r="DFY41" s="53"/>
      <c r="DFZ41" s="53"/>
      <c r="DGA41" s="53"/>
      <c r="DGB41" s="53"/>
      <c r="DGC41" s="53"/>
      <c r="DGD41" s="53"/>
      <c r="DGE41" s="53"/>
      <c r="DGF41" s="53"/>
      <c r="DGG41" s="53"/>
      <c r="DGH41" s="53"/>
      <c r="DGI41" s="53"/>
      <c r="DGJ41" s="53"/>
      <c r="DGK41" s="53"/>
      <c r="DGL41" s="53"/>
      <c r="DGM41" s="53"/>
      <c r="DGN41" s="53"/>
      <c r="DGO41" s="53"/>
      <c r="DGP41" s="53"/>
      <c r="DGQ41" s="53"/>
      <c r="DGR41" s="53"/>
      <c r="DGS41" s="53"/>
      <c r="DGT41" s="53"/>
      <c r="DGU41" s="53"/>
      <c r="DGV41" s="53"/>
      <c r="DGW41" s="53"/>
      <c r="DGX41" s="53"/>
      <c r="DGY41" s="53"/>
      <c r="DGZ41" s="53"/>
      <c r="DHA41" s="53"/>
      <c r="DHB41" s="53"/>
      <c r="DHC41" s="53"/>
      <c r="DHD41" s="53"/>
      <c r="DHE41" s="53"/>
      <c r="DHF41" s="53"/>
      <c r="DHG41" s="53"/>
      <c r="DHH41" s="53"/>
      <c r="DHI41" s="53"/>
      <c r="DHJ41" s="53"/>
      <c r="DHK41" s="53"/>
      <c r="DHL41" s="53"/>
      <c r="DHM41" s="53"/>
      <c r="DHN41" s="53"/>
      <c r="DHO41" s="53"/>
      <c r="DHP41" s="53"/>
      <c r="DHQ41" s="53"/>
      <c r="DHR41" s="53"/>
      <c r="DHS41" s="53"/>
      <c r="DHT41" s="53"/>
      <c r="DHU41" s="53"/>
      <c r="DHV41" s="53"/>
      <c r="DHW41" s="53"/>
      <c r="DHX41" s="53"/>
      <c r="DHY41" s="53"/>
      <c r="DHZ41" s="53"/>
      <c r="DIA41" s="53"/>
      <c r="DIB41" s="53"/>
      <c r="DIC41" s="53"/>
      <c r="DID41" s="53"/>
      <c r="DIE41" s="53"/>
      <c r="DIF41" s="53"/>
      <c r="DIG41" s="53"/>
      <c r="DIH41" s="53"/>
      <c r="DII41" s="53"/>
      <c r="DIJ41" s="53"/>
      <c r="DIK41" s="53"/>
      <c r="DIL41" s="53"/>
      <c r="DIM41" s="53"/>
      <c r="DIN41" s="53"/>
      <c r="DIO41" s="53"/>
      <c r="DIP41" s="53"/>
      <c r="DIQ41" s="53"/>
      <c r="DIR41" s="53"/>
      <c r="DIS41" s="53"/>
      <c r="DIT41" s="53"/>
      <c r="DIU41" s="53"/>
      <c r="DIV41" s="53"/>
      <c r="DIW41" s="53"/>
      <c r="DIX41" s="53"/>
      <c r="DIY41" s="53"/>
      <c r="DIZ41" s="53"/>
      <c r="DJA41" s="53"/>
      <c r="DJB41" s="53"/>
      <c r="DJC41" s="53"/>
      <c r="DJD41" s="53"/>
      <c r="DJE41" s="53"/>
      <c r="DJF41" s="53"/>
      <c r="DJG41" s="53"/>
      <c r="DJH41" s="53"/>
      <c r="DJI41" s="53"/>
      <c r="DJJ41" s="53"/>
      <c r="DJK41" s="53"/>
      <c r="DJL41" s="53"/>
      <c r="DJM41" s="53"/>
      <c r="DJN41" s="53"/>
      <c r="DJO41" s="53"/>
      <c r="DJP41" s="53"/>
      <c r="DJQ41" s="53"/>
      <c r="DJR41" s="53"/>
      <c r="DJS41" s="53"/>
      <c r="DJT41" s="53"/>
      <c r="DJU41" s="53"/>
      <c r="DJV41" s="53"/>
      <c r="DJW41" s="53"/>
      <c r="DJX41" s="53"/>
      <c r="DJY41" s="53"/>
      <c r="DJZ41" s="53"/>
      <c r="DKA41" s="53"/>
      <c r="DKB41" s="53"/>
      <c r="DKC41" s="53"/>
      <c r="DKD41" s="53"/>
      <c r="DKE41" s="53"/>
      <c r="DKF41" s="53"/>
      <c r="DKG41" s="53"/>
      <c r="DKH41" s="53"/>
      <c r="DKI41" s="53"/>
      <c r="DKJ41" s="53"/>
      <c r="DKK41" s="53"/>
      <c r="DKL41" s="53"/>
      <c r="DKM41" s="53"/>
      <c r="DKN41" s="53"/>
      <c r="DKO41" s="53"/>
      <c r="DKP41" s="53"/>
      <c r="DKQ41" s="53"/>
      <c r="DKR41" s="53"/>
      <c r="DKS41" s="53"/>
      <c r="DKT41" s="53"/>
      <c r="DKU41" s="53"/>
      <c r="DKV41" s="53"/>
      <c r="DKW41" s="53"/>
      <c r="DKX41" s="53"/>
      <c r="DKY41" s="53"/>
      <c r="DKZ41" s="53"/>
      <c r="DLA41" s="53"/>
      <c r="DLB41" s="53"/>
      <c r="DLC41" s="53"/>
      <c r="DLD41" s="53"/>
      <c r="DLE41" s="53"/>
      <c r="DLF41" s="53"/>
      <c r="DLG41" s="53"/>
      <c r="DLH41" s="53"/>
      <c r="DLI41" s="53"/>
      <c r="DLJ41" s="53"/>
      <c r="DLK41" s="53"/>
      <c r="DLL41" s="53"/>
      <c r="DLM41" s="53"/>
      <c r="DLN41" s="53"/>
      <c r="DLO41" s="53"/>
      <c r="DLP41" s="53"/>
      <c r="DLQ41" s="53"/>
      <c r="DLR41" s="53"/>
      <c r="DLS41" s="53"/>
      <c r="DLT41" s="53"/>
      <c r="DLU41" s="53"/>
      <c r="DLV41" s="53"/>
      <c r="DLW41" s="53"/>
      <c r="DLX41" s="53"/>
      <c r="DLY41" s="53"/>
      <c r="DLZ41" s="53"/>
      <c r="DMA41" s="53"/>
      <c r="DMB41" s="53"/>
      <c r="DMC41" s="53"/>
      <c r="DMD41" s="53"/>
      <c r="DME41" s="53"/>
      <c r="DMF41" s="53"/>
      <c r="DMG41" s="53"/>
      <c r="DMH41" s="53"/>
      <c r="DMI41" s="53"/>
      <c r="DMJ41" s="53"/>
      <c r="DMK41" s="53"/>
      <c r="DML41" s="53"/>
      <c r="DMM41" s="53"/>
      <c r="DMN41" s="53"/>
      <c r="DMO41" s="53"/>
      <c r="DMP41" s="53"/>
      <c r="DMQ41" s="53"/>
      <c r="DMR41" s="53"/>
      <c r="DMS41" s="53"/>
      <c r="DMT41" s="53"/>
      <c r="DMU41" s="53"/>
      <c r="DMV41" s="53"/>
      <c r="DMW41" s="53"/>
      <c r="DMX41" s="53"/>
      <c r="DMY41" s="53"/>
      <c r="DMZ41" s="53"/>
      <c r="DNA41" s="53"/>
      <c r="DNB41" s="53"/>
      <c r="DNC41" s="53"/>
      <c r="DND41" s="53"/>
      <c r="DNE41" s="53"/>
      <c r="DNF41" s="53"/>
      <c r="DNG41" s="53"/>
      <c r="DNH41" s="53"/>
      <c r="DNI41" s="53"/>
      <c r="DNJ41" s="53"/>
      <c r="DNK41" s="53"/>
      <c r="DNL41" s="53"/>
      <c r="DNM41" s="53"/>
      <c r="DNN41" s="53"/>
      <c r="DNO41" s="53"/>
      <c r="DNP41" s="53"/>
      <c r="DNQ41" s="53"/>
      <c r="DNR41" s="53"/>
      <c r="DNS41" s="53"/>
      <c r="DNT41" s="53"/>
      <c r="DNU41" s="53"/>
      <c r="DNV41" s="53"/>
      <c r="DNW41" s="53"/>
      <c r="DNX41" s="53"/>
      <c r="DNY41" s="53"/>
      <c r="DNZ41" s="53"/>
      <c r="DOA41" s="53"/>
      <c r="DOB41" s="53"/>
      <c r="DOC41" s="53"/>
      <c r="DOD41" s="53"/>
      <c r="DOE41" s="53"/>
      <c r="DOF41" s="53"/>
      <c r="DOG41" s="53"/>
      <c r="DOH41" s="53"/>
      <c r="DOI41" s="53"/>
      <c r="DOJ41" s="53"/>
      <c r="DOK41" s="53"/>
      <c r="DOL41" s="53"/>
      <c r="DOM41" s="53"/>
      <c r="DON41" s="53"/>
      <c r="DOO41" s="53"/>
      <c r="DOP41" s="53"/>
      <c r="DOQ41" s="53"/>
      <c r="DOR41" s="53"/>
      <c r="DOS41" s="53"/>
      <c r="DOT41" s="53"/>
      <c r="DOU41" s="53"/>
      <c r="DOV41" s="53"/>
      <c r="DOW41" s="53"/>
      <c r="DOX41" s="53"/>
      <c r="DOY41" s="53"/>
      <c r="DOZ41" s="53"/>
      <c r="DPA41" s="53"/>
      <c r="DPB41" s="53"/>
      <c r="DPC41" s="53"/>
      <c r="DPD41" s="53"/>
      <c r="DPE41" s="53"/>
      <c r="DPF41" s="53"/>
      <c r="DPG41" s="53"/>
      <c r="DPH41" s="53"/>
      <c r="DPI41" s="53"/>
      <c r="DPJ41" s="53"/>
      <c r="DPK41" s="53"/>
      <c r="DPL41" s="53"/>
      <c r="DPM41" s="53"/>
      <c r="DPN41" s="53"/>
      <c r="DPO41" s="53"/>
      <c r="DPP41" s="53"/>
      <c r="DPQ41" s="53"/>
      <c r="DPR41" s="53"/>
      <c r="DPS41" s="53"/>
      <c r="DPT41" s="53"/>
      <c r="DPU41" s="53"/>
      <c r="DPV41" s="53"/>
      <c r="DPW41" s="53"/>
      <c r="DPX41" s="53"/>
      <c r="DPY41" s="53"/>
      <c r="DPZ41" s="53"/>
      <c r="DQA41" s="53"/>
      <c r="DQB41" s="53"/>
      <c r="DQC41" s="53"/>
      <c r="DQD41" s="53"/>
      <c r="DQE41" s="53"/>
      <c r="DQF41" s="53"/>
      <c r="DQG41" s="53"/>
      <c r="DQH41" s="53"/>
      <c r="DQI41" s="53"/>
      <c r="DQJ41" s="53"/>
      <c r="DQK41" s="53"/>
      <c r="DQL41" s="53"/>
      <c r="DQM41" s="53"/>
      <c r="DQN41" s="53"/>
      <c r="DQO41" s="53"/>
      <c r="DQP41" s="53"/>
      <c r="DQQ41" s="53"/>
      <c r="DQR41" s="53"/>
      <c r="DQS41" s="53"/>
      <c r="DQT41" s="53"/>
      <c r="DQU41" s="53"/>
      <c r="DQV41" s="53"/>
      <c r="DQW41" s="53"/>
      <c r="DQX41" s="53"/>
      <c r="DQY41" s="53"/>
      <c r="DQZ41" s="53"/>
      <c r="DRA41" s="53"/>
      <c r="DRB41" s="53"/>
      <c r="DRC41" s="53"/>
      <c r="DRD41" s="53"/>
      <c r="DRE41" s="53"/>
      <c r="DRF41" s="53"/>
      <c r="DRG41" s="53"/>
      <c r="DRH41" s="53"/>
      <c r="DRI41" s="53"/>
      <c r="DRJ41" s="53"/>
      <c r="DRK41" s="53"/>
      <c r="DRL41" s="53"/>
      <c r="DRM41" s="53"/>
      <c r="DRN41" s="53"/>
      <c r="DRO41" s="53"/>
      <c r="DRP41" s="53"/>
      <c r="DRQ41" s="53"/>
      <c r="DRR41" s="53"/>
      <c r="DRS41" s="53"/>
      <c r="DRT41" s="53"/>
      <c r="DRU41" s="53"/>
      <c r="DRV41" s="53"/>
      <c r="DRW41" s="53"/>
      <c r="DRX41" s="53"/>
      <c r="DRY41" s="53"/>
      <c r="DRZ41" s="53"/>
      <c r="DSA41" s="53"/>
      <c r="DSB41" s="53"/>
      <c r="DSC41" s="53"/>
      <c r="DSD41" s="53"/>
      <c r="DSE41" s="53"/>
      <c r="DSF41" s="53"/>
      <c r="DSG41" s="53"/>
      <c r="DSH41" s="53"/>
      <c r="DSI41" s="53"/>
      <c r="DSJ41" s="53"/>
      <c r="DSK41" s="53"/>
      <c r="DSL41" s="53"/>
      <c r="DSM41" s="53"/>
      <c r="DSN41" s="53"/>
      <c r="DSO41" s="53"/>
      <c r="DSP41" s="53"/>
      <c r="DSQ41" s="53"/>
      <c r="DSR41" s="53"/>
      <c r="DSS41" s="53"/>
      <c r="DST41" s="53"/>
      <c r="DSU41" s="53"/>
      <c r="DSV41" s="53"/>
      <c r="DSW41" s="53"/>
      <c r="DSX41" s="53"/>
      <c r="DSY41" s="53"/>
      <c r="DSZ41" s="53"/>
      <c r="DTA41" s="53"/>
      <c r="DTB41" s="53"/>
      <c r="DTC41" s="53"/>
      <c r="DTD41" s="53"/>
      <c r="DTE41" s="53"/>
      <c r="DTF41" s="53"/>
      <c r="DTG41" s="53"/>
      <c r="DTH41" s="53"/>
      <c r="DTI41" s="53"/>
      <c r="DTJ41" s="53"/>
      <c r="DTK41" s="53"/>
      <c r="DTL41" s="53"/>
      <c r="DTM41" s="53"/>
      <c r="DTN41" s="53"/>
      <c r="DTO41" s="53"/>
      <c r="DTP41" s="53"/>
      <c r="DTQ41" s="53"/>
      <c r="DTR41" s="53"/>
      <c r="DTS41" s="53"/>
      <c r="DTT41" s="53"/>
      <c r="DTU41" s="53"/>
      <c r="DTV41" s="53"/>
      <c r="DTW41" s="53"/>
      <c r="DTX41" s="53"/>
      <c r="DTY41" s="53"/>
      <c r="DTZ41" s="53"/>
      <c r="DUA41" s="53"/>
      <c r="DUB41" s="53"/>
      <c r="DUC41" s="53"/>
      <c r="DUD41" s="53"/>
      <c r="DUE41" s="53"/>
      <c r="DUF41" s="53"/>
      <c r="DUG41" s="53"/>
      <c r="DUH41" s="53"/>
      <c r="DUI41" s="53"/>
      <c r="DUJ41" s="53"/>
      <c r="DUK41" s="53"/>
      <c r="DUL41" s="53"/>
      <c r="DUM41" s="53"/>
      <c r="DUN41" s="53"/>
      <c r="DUO41" s="53"/>
      <c r="DUP41" s="53"/>
      <c r="DUQ41" s="53"/>
      <c r="DUR41" s="53"/>
      <c r="DUS41" s="53"/>
      <c r="DUT41" s="53"/>
      <c r="DUU41" s="53"/>
      <c r="DUV41" s="53"/>
      <c r="DUW41" s="53"/>
      <c r="DUX41" s="53"/>
      <c r="DUY41" s="53"/>
      <c r="DUZ41" s="53"/>
      <c r="DVA41" s="53"/>
      <c r="DVB41" s="53"/>
      <c r="DVC41" s="53"/>
      <c r="DVD41" s="53"/>
      <c r="DVE41" s="53"/>
      <c r="DVF41" s="53"/>
      <c r="DVG41" s="53"/>
      <c r="DVH41" s="53"/>
      <c r="DVI41" s="53"/>
      <c r="DVJ41" s="53"/>
      <c r="DVK41" s="53"/>
      <c r="DVL41" s="53"/>
      <c r="DVM41" s="53"/>
      <c r="DVN41" s="53"/>
      <c r="DVO41" s="53"/>
      <c r="DVP41" s="53"/>
      <c r="DVQ41" s="53"/>
      <c r="DVR41" s="53"/>
      <c r="DVS41" s="53"/>
      <c r="DVT41" s="53"/>
      <c r="DVU41" s="53"/>
      <c r="DVV41" s="53"/>
      <c r="DVW41" s="53"/>
      <c r="DVX41" s="53"/>
      <c r="DVY41" s="53"/>
      <c r="DVZ41" s="53"/>
      <c r="DWA41" s="53"/>
      <c r="DWB41" s="53"/>
      <c r="DWC41" s="53"/>
      <c r="DWD41" s="53"/>
      <c r="DWE41" s="53"/>
      <c r="DWF41" s="53"/>
      <c r="DWG41" s="53"/>
      <c r="DWH41" s="53"/>
      <c r="DWI41" s="53"/>
      <c r="DWJ41" s="53"/>
      <c r="DWK41" s="53"/>
      <c r="DWL41" s="53"/>
      <c r="DWM41" s="53"/>
      <c r="DWN41" s="53"/>
      <c r="DWO41" s="53"/>
      <c r="DWP41" s="53"/>
      <c r="DWQ41" s="53"/>
      <c r="DWR41" s="53"/>
      <c r="DWS41" s="53"/>
      <c r="DWT41" s="53"/>
      <c r="DWU41" s="53"/>
      <c r="DWV41" s="53"/>
      <c r="DWW41" s="53"/>
      <c r="DWX41" s="53"/>
      <c r="DWY41" s="53"/>
      <c r="DWZ41" s="53"/>
      <c r="DXA41" s="53"/>
      <c r="DXB41" s="53"/>
      <c r="DXC41" s="53"/>
      <c r="DXD41" s="53"/>
      <c r="DXE41" s="53"/>
      <c r="DXF41" s="53"/>
      <c r="DXG41" s="53"/>
      <c r="DXH41" s="53"/>
      <c r="DXI41" s="53"/>
      <c r="DXJ41" s="53"/>
      <c r="DXK41" s="53"/>
      <c r="DXL41" s="53"/>
      <c r="DXM41" s="53"/>
      <c r="DXN41" s="53"/>
      <c r="DXO41" s="53"/>
      <c r="DXP41" s="53"/>
      <c r="DXQ41" s="53"/>
      <c r="DXR41" s="53"/>
      <c r="DXS41" s="53"/>
      <c r="DXT41" s="53"/>
      <c r="DXU41" s="53"/>
      <c r="DXV41" s="53"/>
      <c r="DXW41" s="53"/>
      <c r="DXX41" s="53"/>
      <c r="DXY41" s="53"/>
      <c r="DXZ41" s="53"/>
      <c r="DYA41" s="53"/>
      <c r="DYB41" s="53"/>
      <c r="DYC41" s="53"/>
      <c r="DYD41" s="53"/>
      <c r="DYE41" s="53"/>
      <c r="DYF41" s="53"/>
      <c r="DYG41" s="53"/>
      <c r="DYH41" s="53"/>
      <c r="DYI41" s="53"/>
      <c r="DYJ41" s="53"/>
      <c r="DYK41" s="53"/>
      <c r="DYL41" s="53"/>
      <c r="DYM41" s="53"/>
      <c r="DYN41" s="53"/>
      <c r="DYO41" s="53"/>
      <c r="DYP41" s="53"/>
      <c r="DYQ41" s="53"/>
      <c r="DYR41" s="53"/>
      <c r="DYS41" s="53"/>
      <c r="DYT41" s="53"/>
      <c r="DYU41" s="53"/>
      <c r="DYV41" s="53"/>
      <c r="DYW41" s="53"/>
      <c r="DYX41" s="53"/>
      <c r="DYY41" s="53"/>
      <c r="DYZ41" s="53"/>
      <c r="DZA41" s="53"/>
      <c r="DZB41" s="53"/>
      <c r="DZC41" s="53"/>
      <c r="DZD41" s="53"/>
      <c r="DZE41" s="53"/>
      <c r="DZF41" s="53"/>
      <c r="DZG41" s="53"/>
      <c r="DZH41" s="53"/>
      <c r="DZI41" s="53"/>
      <c r="DZJ41" s="53"/>
      <c r="DZK41" s="53"/>
      <c r="DZL41" s="53"/>
      <c r="DZM41" s="53"/>
      <c r="DZN41" s="53"/>
      <c r="DZO41" s="53"/>
      <c r="DZP41" s="53"/>
      <c r="DZQ41" s="53"/>
      <c r="DZR41" s="53"/>
      <c r="DZS41" s="53"/>
      <c r="DZT41" s="53"/>
      <c r="DZU41" s="53"/>
      <c r="DZV41" s="53"/>
      <c r="DZW41" s="53"/>
      <c r="DZX41" s="53"/>
      <c r="DZY41" s="53"/>
      <c r="DZZ41" s="53"/>
      <c r="EAA41" s="53"/>
      <c r="EAB41" s="53"/>
      <c r="EAC41" s="53"/>
      <c r="EAD41" s="53"/>
      <c r="EAE41" s="53"/>
      <c r="EAF41" s="53"/>
      <c r="EAG41" s="53"/>
      <c r="EAH41" s="53"/>
      <c r="EAI41" s="53"/>
      <c r="EAJ41" s="53"/>
      <c r="EAK41" s="53"/>
      <c r="EAL41" s="53"/>
      <c r="EAM41" s="53"/>
      <c r="EAN41" s="53"/>
      <c r="EAO41" s="53"/>
      <c r="EAP41" s="53"/>
      <c r="EAQ41" s="53"/>
      <c r="EAR41" s="53"/>
      <c r="EAS41" s="53"/>
      <c r="EAT41" s="53"/>
      <c r="EAU41" s="53"/>
      <c r="EAV41" s="53"/>
      <c r="EAW41" s="53"/>
      <c r="EAX41" s="53"/>
      <c r="EAY41" s="53"/>
      <c r="EAZ41" s="53"/>
      <c r="EBA41" s="53"/>
      <c r="EBB41" s="53"/>
      <c r="EBC41" s="53"/>
      <c r="EBD41" s="53"/>
      <c r="EBE41" s="53"/>
      <c r="EBF41" s="53"/>
      <c r="EBG41" s="53"/>
      <c r="EBH41" s="53"/>
      <c r="EBI41" s="53"/>
      <c r="EBJ41" s="53"/>
      <c r="EBK41" s="53"/>
      <c r="EBL41" s="53"/>
      <c r="EBM41" s="53"/>
      <c r="EBN41" s="53"/>
      <c r="EBO41" s="53"/>
      <c r="EBP41" s="53"/>
      <c r="EBQ41" s="53"/>
      <c r="EBR41" s="53"/>
      <c r="EBS41" s="53"/>
      <c r="EBT41" s="53"/>
      <c r="EBU41" s="53"/>
      <c r="EBV41" s="53"/>
      <c r="EBW41" s="53"/>
      <c r="EBX41" s="53"/>
      <c r="EBY41" s="53"/>
      <c r="EBZ41" s="53"/>
      <c r="ECA41" s="53"/>
      <c r="ECB41" s="53"/>
      <c r="ECC41" s="53"/>
      <c r="ECD41" s="53"/>
      <c r="ECE41" s="53"/>
      <c r="ECF41" s="53"/>
      <c r="ECG41" s="53"/>
      <c r="ECH41" s="53"/>
      <c r="ECI41" s="53"/>
      <c r="ECJ41" s="53"/>
      <c r="ECK41" s="53"/>
      <c r="ECL41" s="53"/>
      <c r="ECM41" s="53"/>
      <c r="ECN41" s="53"/>
      <c r="ECO41" s="53"/>
      <c r="ECP41" s="53"/>
      <c r="ECQ41" s="53"/>
      <c r="ECR41" s="53"/>
      <c r="ECS41" s="53"/>
      <c r="ECT41" s="53"/>
      <c r="ECU41" s="53"/>
      <c r="ECV41" s="53"/>
      <c r="ECW41" s="53"/>
      <c r="ECX41" s="53"/>
      <c r="ECY41" s="53"/>
      <c r="ECZ41" s="53"/>
      <c r="EDA41" s="53"/>
      <c r="EDB41" s="53"/>
      <c r="EDC41" s="53"/>
      <c r="EDD41" s="53"/>
      <c r="EDE41" s="53"/>
      <c r="EDF41" s="53"/>
      <c r="EDG41" s="53"/>
      <c r="EDH41" s="53"/>
      <c r="EDI41" s="53"/>
      <c r="EDJ41" s="53"/>
      <c r="EDK41" s="53"/>
      <c r="EDL41" s="53"/>
      <c r="EDM41" s="53"/>
      <c r="EDN41" s="53"/>
      <c r="EDO41" s="53"/>
      <c r="EDP41" s="53"/>
      <c r="EDQ41" s="53"/>
      <c r="EDR41" s="53"/>
      <c r="EDS41" s="53"/>
      <c r="EDT41" s="53"/>
      <c r="EDU41" s="53"/>
      <c r="EDV41" s="53"/>
      <c r="EDW41" s="53"/>
      <c r="EDX41" s="53"/>
      <c r="EDY41" s="53"/>
      <c r="EDZ41" s="53"/>
      <c r="EEA41" s="53"/>
      <c r="EEB41" s="53"/>
      <c r="EEC41" s="53"/>
      <c r="EED41" s="53"/>
      <c r="EEE41" s="53"/>
      <c r="EEF41" s="53"/>
      <c r="EEG41" s="53"/>
      <c r="EEH41" s="53"/>
      <c r="EEI41" s="53"/>
      <c r="EEJ41" s="53"/>
      <c r="EEK41" s="53"/>
      <c r="EEL41" s="53"/>
      <c r="EEM41" s="53"/>
      <c r="EEN41" s="53"/>
      <c r="EEO41" s="53"/>
      <c r="EEP41" s="53"/>
      <c r="EEQ41" s="53"/>
      <c r="EER41" s="53"/>
      <c r="EES41" s="53"/>
      <c r="EET41" s="53"/>
      <c r="EEU41" s="53"/>
      <c r="EEV41" s="53"/>
      <c r="EEW41" s="53"/>
      <c r="EEX41" s="53"/>
      <c r="EEY41" s="53"/>
      <c r="EEZ41" s="53"/>
      <c r="EFA41" s="53"/>
      <c r="EFB41" s="53"/>
      <c r="EFC41" s="53"/>
      <c r="EFD41" s="53"/>
      <c r="EFE41" s="53"/>
      <c r="EFF41" s="53"/>
      <c r="EFG41" s="53"/>
      <c r="EFH41" s="53"/>
      <c r="EFI41" s="53"/>
      <c r="EFJ41" s="53"/>
      <c r="EFK41" s="53"/>
      <c r="EFL41" s="53"/>
      <c r="EFM41" s="53"/>
      <c r="EFN41" s="53"/>
      <c r="EFO41" s="53"/>
      <c r="EFP41" s="53"/>
      <c r="EFQ41" s="53"/>
      <c r="EFR41" s="53"/>
      <c r="EFS41" s="53"/>
      <c r="EFT41" s="53"/>
      <c r="EFU41" s="53"/>
      <c r="EFV41" s="53"/>
      <c r="EFW41" s="53"/>
      <c r="EFX41" s="53"/>
      <c r="EFY41" s="53"/>
      <c r="EFZ41" s="53"/>
      <c r="EGA41" s="53"/>
      <c r="EGB41" s="53"/>
      <c r="EGC41" s="53"/>
      <c r="EGD41" s="53"/>
      <c r="EGE41" s="53"/>
      <c r="EGF41" s="53"/>
      <c r="EGG41" s="53"/>
      <c r="EGH41" s="53"/>
      <c r="EGI41" s="53"/>
      <c r="EGJ41" s="53"/>
      <c r="EGK41" s="53"/>
      <c r="EGL41" s="53"/>
      <c r="EGM41" s="53"/>
      <c r="EGN41" s="53"/>
      <c r="EGO41" s="53"/>
      <c r="EGP41" s="53"/>
      <c r="EGQ41" s="53"/>
      <c r="EGR41" s="53"/>
      <c r="EGS41" s="53"/>
      <c r="EGT41" s="53"/>
      <c r="EGU41" s="53"/>
      <c r="EGV41" s="53"/>
      <c r="EGW41" s="53"/>
      <c r="EGX41" s="53"/>
      <c r="EGY41" s="53"/>
      <c r="EGZ41" s="53"/>
      <c r="EHA41" s="53"/>
      <c r="EHB41" s="53"/>
      <c r="EHC41" s="53"/>
      <c r="EHD41" s="53"/>
      <c r="EHE41" s="53"/>
      <c r="EHF41" s="53"/>
      <c r="EHG41" s="53"/>
      <c r="EHH41" s="53"/>
      <c r="EHI41" s="53"/>
      <c r="EHJ41" s="53"/>
      <c r="EHK41" s="53"/>
      <c r="EHL41" s="53"/>
      <c r="EHM41" s="53"/>
      <c r="EHN41" s="53"/>
      <c r="EHO41" s="53"/>
      <c r="EHP41" s="53"/>
      <c r="EHQ41" s="53"/>
      <c r="EHR41" s="53"/>
      <c r="EHS41" s="53"/>
      <c r="EHT41" s="53"/>
      <c r="EHU41" s="53"/>
      <c r="EHV41" s="53"/>
      <c r="EHW41" s="53"/>
      <c r="EHX41" s="53"/>
      <c r="EHY41" s="53"/>
      <c r="EHZ41" s="53"/>
      <c r="EIA41" s="53"/>
      <c r="EIB41" s="53"/>
      <c r="EIC41" s="53"/>
      <c r="EID41" s="53"/>
      <c r="EIE41" s="53"/>
      <c r="EIF41" s="53"/>
      <c r="EIG41" s="53"/>
      <c r="EIH41" s="53"/>
      <c r="EII41" s="53"/>
      <c r="EIJ41" s="53"/>
      <c r="EIK41" s="53"/>
      <c r="EIL41" s="53"/>
      <c r="EIM41" s="53"/>
      <c r="EIN41" s="53"/>
      <c r="EIO41" s="53"/>
      <c r="EIP41" s="53"/>
      <c r="EIQ41" s="53"/>
      <c r="EIR41" s="53"/>
      <c r="EIS41" s="53"/>
      <c r="EIT41" s="53"/>
      <c r="EIU41" s="53"/>
      <c r="EIV41" s="53"/>
      <c r="EIW41" s="53"/>
      <c r="EIX41" s="53"/>
      <c r="EIY41" s="53"/>
      <c r="EIZ41" s="53"/>
      <c r="EJA41" s="53"/>
      <c r="EJB41" s="53"/>
      <c r="EJC41" s="53"/>
      <c r="EJD41" s="53"/>
      <c r="EJE41" s="53"/>
      <c r="EJF41" s="53"/>
      <c r="EJG41" s="53"/>
      <c r="EJH41" s="53"/>
      <c r="EJI41" s="53"/>
      <c r="EJJ41" s="53"/>
      <c r="EJK41" s="53"/>
      <c r="EJL41" s="53"/>
      <c r="EJM41" s="53"/>
      <c r="EJN41" s="53"/>
      <c r="EJO41" s="53"/>
      <c r="EJP41" s="53"/>
      <c r="EJQ41" s="53"/>
      <c r="EJR41" s="53"/>
      <c r="EJS41" s="53"/>
      <c r="EJT41" s="53"/>
      <c r="EJU41" s="53"/>
      <c r="EJV41" s="53"/>
      <c r="EJW41" s="53"/>
      <c r="EJX41" s="53"/>
      <c r="EJY41" s="53"/>
      <c r="EJZ41" s="53"/>
      <c r="EKA41" s="53"/>
      <c r="EKB41" s="53"/>
      <c r="EKC41" s="53"/>
      <c r="EKD41" s="53"/>
      <c r="EKE41" s="53"/>
      <c r="EKF41" s="53"/>
      <c r="EKG41" s="53"/>
      <c r="EKH41" s="53"/>
      <c r="EKI41" s="53"/>
      <c r="EKJ41" s="53"/>
      <c r="EKK41" s="53"/>
      <c r="EKL41" s="53"/>
      <c r="EKM41" s="53"/>
      <c r="EKN41" s="53"/>
      <c r="EKO41" s="53"/>
      <c r="EKP41" s="53"/>
      <c r="EKQ41" s="53"/>
      <c r="EKR41" s="53"/>
      <c r="EKS41" s="53"/>
      <c r="EKT41" s="53"/>
      <c r="EKU41" s="53"/>
      <c r="EKV41" s="53"/>
      <c r="EKW41" s="53"/>
      <c r="EKX41" s="53"/>
      <c r="EKY41" s="53"/>
      <c r="EKZ41" s="53"/>
      <c r="ELA41" s="53"/>
      <c r="ELB41" s="53"/>
      <c r="ELC41" s="53"/>
      <c r="ELD41" s="53"/>
      <c r="ELE41" s="53"/>
      <c r="ELF41" s="53"/>
      <c r="ELG41" s="53"/>
      <c r="ELH41" s="53"/>
      <c r="ELI41" s="53"/>
      <c r="ELJ41" s="53"/>
      <c r="ELK41" s="53"/>
      <c r="ELL41" s="53"/>
      <c r="ELM41" s="53"/>
      <c r="ELN41" s="53"/>
      <c r="ELO41" s="53"/>
      <c r="ELP41" s="53"/>
      <c r="ELQ41" s="53"/>
      <c r="ELR41" s="53"/>
      <c r="ELS41" s="53"/>
      <c r="ELT41" s="53"/>
      <c r="ELU41" s="53"/>
      <c r="ELV41" s="53"/>
      <c r="ELW41" s="53"/>
      <c r="ELX41" s="53"/>
      <c r="ELY41" s="53"/>
      <c r="ELZ41" s="53"/>
      <c r="EMA41" s="53"/>
      <c r="EMB41" s="53"/>
      <c r="EMC41" s="53"/>
      <c r="EMD41" s="53"/>
      <c r="EME41" s="53"/>
      <c r="EMF41" s="53"/>
      <c r="EMG41" s="53"/>
      <c r="EMH41" s="53"/>
      <c r="EMI41" s="53"/>
      <c r="EMJ41" s="53"/>
      <c r="EMK41" s="53"/>
      <c r="EML41" s="53"/>
      <c r="EMM41" s="53"/>
      <c r="EMN41" s="53"/>
      <c r="EMO41" s="53"/>
      <c r="EMP41" s="53"/>
      <c r="EMQ41" s="53"/>
      <c r="EMR41" s="53"/>
      <c r="EMS41" s="53"/>
      <c r="EMT41" s="53"/>
      <c r="EMU41" s="53"/>
      <c r="EMV41" s="53"/>
      <c r="EMW41" s="53"/>
      <c r="EMX41" s="53"/>
      <c r="EMY41" s="53"/>
      <c r="EMZ41" s="53"/>
      <c r="ENA41" s="53"/>
      <c r="ENB41" s="53"/>
      <c r="ENC41" s="53"/>
      <c r="END41" s="53"/>
      <c r="ENE41" s="53"/>
      <c r="ENF41" s="53"/>
      <c r="ENG41" s="53"/>
      <c r="ENH41" s="53"/>
      <c r="ENI41" s="53"/>
      <c r="ENJ41" s="53"/>
      <c r="ENK41" s="53"/>
      <c r="ENL41" s="53"/>
      <c r="ENM41" s="53"/>
      <c r="ENN41" s="53"/>
      <c r="ENO41" s="53"/>
      <c r="ENP41" s="53"/>
      <c r="ENQ41" s="53"/>
      <c r="ENR41" s="53"/>
      <c r="ENS41" s="53"/>
      <c r="ENT41" s="53"/>
      <c r="ENU41" s="53"/>
      <c r="ENV41" s="53"/>
      <c r="ENW41" s="53"/>
      <c r="ENX41" s="53"/>
      <c r="ENY41" s="53"/>
      <c r="ENZ41" s="53"/>
      <c r="EOA41" s="53"/>
      <c r="EOB41" s="53"/>
      <c r="EOC41" s="53"/>
      <c r="EOD41" s="53"/>
      <c r="EOE41" s="53"/>
      <c r="EOF41" s="53"/>
      <c r="EOG41" s="53"/>
      <c r="EOH41" s="53"/>
      <c r="EOI41" s="53"/>
      <c r="EOJ41" s="53"/>
      <c r="EOK41" s="53"/>
      <c r="EOL41" s="53"/>
      <c r="EOM41" s="53"/>
      <c r="EON41" s="53"/>
      <c r="EOO41" s="53"/>
      <c r="EOP41" s="53"/>
      <c r="EOQ41" s="53"/>
      <c r="EOR41" s="53"/>
      <c r="EOS41" s="53"/>
      <c r="EOT41" s="53"/>
      <c r="EOU41" s="53"/>
      <c r="EOV41" s="53"/>
      <c r="EOW41" s="53"/>
      <c r="EOX41" s="53"/>
      <c r="EOY41" s="53"/>
      <c r="EOZ41" s="53"/>
      <c r="EPA41" s="53"/>
      <c r="EPB41" s="53"/>
      <c r="EPC41" s="53"/>
      <c r="EPD41" s="53"/>
      <c r="EPE41" s="53"/>
      <c r="EPF41" s="53"/>
      <c r="EPG41" s="53"/>
      <c r="EPH41" s="53"/>
      <c r="EPI41" s="53"/>
      <c r="EPJ41" s="53"/>
      <c r="EPK41" s="53"/>
      <c r="EPL41" s="53"/>
      <c r="EPM41" s="53"/>
      <c r="EPN41" s="53"/>
      <c r="EPO41" s="53"/>
      <c r="EPP41" s="53"/>
      <c r="EPQ41" s="53"/>
      <c r="EPR41" s="53"/>
      <c r="EPS41" s="53"/>
      <c r="EPT41" s="53"/>
      <c r="EPU41" s="53"/>
      <c r="EPV41" s="53"/>
      <c r="EPW41" s="53"/>
      <c r="EPX41" s="53"/>
      <c r="EPY41" s="53"/>
      <c r="EPZ41" s="53"/>
      <c r="EQA41" s="53"/>
      <c r="EQB41" s="53"/>
      <c r="EQC41" s="53"/>
      <c r="EQD41" s="53"/>
      <c r="EQE41" s="53"/>
      <c r="EQF41" s="53"/>
      <c r="EQG41" s="53"/>
      <c r="EQH41" s="53"/>
      <c r="EQI41" s="53"/>
      <c r="EQJ41" s="53"/>
      <c r="EQK41" s="53"/>
      <c r="EQL41" s="53"/>
      <c r="EQM41" s="53"/>
      <c r="EQN41" s="53"/>
      <c r="EQO41" s="53"/>
      <c r="EQP41" s="53"/>
      <c r="EQQ41" s="53"/>
      <c r="EQR41" s="53"/>
      <c r="EQS41" s="53"/>
      <c r="EQT41" s="53"/>
      <c r="EQU41" s="53"/>
      <c r="EQV41" s="53"/>
      <c r="EQW41" s="53"/>
      <c r="EQX41" s="53"/>
      <c r="EQY41" s="53"/>
      <c r="EQZ41" s="53"/>
      <c r="ERA41" s="53"/>
      <c r="ERB41" s="53"/>
      <c r="ERC41" s="53"/>
      <c r="ERD41" s="53"/>
      <c r="ERE41" s="53"/>
      <c r="ERF41" s="53"/>
      <c r="ERG41" s="53"/>
      <c r="ERH41" s="53"/>
      <c r="ERI41" s="53"/>
      <c r="ERJ41" s="53"/>
      <c r="ERK41" s="53"/>
      <c r="ERL41" s="53"/>
      <c r="ERM41" s="53"/>
      <c r="ERN41" s="53"/>
      <c r="ERO41" s="53"/>
      <c r="ERP41" s="53"/>
      <c r="ERQ41" s="53"/>
      <c r="ERR41" s="53"/>
      <c r="ERS41" s="53"/>
      <c r="ERT41" s="53"/>
      <c r="ERU41" s="53"/>
      <c r="ERV41" s="53"/>
      <c r="ERW41" s="53"/>
      <c r="ERX41" s="53"/>
      <c r="ERY41" s="53"/>
      <c r="ERZ41" s="53"/>
      <c r="ESA41" s="53"/>
      <c r="ESB41" s="53"/>
      <c r="ESC41" s="53"/>
      <c r="ESD41" s="53"/>
      <c r="ESE41" s="53"/>
      <c r="ESF41" s="53"/>
      <c r="ESG41" s="53"/>
      <c r="ESH41" s="53"/>
      <c r="ESI41" s="53"/>
      <c r="ESJ41" s="53"/>
      <c r="ESK41" s="53"/>
      <c r="ESL41" s="53"/>
      <c r="ESM41" s="53"/>
      <c r="ESN41" s="53"/>
      <c r="ESO41" s="53"/>
      <c r="ESP41" s="53"/>
      <c r="ESQ41" s="53"/>
      <c r="ESR41" s="53"/>
      <c r="ESS41" s="53"/>
      <c r="EST41" s="53"/>
      <c r="ESU41" s="53"/>
      <c r="ESV41" s="53"/>
      <c r="ESW41" s="53"/>
      <c r="ESX41" s="53"/>
      <c r="ESY41" s="53"/>
      <c r="ESZ41" s="53"/>
      <c r="ETA41" s="53"/>
      <c r="ETB41" s="53"/>
      <c r="ETC41" s="53"/>
      <c r="ETD41" s="53"/>
      <c r="ETE41" s="53"/>
      <c r="ETF41" s="53"/>
      <c r="ETG41" s="53"/>
      <c r="ETH41" s="53"/>
      <c r="ETI41" s="53"/>
      <c r="ETJ41" s="53"/>
      <c r="ETK41" s="53"/>
      <c r="ETL41" s="53"/>
      <c r="ETM41" s="53"/>
      <c r="ETN41" s="53"/>
      <c r="ETO41" s="53"/>
      <c r="ETP41" s="53"/>
      <c r="ETQ41" s="53"/>
      <c r="ETR41" s="53"/>
      <c r="ETS41" s="53"/>
      <c r="ETT41" s="53"/>
      <c r="ETU41" s="53"/>
      <c r="ETV41" s="53"/>
      <c r="ETW41" s="53"/>
      <c r="ETX41" s="53"/>
      <c r="ETY41" s="53"/>
      <c r="ETZ41" s="53"/>
      <c r="EUA41" s="53"/>
      <c r="EUB41" s="53"/>
      <c r="EUC41" s="53"/>
      <c r="EUD41" s="53"/>
      <c r="EUE41" s="53"/>
      <c r="EUF41" s="53"/>
      <c r="EUG41" s="53"/>
      <c r="EUH41" s="53"/>
      <c r="EUI41" s="53"/>
      <c r="EUJ41" s="53"/>
      <c r="EUK41" s="53"/>
      <c r="EUL41" s="53"/>
      <c r="EUM41" s="53"/>
      <c r="EUN41" s="53"/>
      <c r="EUO41" s="53"/>
      <c r="EUP41" s="53"/>
      <c r="EUQ41" s="53"/>
      <c r="EUR41" s="53"/>
      <c r="EUS41" s="53"/>
      <c r="EUT41" s="53"/>
      <c r="EUU41" s="53"/>
      <c r="EUV41" s="53"/>
      <c r="EUW41" s="53"/>
      <c r="EUX41" s="53"/>
      <c r="EUY41" s="53"/>
      <c r="EUZ41" s="53"/>
      <c r="EVA41" s="53"/>
      <c r="EVB41" s="53"/>
      <c r="EVC41" s="53"/>
      <c r="EVD41" s="53"/>
      <c r="EVE41" s="53"/>
      <c r="EVF41" s="53"/>
      <c r="EVG41" s="53"/>
      <c r="EVH41" s="53"/>
      <c r="EVI41" s="53"/>
      <c r="EVJ41" s="53"/>
      <c r="EVK41" s="53"/>
      <c r="EVL41" s="53"/>
      <c r="EVM41" s="53"/>
      <c r="EVN41" s="53"/>
      <c r="EVO41" s="53"/>
      <c r="EVP41" s="53"/>
      <c r="EVQ41" s="53"/>
      <c r="EVR41" s="53"/>
      <c r="EVS41" s="53"/>
      <c r="EVT41" s="53"/>
      <c r="EVU41" s="53"/>
      <c r="EVV41" s="53"/>
      <c r="EVW41" s="53"/>
      <c r="EVX41" s="53"/>
      <c r="EVY41" s="53"/>
      <c r="EVZ41" s="53"/>
      <c r="EWA41" s="53"/>
      <c r="EWB41" s="53"/>
      <c r="EWC41" s="53"/>
      <c r="EWD41" s="53"/>
      <c r="EWE41" s="53"/>
      <c r="EWF41" s="53"/>
      <c r="EWG41" s="53"/>
      <c r="EWH41" s="53"/>
      <c r="EWI41" s="53"/>
      <c r="EWJ41" s="53"/>
      <c r="EWK41" s="53"/>
      <c r="EWL41" s="53"/>
      <c r="EWM41" s="53"/>
      <c r="EWN41" s="53"/>
      <c r="EWO41" s="53"/>
      <c r="EWP41" s="53"/>
      <c r="EWQ41" s="53"/>
      <c r="EWR41" s="53"/>
      <c r="EWS41" s="53"/>
      <c r="EWT41" s="53"/>
      <c r="EWU41" s="53"/>
      <c r="EWV41" s="53"/>
      <c r="EWW41" s="53"/>
      <c r="EWX41" s="53"/>
      <c r="EWY41" s="53"/>
      <c r="EWZ41" s="53"/>
      <c r="EXA41" s="53"/>
      <c r="EXB41" s="53"/>
      <c r="EXC41" s="53"/>
      <c r="EXD41" s="53"/>
      <c r="EXE41" s="53"/>
      <c r="EXF41" s="53"/>
      <c r="EXG41" s="53"/>
      <c r="EXH41" s="53"/>
      <c r="EXI41" s="53"/>
      <c r="EXJ41" s="53"/>
      <c r="EXK41" s="53"/>
      <c r="EXL41" s="53"/>
      <c r="EXM41" s="53"/>
      <c r="EXN41" s="53"/>
      <c r="EXO41" s="53"/>
      <c r="EXP41" s="53"/>
      <c r="EXQ41" s="53"/>
      <c r="EXR41" s="53"/>
      <c r="EXS41" s="53"/>
      <c r="EXT41" s="53"/>
      <c r="EXU41" s="53"/>
      <c r="EXV41" s="53"/>
      <c r="EXW41" s="53"/>
      <c r="EXX41" s="53"/>
      <c r="EXY41" s="53"/>
      <c r="EXZ41" s="53"/>
      <c r="EYA41" s="53"/>
      <c r="EYB41" s="53"/>
      <c r="EYC41" s="53"/>
      <c r="EYD41" s="53"/>
      <c r="EYE41" s="53"/>
      <c r="EYF41" s="53"/>
      <c r="EYG41" s="53"/>
      <c r="EYH41" s="53"/>
      <c r="EYI41" s="53"/>
      <c r="EYJ41" s="53"/>
      <c r="EYK41" s="53"/>
      <c r="EYL41" s="53"/>
      <c r="EYM41" s="53"/>
      <c r="EYN41" s="53"/>
      <c r="EYO41" s="53"/>
      <c r="EYP41" s="53"/>
      <c r="EYQ41" s="53"/>
      <c r="EYR41" s="53"/>
      <c r="EYS41" s="53"/>
      <c r="EYT41" s="53"/>
      <c r="EYU41" s="53"/>
      <c r="EYV41" s="53"/>
      <c r="EYW41" s="53"/>
      <c r="EYX41" s="53"/>
      <c r="EYY41" s="53"/>
      <c r="EYZ41" s="53"/>
      <c r="EZA41" s="53"/>
      <c r="EZB41" s="53"/>
      <c r="EZC41" s="53"/>
      <c r="EZD41" s="53"/>
      <c r="EZE41" s="53"/>
      <c r="EZF41" s="53"/>
      <c r="EZG41" s="53"/>
      <c r="EZH41" s="53"/>
      <c r="EZI41" s="53"/>
      <c r="EZJ41" s="53"/>
      <c r="EZK41" s="53"/>
      <c r="EZL41" s="53"/>
      <c r="EZM41" s="53"/>
      <c r="EZN41" s="53"/>
      <c r="EZO41" s="53"/>
      <c r="EZP41" s="53"/>
      <c r="EZQ41" s="53"/>
      <c r="EZR41" s="53"/>
      <c r="EZS41" s="53"/>
      <c r="EZT41" s="53"/>
      <c r="EZU41" s="53"/>
      <c r="EZV41" s="53"/>
      <c r="EZW41" s="53"/>
      <c r="EZX41" s="53"/>
      <c r="EZY41" s="53"/>
      <c r="EZZ41" s="53"/>
      <c r="FAA41" s="53"/>
      <c r="FAB41" s="53"/>
      <c r="FAC41" s="53"/>
      <c r="FAD41" s="53"/>
      <c r="FAE41" s="53"/>
      <c r="FAF41" s="53"/>
      <c r="FAG41" s="53"/>
      <c r="FAH41" s="53"/>
      <c r="FAI41" s="53"/>
      <c r="FAJ41" s="53"/>
      <c r="FAK41" s="53"/>
      <c r="FAL41" s="53"/>
      <c r="FAM41" s="53"/>
      <c r="FAN41" s="53"/>
      <c r="FAO41" s="53"/>
      <c r="FAP41" s="53"/>
      <c r="FAQ41" s="53"/>
      <c r="FAR41" s="53"/>
      <c r="FAS41" s="53"/>
      <c r="FAT41" s="53"/>
      <c r="FAU41" s="53"/>
      <c r="FAV41" s="53"/>
      <c r="FAW41" s="53"/>
      <c r="FAX41" s="53"/>
      <c r="FAY41" s="53"/>
      <c r="FAZ41" s="53"/>
      <c r="FBA41" s="53"/>
      <c r="FBB41" s="53"/>
      <c r="FBC41" s="53"/>
      <c r="FBD41" s="53"/>
      <c r="FBE41" s="53"/>
      <c r="FBF41" s="53"/>
      <c r="FBG41" s="53"/>
      <c r="FBH41" s="53"/>
      <c r="FBI41" s="53"/>
      <c r="FBJ41" s="53"/>
      <c r="FBK41" s="53"/>
      <c r="FBL41" s="53"/>
      <c r="FBM41" s="53"/>
      <c r="FBN41" s="53"/>
      <c r="FBO41" s="53"/>
      <c r="FBP41" s="53"/>
      <c r="FBQ41" s="53"/>
      <c r="FBR41" s="53"/>
      <c r="FBS41" s="53"/>
      <c r="FBT41" s="53"/>
      <c r="FBU41" s="53"/>
      <c r="FBV41" s="53"/>
      <c r="FBW41" s="53"/>
      <c r="FBX41" s="53"/>
      <c r="FBY41" s="53"/>
      <c r="FBZ41" s="53"/>
      <c r="FCA41" s="53"/>
      <c r="FCB41" s="53"/>
      <c r="FCC41" s="53"/>
      <c r="FCD41" s="53"/>
      <c r="FCE41" s="53"/>
      <c r="FCF41" s="53"/>
      <c r="FCG41" s="53"/>
      <c r="FCH41" s="53"/>
      <c r="FCI41" s="53"/>
      <c r="FCJ41" s="53"/>
      <c r="FCK41" s="53"/>
      <c r="FCL41" s="53"/>
      <c r="FCM41" s="53"/>
      <c r="FCN41" s="53"/>
      <c r="FCO41" s="53"/>
      <c r="FCP41" s="53"/>
      <c r="FCQ41" s="53"/>
      <c r="FCR41" s="53"/>
      <c r="FCS41" s="53"/>
      <c r="FCT41" s="53"/>
      <c r="FCU41" s="53"/>
      <c r="FCV41" s="53"/>
      <c r="FCW41" s="53"/>
      <c r="FCX41" s="53"/>
      <c r="FCY41" s="53"/>
      <c r="FCZ41" s="53"/>
      <c r="FDA41" s="53"/>
      <c r="FDB41" s="53"/>
      <c r="FDC41" s="53"/>
      <c r="FDD41" s="53"/>
      <c r="FDE41" s="53"/>
      <c r="FDF41" s="53"/>
      <c r="FDG41" s="53"/>
      <c r="FDH41" s="53"/>
      <c r="FDI41" s="53"/>
      <c r="FDJ41" s="53"/>
      <c r="FDK41" s="53"/>
      <c r="FDL41" s="53"/>
      <c r="FDM41" s="53"/>
      <c r="FDN41" s="53"/>
      <c r="FDO41" s="53"/>
      <c r="FDP41" s="53"/>
      <c r="FDQ41" s="53"/>
      <c r="FDR41" s="53"/>
      <c r="FDS41" s="53"/>
      <c r="FDT41" s="53"/>
      <c r="FDU41" s="53"/>
      <c r="FDV41" s="53"/>
      <c r="FDW41" s="53"/>
      <c r="FDX41" s="53"/>
      <c r="FDY41" s="53"/>
      <c r="FDZ41" s="53"/>
      <c r="FEA41" s="53"/>
      <c r="FEB41" s="53"/>
      <c r="FEC41" s="53"/>
      <c r="FED41" s="53"/>
      <c r="FEE41" s="53"/>
      <c r="FEF41" s="53"/>
      <c r="FEG41" s="53"/>
      <c r="FEH41" s="53"/>
      <c r="FEI41" s="53"/>
      <c r="FEJ41" s="53"/>
      <c r="FEK41" s="53"/>
      <c r="FEL41" s="53"/>
      <c r="FEM41" s="53"/>
      <c r="FEN41" s="53"/>
      <c r="FEO41" s="53"/>
      <c r="FEP41" s="53"/>
      <c r="FEQ41" s="53"/>
      <c r="FER41" s="53"/>
      <c r="FES41" s="53"/>
      <c r="FET41" s="53"/>
      <c r="FEU41" s="53"/>
      <c r="FEV41" s="53"/>
      <c r="FEW41" s="53"/>
      <c r="FEX41" s="53"/>
      <c r="FEY41" s="53"/>
      <c r="FEZ41" s="53"/>
      <c r="FFA41" s="53"/>
      <c r="FFB41" s="53"/>
      <c r="FFC41" s="53"/>
      <c r="FFD41" s="53"/>
      <c r="FFE41" s="53"/>
      <c r="FFF41" s="53"/>
      <c r="FFG41" s="53"/>
      <c r="FFH41" s="53"/>
      <c r="FFI41" s="53"/>
      <c r="FFJ41" s="53"/>
      <c r="FFK41" s="53"/>
      <c r="FFL41" s="53"/>
      <c r="FFM41" s="53"/>
      <c r="FFN41" s="53"/>
      <c r="FFO41" s="53"/>
      <c r="FFP41" s="53"/>
      <c r="FFQ41" s="53"/>
      <c r="FFR41" s="53"/>
      <c r="FFS41" s="53"/>
      <c r="FFT41" s="53"/>
      <c r="FFU41" s="53"/>
      <c r="FFV41" s="53"/>
      <c r="FFW41" s="53"/>
      <c r="FFX41" s="53"/>
      <c r="FFY41" s="53"/>
      <c r="FFZ41" s="53"/>
      <c r="FGA41" s="53"/>
      <c r="FGB41" s="53"/>
      <c r="FGC41" s="53"/>
      <c r="FGD41" s="53"/>
      <c r="FGE41" s="53"/>
      <c r="FGF41" s="53"/>
      <c r="FGG41" s="53"/>
      <c r="FGH41" s="53"/>
      <c r="FGI41" s="53"/>
      <c r="FGJ41" s="53"/>
      <c r="FGK41" s="53"/>
      <c r="FGL41" s="53"/>
      <c r="FGM41" s="53"/>
      <c r="FGN41" s="53"/>
      <c r="FGO41" s="53"/>
      <c r="FGP41" s="53"/>
      <c r="FGQ41" s="53"/>
      <c r="FGR41" s="53"/>
      <c r="FGS41" s="53"/>
      <c r="FGT41" s="53"/>
      <c r="FGU41" s="53"/>
      <c r="FGV41" s="53"/>
      <c r="FGW41" s="53"/>
      <c r="FGX41" s="53"/>
      <c r="FGY41" s="53"/>
      <c r="FGZ41" s="53"/>
      <c r="FHA41" s="53"/>
      <c r="FHB41" s="53"/>
      <c r="FHC41" s="53"/>
      <c r="FHD41" s="53"/>
      <c r="FHE41" s="53"/>
      <c r="FHF41" s="53"/>
      <c r="FHG41" s="53"/>
      <c r="FHH41" s="53"/>
      <c r="FHI41" s="53"/>
      <c r="FHJ41" s="53"/>
      <c r="FHK41" s="53"/>
      <c r="FHL41" s="53"/>
      <c r="FHM41" s="53"/>
      <c r="FHN41" s="53"/>
      <c r="FHO41" s="53"/>
      <c r="FHP41" s="53"/>
      <c r="FHQ41" s="53"/>
      <c r="FHR41" s="53"/>
      <c r="FHS41" s="53"/>
      <c r="FHT41" s="53"/>
      <c r="FHU41" s="53"/>
      <c r="FHV41" s="53"/>
      <c r="FHW41" s="53"/>
      <c r="FHX41" s="53"/>
      <c r="FHY41" s="53"/>
      <c r="FHZ41" s="53"/>
      <c r="FIA41" s="53"/>
      <c r="FIB41" s="53"/>
      <c r="FIC41" s="53"/>
      <c r="FID41" s="53"/>
      <c r="FIE41" s="53"/>
      <c r="FIF41" s="53"/>
      <c r="FIG41" s="53"/>
      <c r="FIH41" s="53"/>
      <c r="FII41" s="53"/>
      <c r="FIJ41" s="53"/>
      <c r="FIK41" s="53"/>
      <c r="FIL41" s="53"/>
      <c r="FIM41" s="53"/>
      <c r="FIN41" s="53"/>
      <c r="FIO41" s="53"/>
      <c r="FIP41" s="53"/>
      <c r="FIQ41" s="53"/>
      <c r="FIR41" s="53"/>
      <c r="FIS41" s="53"/>
      <c r="FIT41" s="53"/>
      <c r="FIU41" s="53"/>
      <c r="FIV41" s="53"/>
      <c r="FIW41" s="53"/>
      <c r="FIX41" s="53"/>
      <c r="FIY41" s="53"/>
      <c r="FIZ41" s="53"/>
      <c r="FJA41" s="53"/>
      <c r="FJB41" s="53"/>
      <c r="FJC41" s="53"/>
      <c r="FJD41" s="53"/>
      <c r="FJE41" s="53"/>
      <c r="FJF41" s="53"/>
      <c r="FJG41" s="53"/>
      <c r="FJH41" s="53"/>
      <c r="FJI41" s="53"/>
      <c r="FJJ41" s="53"/>
      <c r="FJK41" s="53"/>
      <c r="FJL41" s="53"/>
      <c r="FJM41" s="53"/>
      <c r="FJN41" s="53"/>
      <c r="FJO41" s="53"/>
      <c r="FJP41" s="53"/>
      <c r="FJQ41" s="53"/>
      <c r="FJR41" s="53"/>
      <c r="FJS41" s="53"/>
      <c r="FJT41" s="53"/>
      <c r="FJU41" s="53"/>
      <c r="FJV41" s="53"/>
      <c r="FJW41" s="53"/>
      <c r="FJX41" s="53"/>
      <c r="FJY41" s="53"/>
      <c r="FJZ41" s="53"/>
      <c r="FKA41" s="53"/>
      <c r="FKB41" s="53"/>
      <c r="FKC41" s="53"/>
      <c r="FKD41" s="53"/>
      <c r="FKE41" s="53"/>
      <c r="FKF41" s="53"/>
      <c r="FKG41" s="53"/>
      <c r="FKH41" s="53"/>
      <c r="FKI41" s="53"/>
      <c r="FKJ41" s="53"/>
      <c r="FKK41" s="53"/>
      <c r="FKL41" s="53"/>
      <c r="FKM41" s="53"/>
      <c r="FKN41" s="53"/>
      <c r="FKO41" s="53"/>
      <c r="FKP41" s="53"/>
      <c r="FKQ41" s="53"/>
      <c r="FKR41" s="53"/>
      <c r="FKS41" s="53"/>
      <c r="FKT41" s="53"/>
      <c r="FKU41" s="53"/>
      <c r="FKV41" s="53"/>
      <c r="FKW41" s="53"/>
      <c r="FKX41" s="53"/>
      <c r="FKY41" s="53"/>
      <c r="FKZ41" s="53"/>
      <c r="FLA41" s="53"/>
      <c r="FLB41" s="53"/>
      <c r="FLC41" s="53"/>
      <c r="FLD41" s="53"/>
      <c r="FLE41" s="53"/>
      <c r="FLF41" s="53"/>
      <c r="FLG41" s="53"/>
      <c r="FLH41" s="53"/>
      <c r="FLI41" s="53"/>
      <c r="FLJ41" s="53"/>
      <c r="FLK41" s="53"/>
      <c r="FLL41" s="53"/>
      <c r="FLM41" s="53"/>
      <c r="FLN41" s="53"/>
      <c r="FLO41" s="53"/>
      <c r="FLP41" s="53"/>
      <c r="FLQ41" s="53"/>
      <c r="FLR41" s="53"/>
      <c r="FLS41" s="53"/>
      <c r="FLT41" s="53"/>
      <c r="FLU41" s="53"/>
      <c r="FLV41" s="53"/>
      <c r="FLW41" s="53"/>
      <c r="FLX41" s="53"/>
      <c r="FLY41" s="53"/>
      <c r="FLZ41" s="53"/>
      <c r="FMA41" s="53"/>
      <c r="FMB41" s="53"/>
      <c r="FMC41" s="53"/>
      <c r="FMD41" s="53"/>
      <c r="FME41" s="53"/>
      <c r="FMF41" s="53"/>
      <c r="FMG41" s="53"/>
      <c r="FMH41" s="53"/>
      <c r="FMI41" s="53"/>
      <c r="FMJ41" s="53"/>
      <c r="FMK41" s="53"/>
      <c r="FML41" s="53"/>
      <c r="FMM41" s="53"/>
      <c r="FMN41" s="53"/>
      <c r="FMO41" s="53"/>
      <c r="FMP41" s="53"/>
      <c r="FMQ41" s="53"/>
      <c r="FMR41" s="53"/>
      <c r="FMS41" s="53"/>
      <c r="FMT41" s="53"/>
      <c r="FMU41" s="53"/>
      <c r="FMV41" s="53"/>
      <c r="FMW41" s="53"/>
      <c r="FMX41" s="53"/>
      <c r="FMY41" s="53"/>
      <c r="FMZ41" s="53"/>
      <c r="FNA41" s="53"/>
      <c r="FNB41" s="53"/>
      <c r="FNC41" s="53"/>
      <c r="FND41" s="53"/>
      <c r="FNE41" s="53"/>
      <c r="FNF41" s="53"/>
      <c r="FNG41" s="53"/>
      <c r="FNH41" s="53"/>
      <c r="FNI41" s="53"/>
      <c r="FNJ41" s="53"/>
      <c r="FNK41" s="53"/>
      <c r="FNL41" s="53"/>
      <c r="FNM41" s="53"/>
      <c r="FNN41" s="53"/>
      <c r="FNO41" s="53"/>
      <c r="FNP41" s="53"/>
      <c r="FNQ41" s="53"/>
      <c r="FNR41" s="53"/>
      <c r="FNS41" s="53"/>
      <c r="FNT41" s="53"/>
      <c r="FNU41" s="53"/>
      <c r="FNV41" s="53"/>
      <c r="FNW41" s="53"/>
      <c r="FNX41" s="53"/>
      <c r="FNY41" s="53"/>
      <c r="FNZ41" s="53"/>
      <c r="FOA41" s="53"/>
      <c r="FOB41" s="53"/>
      <c r="FOC41" s="53"/>
      <c r="FOD41" s="53"/>
      <c r="FOE41" s="53"/>
      <c r="FOF41" s="53"/>
      <c r="FOG41" s="53"/>
      <c r="FOH41" s="53"/>
      <c r="FOI41" s="53"/>
      <c r="FOJ41" s="53"/>
      <c r="FOK41" s="53"/>
      <c r="FOL41" s="53"/>
      <c r="FOM41" s="53"/>
      <c r="FON41" s="53"/>
      <c r="FOO41" s="53"/>
      <c r="FOP41" s="53"/>
      <c r="FOQ41" s="53"/>
      <c r="FOR41" s="53"/>
      <c r="FOS41" s="53"/>
      <c r="FOT41" s="53"/>
      <c r="FOU41" s="53"/>
      <c r="FOV41" s="53"/>
      <c r="FOW41" s="53"/>
      <c r="FOX41" s="53"/>
      <c r="FOY41" s="53"/>
      <c r="FOZ41" s="53"/>
      <c r="FPA41" s="53"/>
      <c r="FPB41" s="53"/>
      <c r="FPC41" s="53"/>
      <c r="FPD41" s="53"/>
      <c r="FPE41" s="53"/>
      <c r="FPF41" s="53"/>
      <c r="FPG41" s="53"/>
      <c r="FPH41" s="53"/>
      <c r="FPI41" s="53"/>
      <c r="FPJ41" s="53"/>
      <c r="FPK41" s="53"/>
      <c r="FPL41" s="53"/>
      <c r="FPM41" s="53"/>
      <c r="FPN41" s="53"/>
      <c r="FPO41" s="53"/>
      <c r="FPP41" s="53"/>
      <c r="FPQ41" s="53"/>
      <c r="FPR41" s="53"/>
      <c r="FPS41" s="53"/>
      <c r="FPT41" s="53"/>
      <c r="FPU41" s="53"/>
      <c r="FPV41" s="53"/>
      <c r="FPW41" s="53"/>
      <c r="FPX41" s="53"/>
      <c r="FPY41" s="53"/>
      <c r="FPZ41" s="53"/>
      <c r="FQA41" s="53"/>
      <c r="FQB41" s="53"/>
      <c r="FQC41" s="53"/>
      <c r="FQD41" s="53"/>
      <c r="FQE41" s="53"/>
      <c r="FQF41" s="53"/>
      <c r="FQG41" s="53"/>
      <c r="FQH41" s="53"/>
      <c r="FQI41" s="53"/>
      <c r="FQJ41" s="53"/>
      <c r="FQK41" s="53"/>
      <c r="FQL41" s="53"/>
      <c r="FQM41" s="53"/>
      <c r="FQN41" s="53"/>
      <c r="FQO41" s="53"/>
      <c r="FQP41" s="53"/>
      <c r="FQQ41" s="53"/>
      <c r="FQR41" s="53"/>
      <c r="FQS41" s="53"/>
      <c r="FQT41" s="53"/>
      <c r="FQU41" s="53"/>
      <c r="FQV41" s="53"/>
      <c r="FQW41" s="53"/>
      <c r="FQX41" s="53"/>
      <c r="FQY41" s="53"/>
      <c r="FQZ41" s="53"/>
      <c r="FRA41" s="53"/>
      <c r="FRB41" s="53"/>
      <c r="FRC41" s="53"/>
      <c r="FRD41" s="53"/>
      <c r="FRE41" s="53"/>
      <c r="FRF41" s="53"/>
      <c r="FRG41" s="53"/>
      <c r="FRH41" s="53"/>
      <c r="FRI41" s="53"/>
      <c r="FRJ41" s="53"/>
      <c r="FRK41" s="53"/>
      <c r="FRL41" s="53"/>
      <c r="FRM41" s="53"/>
      <c r="FRN41" s="53"/>
      <c r="FRO41" s="53"/>
      <c r="FRP41" s="53"/>
      <c r="FRQ41" s="53"/>
      <c r="FRR41" s="53"/>
      <c r="FRS41" s="53"/>
      <c r="FRT41" s="53"/>
      <c r="FRU41" s="53"/>
      <c r="FRV41" s="53"/>
      <c r="FRW41" s="53"/>
      <c r="FRX41" s="53"/>
      <c r="FRY41" s="53"/>
      <c r="FRZ41" s="53"/>
      <c r="FSA41" s="53"/>
      <c r="FSB41" s="53"/>
      <c r="FSC41" s="53"/>
      <c r="FSD41" s="53"/>
      <c r="FSE41" s="53"/>
      <c r="FSF41" s="53"/>
      <c r="FSG41" s="53"/>
      <c r="FSH41" s="53"/>
      <c r="FSI41" s="53"/>
      <c r="FSJ41" s="53"/>
      <c r="FSK41" s="53"/>
      <c r="FSL41" s="53"/>
      <c r="FSM41" s="53"/>
      <c r="FSN41" s="53"/>
      <c r="FSO41" s="53"/>
      <c r="FSP41" s="53"/>
      <c r="FSQ41" s="53"/>
      <c r="FSR41" s="53"/>
      <c r="FSS41" s="53"/>
      <c r="FST41" s="53"/>
      <c r="FSU41" s="53"/>
      <c r="FSV41" s="53"/>
      <c r="FSW41" s="53"/>
      <c r="FSX41" s="53"/>
      <c r="FSY41" s="53"/>
      <c r="FSZ41" s="53"/>
      <c r="FTA41" s="53"/>
      <c r="FTB41" s="53"/>
      <c r="FTC41" s="53"/>
      <c r="FTD41" s="53"/>
      <c r="FTE41" s="53"/>
      <c r="FTF41" s="53"/>
      <c r="FTG41" s="53"/>
      <c r="FTH41" s="53"/>
      <c r="FTI41" s="53"/>
      <c r="FTJ41" s="53"/>
      <c r="FTK41" s="53"/>
      <c r="FTL41" s="53"/>
      <c r="FTM41" s="53"/>
      <c r="FTN41" s="53"/>
      <c r="FTO41" s="53"/>
      <c r="FTP41" s="53"/>
      <c r="FTQ41" s="53"/>
      <c r="FTR41" s="53"/>
      <c r="FTS41" s="53"/>
      <c r="FTT41" s="53"/>
      <c r="FTU41" s="53"/>
      <c r="FTV41" s="53"/>
      <c r="FTW41" s="53"/>
      <c r="FTX41" s="53"/>
      <c r="FTY41" s="53"/>
      <c r="FTZ41" s="53"/>
      <c r="FUA41" s="53"/>
      <c r="FUB41" s="53"/>
      <c r="FUC41" s="53"/>
      <c r="FUD41" s="53"/>
      <c r="FUE41" s="53"/>
      <c r="FUF41" s="53"/>
      <c r="FUG41" s="53"/>
      <c r="FUH41" s="53"/>
      <c r="FUI41" s="53"/>
      <c r="FUJ41" s="53"/>
      <c r="FUK41" s="53"/>
      <c r="FUL41" s="53"/>
      <c r="FUM41" s="53"/>
      <c r="FUN41" s="53"/>
      <c r="FUO41" s="53"/>
      <c r="FUP41" s="53"/>
      <c r="FUQ41" s="53"/>
      <c r="FUR41" s="53"/>
      <c r="FUS41" s="53"/>
      <c r="FUT41" s="53"/>
      <c r="FUU41" s="53"/>
      <c r="FUV41" s="53"/>
      <c r="FUW41" s="53"/>
      <c r="FUX41" s="53"/>
      <c r="FUY41" s="53"/>
      <c r="FUZ41" s="53"/>
      <c r="FVA41" s="53"/>
      <c r="FVB41" s="53"/>
      <c r="FVC41" s="53"/>
      <c r="FVD41" s="53"/>
      <c r="FVE41" s="53"/>
      <c r="FVF41" s="53"/>
      <c r="FVG41" s="53"/>
      <c r="FVH41" s="53"/>
      <c r="FVI41" s="53"/>
      <c r="FVJ41" s="53"/>
      <c r="FVK41" s="53"/>
      <c r="FVL41" s="53"/>
      <c r="FVM41" s="53"/>
      <c r="FVN41" s="53"/>
      <c r="FVO41" s="53"/>
      <c r="FVP41" s="53"/>
      <c r="FVQ41" s="53"/>
      <c r="FVR41" s="53"/>
      <c r="FVS41" s="53"/>
      <c r="FVT41" s="53"/>
      <c r="FVU41" s="53"/>
      <c r="FVV41" s="53"/>
      <c r="FVW41" s="53"/>
      <c r="FVX41" s="53"/>
      <c r="FVY41" s="53"/>
      <c r="FVZ41" s="53"/>
      <c r="FWA41" s="53"/>
      <c r="FWB41" s="53"/>
      <c r="FWC41" s="53"/>
      <c r="FWD41" s="53"/>
      <c r="FWE41" s="53"/>
      <c r="FWF41" s="53"/>
      <c r="FWG41" s="53"/>
      <c r="FWH41" s="53"/>
      <c r="FWI41" s="53"/>
      <c r="FWJ41" s="53"/>
      <c r="FWK41" s="53"/>
      <c r="FWL41" s="53"/>
      <c r="FWM41" s="53"/>
      <c r="FWN41" s="53"/>
      <c r="FWO41" s="53"/>
      <c r="FWP41" s="53"/>
      <c r="FWQ41" s="53"/>
      <c r="FWR41" s="53"/>
      <c r="FWS41" s="53"/>
      <c r="FWT41" s="53"/>
      <c r="FWU41" s="53"/>
      <c r="FWV41" s="53"/>
      <c r="FWW41" s="53"/>
      <c r="FWX41" s="53"/>
      <c r="FWY41" s="53"/>
      <c r="FWZ41" s="53"/>
      <c r="FXA41" s="53"/>
      <c r="FXB41" s="53"/>
      <c r="FXC41" s="53"/>
      <c r="FXD41" s="53"/>
      <c r="FXE41" s="53"/>
      <c r="FXF41" s="53"/>
      <c r="FXG41" s="53"/>
      <c r="FXH41" s="53"/>
      <c r="FXI41" s="53"/>
      <c r="FXJ41" s="53"/>
      <c r="FXK41" s="53"/>
      <c r="FXL41" s="53"/>
      <c r="FXM41" s="53"/>
      <c r="FXN41" s="53"/>
      <c r="FXO41" s="53"/>
      <c r="FXP41" s="53"/>
      <c r="FXQ41" s="53"/>
      <c r="FXR41" s="53"/>
      <c r="FXS41" s="53"/>
      <c r="FXT41" s="53"/>
      <c r="FXU41" s="53"/>
      <c r="FXV41" s="53"/>
      <c r="FXW41" s="53"/>
      <c r="FXX41" s="53"/>
      <c r="FXY41" s="53"/>
      <c r="FXZ41" s="53"/>
      <c r="FYA41" s="53"/>
      <c r="FYB41" s="53"/>
      <c r="FYC41" s="53"/>
      <c r="FYD41" s="53"/>
      <c r="FYE41" s="53"/>
      <c r="FYF41" s="53"/>
      <c r="FYG41" s="53"/>
      <c r="FYH41" s="53"/>
      <c r="FYI41" s="53"/>
      <c r="FYJ41" s="53"/>
      <c r="FYK41" s="53"/>
      <c r="FYL41" s="53"/>
      <c r="FYM41" s="53"/>
      <c r="FYN41" s="53"/>
      <c r="FYO41" s="53"/>
      <c r="FYP41" s="53"/>
      <c r="FYQ41" s="53"/>
      <c r="FYR41" s="53"/>
      <c r="FYS41" s="53"/>
      <c r="FYT41" s="53"/>
      <c r="FYU41" s="53"/>
      <c r="FYV41" s="53"/>
      <c r="FYW41" s="53"/>
      <c r="FYX41" s="53"/>
      <c r="FYY41" s="53"/>
      <c r="FYZ41" s="53"/>
      <c r="FZA41" s="53"/>
      <c r="FZB41" s="53"/>
      <c r="FZC41" s="53"/>
      <c r="FZD41" s="53"/>
      <c r="FZE41" s="53"/>
      <c r="FZF41" s="53"/>
      <c r="FZG41" s="53"/>
      <c r="FZH41" s="53"/>
      <c r="FZI41" s="53"/>
      <c r="FZJ41" s="53"/>
      <c r="FZK41" s="53"/>
      <c r="FZL41" s="53"/>
      <c r="FZM41" s="53"/>
      <c r="FZN41" s="53"/>
      <c r="FZO41" s="53"/>
      <c r="FZP41" s="53"/>
      <c r="FZQ41" s="53"/>
      <c r="FZR41" s="53"/>
      <c r="FZS41" s="53"/>
      <c r="FZT41" s="53"/>
      <c r="FZU41" s="53"/>
      <c r="FZV41" s="53"/>
      <c r="FZW41" s="53"/>
      <c r="FZX41" s="53"/>
      <c r="FZY41" s="53"/>
      <c r="FZZ41" s="53"/>
      <c r="GAA41" s="53"/>
      <c r="GAB41" s="53"/>
      <c r="GAC41" s="53"/>
      <c r="GAD41" s="53"/>
      <c r="GAE41" s="53"/>
      <c r="GAF41" s="53"/>
      <c r="GAG41" s="53"/>
      <c r="GAH41" s="53"/>
      <c r="GAI41" s="53"/>
      <c r="GAJ41" s="53"/>
      <c r="GAK41" s="53"/>
      <c r="GAL41" s="53"/>
      <c r="GAM41" s="53"/>
      <c r="GAN41" s="53"/>
      <c r="GAO41" s="53"/>
      <c r="GAP41" s="53"/>
      <c r="GAQ41" s="53"/>
      <c r="GAR41" s="53"/>
      <c r="GAS41" s="53"/>
      <c r="GAT41" s="53"/>
      <c r="GAU41" s="53"/>
      <c r="GAV41" s="53"/>
      <c r="GAW41" s="53"/>
      <c r="GAX41" s="53"/>
      <c r="GAY41" s="53"/>
      <c r="GAZ41" s="53"/>
      <c r="GBA41" s="53"/>
      <c r="GBB41" s="53"/>
      <c r="GBC41" s="53"/>
      <c r="GBD41" s="53"/>
      <c r="GBE41" s="53"/>
      <c r="GBF41" s="53"/>
      <c r="GBG41" s="53"/>
      <c r="GBH41" s="53"/>
      <c r="GBI41" s="53"/>
      <c r="GBJ41" s="53"/>
      <c r="GBK41" s="53"/>
      <c r="GBL41" s="53"/>
      <c r="GBM41" s="53"/>
      <c r="GBN41" s="53"/>
      <c r="GBO41" s="53"/>
      <c r="GBP41" s="53"/>
      <c r="GBQ41" s="53"/>
      <c r="GBR41" s="53"/>
      <c r="GBS41" s="53"/>
      <c r="GBT41" s="53"/>
      <c r="GBU41" s="53"/>
      <c r="GBV41" s="53"/>
      <c r="GBW41" s="53"/>
      <c r="GBX41" s="53"/>
      <c r="GBY41" s="53"/>
      <c r="GBZ41" s="53"/>
      <c r="GCA41" s="53"/>
      <c r="GCB41" s="53"/>
      <c r="GCC41" s="53"/>
      <c r="GCD41" s="53"/>
      <c r="GCE41" s="53"/>
      <c r="GCF41" s="53"/>
      <c r="GCG41" s="53"/>
      <c r="GCH41" s="53"/>
      <c r="GCI41" s="53"/>
      <c r="GCJ41" s="53"/>
      <c r="GCK41" s="53"/>
      <c r="GCL41" s="53"/>
      <c r="GCM41" s="53"/>
      <c r="GCN41" s="53"/>
      <c r="GCO41" s="53"/>
      <c r="GCP41" s="53"/>
      <c r="GCQ41" s="53"/>
      <c r="GCR41" s="53"/>
      <c r="GCS41" s="53"/>
      <c r="GCT41" s="53"/>
      <c r="GCU41" s="53"/>
      <c r="GCV41" s="53"/>
      <c r="GCW41" s="53"/>
      <c r="GCX41" s="53"/>
      <c r="GCY41" s="53"/>
      <c r="GCZ41" s="53"/>
      <c r="GDA41" s="53"/>
      <c r="GDB41" s="53"/>
      <c r="GDC41" s="53"/>
      <c r="GDD41" s="53"/>
      <c r="GDE41" s="53"/>
      <c r="GDF41" s="53"/>
      <c r="GDG41" s="53"/>
      <c r="GDH41" s="53"/>
      <c r="GDI41" s="53"/>
      <c r="GDJ41" s="53"/>
      <c r="GDK41" s="53"/>
      <c r="GDL41" s="53"/>
      <c r="GDM41" s="53"/>
      <c r="GDN41" s="53"/>
      <c r="GDO41" s="53"/>
      <c r="GDP41" s="53"/>
      <c r="GDQ41" s="53"/>
      <c r="GDR41" s="53"/>
      <c r="GDS41" s="53"/>
      <c r="GDT41" s="53"/>
      <c r="GDU41" s="53"/>
      <c r="GDV41" s="53"/>
      <c r="GDW41" s="53"/>
      <c r="GDX41" s="53"/>
      <c r="GDY41" s="53"/>
      <c r="GDZ41" s="53"/>
      <c r="GEA41" s="53"/>
      <c r="GEB41" s="53"/>
      <c r="GEC41" s="53"/>
      <c r="GED41" s="53"/>
      <c r="GEE41" s="53"/>
      <c r="GEF41" s="53"/>
      <c r="GEG41" s="53"/>
      <c r="GEH41" s="53"/>
      <c r="GEI41" s="53"/>
      <c r="GEJ41" s="53"/>
      <c r="GEK41" s="53"/>
      <c r="GEL41" s="53"/>
      <c r="GEM41" s="53"/>
      <c r="GEN41" s="53"/>
      <c r="GEO41" s="53"/>
      <c r="GEP41" s="53"/>
      <c r="GEQ41" s="53"/>
      <c r="GER41" s="53"/>
      <c r="GES41" s="53"/>
      <c r="GET41" s="53"/>
      <c r="GEU41" s="53"/>
      <c r="GEV41" s="53"/>
      <c r="GEW41" s="53"/>
      <c r="GEX41" s="53"/>
      <c r="GEY41" s="53"/>
      <c r="GEZ41" s="53"/>
      <c r="GFA41" s="53"/>
      <c r="GFB41" s="53"/>
      <c r="GFC41" s="53"/>
      <c r="GFD41" s="53"/>
      <c r="GFE41" s="53"/>
      <c r="GFF41" s="53"/>
      <c r="GFG41" s="53"/>
      <c r="GFH41" s="53"/>
      <c r="GFI41" s="53"/>
      <c r="GFJ41" s="53"/>
      <c r="GFK41" s="53"/>
      <c r="GFL41" s="53"/>
      <c r="GFM41" s="53"/>
      <c r="GFN41" s="53"/>
      <c r="GFO41" s="53"/>
      <c r="GFP41" s="53"/>
      <c r="GFQ41" s="53"/>
      <c r="GFR41" s="53"/>
      <c r="GFS41" s="53"/>
      <c r="GFT41" s="53"/>
      <c r="GFU41" s="53"/>
      <c r="GFV41" s="53"/>
      <c r="GFW41" s="53"/>
      <c r="GFX41" s="53"/>
      <c r="GFY41" s="53"/>
      <c r="GFZ41" s="53"/>
      <c r="GGA41" s="53"/>
      <c r="GGB41" s="53"/>
      <c r="GGC41" s="53"/>
      <c r="GGD41" s="53"/>
      <c r="GGE41" s="53"/>
      <c r="GGF41" s="53"/>
      <c r="GGG41" s="53"/>
      <c r="GGH41" s="53"/>
      <c r="GGI41" s="53"/>
      <c r="GGJ41" s="53"/>
      <c r="GGK41" s="53"/>
      <c r="GGL41" s="53"/>
      <c r="GGM41" s="53"/>
      <c r="GGN41" s="53"/>
      <c r="GGO41" s="53"/>
      <c r="GGP41" s="53"/>
      <c r="GGQ41" s="53"/>
      <c r="GGR41" s="53"/>
      <c r="GGS41" s="53"/>
      <c r="GGT41" s="53"/>
      <c r="GGU41" s="53"/>
      <c r="GGV41" s="53"/>
      <c r="GGW41" s="53"/>
      <c r="GGX41" s="53"/>
      <c r="GGY41" s="53"/>
      <c r="GGZ41" s="53"/>
      <c r="GHA41" s="53"/>
      <c r="GHB41" s="53"/>
      <c r="GHC41" s="53"/>
      <c r="GHD41" s="53"/>
      <c r="GHE41" s="53"/>
      <c r="GHF41" s="53"/>
      <c r="GHG41" s="53"/>
      <c r="GHH41" s="53"/>
      <c r="GHI41" s="53"/>
      <c r="GHJ41" s="53"/>
      <c r="GHK41" s="53"/>
      <c r="GHL41" s="53"/>
      <c r="GHM41" s="53"/>
      <c r="GHN41" s="53"/>
      <c r="GHO41" s="53"/>
      <c r="GHP41" s="53"/>
      <c r="GHQ41" s="53"/>
      <c r="GHR41" s="53"/>
      <c r="GHS41" s="53"/>
      <c r="GHT41" s="53"/>
      <c r="GHU41" s="53"/>
      <c r="GHV41" s="53"/>
      <c r="GHW41" s="53"/>
      <c r="GHX41" s="53"/>
      <c r="GHY41" s="53"/>
      <c r="GHZ41" s="53"/>
      <c r="GIA41" s="53"/>
      <c r="GIB41" s="53"/>
      <c r="GIC41" s="53"/>
      <c r="GID41" s="53"/>
      <c r="GIE41" s="53"/>
      <c r="GIF41" s="53"/>
      <c r="GIG41" s="53"/>
      <c r="GIH41" s="53"/>
      <c r="GII41" s="53"/>
      <c r="GIJ41" s="53"/>
      <c r="GIK41" s="53"/>
      <c r="GIL41" s="53"/>
      <c r="GIM41" s="53"/>
      <c r="GIN41" s="53"/>
      <c r="GIO41" s="53"/>
      <c r="GIP41" s="53"/>
      <c r="GIQ41" s="53"/>
      <c r="GIR41" s="53"/>
      <c r="GIS41" s="53"/>
      <c r="GIT41" s="53"/>
      <c r="GIU41" s="53"/>
      <c r="GIV41" s="53"/>
      <c r="GIW41" s="53"/>
      <c r="GIX41" s="53"/>
      <c r="GIY41" s="53"/>
      <c r="GIZ41" s="53"/>
      <c r="GJA41" s="53"/>
      <c r="GJB41" s="53"/>
      <c r="GJC41" s="53"/>
      <c r="GJD41" s="53"/>
      <c r="GJE41" s="53"/>
      <c r="GJF41" s="53"/>
      <c r="GJG41" s="53"/>
      <c r="GJH41" s="53"/>
      <c r="GJI41" s="53"/>
      <c r="GJJ41" s="53"/>
      <c r="GJK41" s="53"/>
      <c r="GJL41" s="53"/>
      <c r="GJM41" s="53"/>
      <c r="GJN41" s="53"/>
      <c r="GJO41" s="53"/>
      <c r="GJP41" s="53"/>
      <c r="GJQ41" s="53"/>
      <c r="GJR41" s="53"/>
      <c r="GJS41" s="53"/>
      <c r="GJT41" s="53"/>
      <c r="GJU41" s="53"/>
      <c r="GJV41" s="53"/>
      <c r="GJW41" s="53"/>
      <c r="GJX41" s="53"/>
      <c r="GJY41" s="53"/>
      <c r="GJZ41" s="53"/>
      <c r="GKA41" s="53"/>
      <c r="GKB41" s="53"/>
      <c r="GKC41" s="53"/>
      <c r="GKD41" s="53"/>
      <c r="GKE41" s="53"/>
      <c r="GKF41" s="53"/>
      <c r="GKG41" s="53"/>
      <c r="GKH41" s="53"/>
      <c r="GKI41" s="53"/>
      <c r="GKJ41" s="53"/>
      <c r="GKK41" s="53"/>
      <c r="GKL41" s="53"/>
      <c r="GKM41" s="53"/>
      <c r="GKN41" s="53"/>
      <c r="GKO41" s="53"/>
      <c r="GKP41" s="53"/>
      <c r="GKQ41" s="53"/>
      <c r="GKR41" s="53"/>
      <c r="GKS41" s="53"/>
      <c r="GKT41" s="53"/>
      <c r="GKU41" s="53"/>
      <c r="GKV41" s="53"/>
      <c r="GKW41" s="53"/>
      <c r="GKX41" s="53"/>
      <c r="GKY41" s="53"/>
      <c r="GKZ41" s="53"/>
      <c r="GLA41" s="53"/>
      <c r="GLB41" s="53"/>
      <c r="GLC41" s="53"/>
      <c r="GLD41" s="53"/>
      <c r="GLE41" s="53"/>
      <c r="GLF41" s="53"/>
      <c r="GLG41" s="53"/>
      <c r="GLH41" s="53"/>
      <c r="GLI41" s="53"/>
      <c r="GLJ41" s="53"/>
      <c r="GLK41" s="53"/>
      <c r="GLL41" s="53"/>
      <c r="GLM41" s="53"/>
      <c r="GLN41" s="53"/>
      <c r="GLO41" s="53"/>
      <c r="GLP41" s="53"/>
      <c r="GLQ41" s="53"/>
      <c r="GLR41" s="53"/>
      <c r="GLS41" s="53"/>
      <c r="GLT41" s="53"/>
      <c r="GLU41" s="53"/>
      <c r="GLV41" s="53"/>
      <c r="GLW41" s="53"/>
      <c r="GLX41" s="53"/>
      <c r="GLY41" s="53"/>
      <c r="GLZ41" s="53"/>
      <c r="GMA41" s="53"/>
      <c r="GMB41" s="53"/>
      <c r="GMC41" s="53"/>
      <c r="GMD41" s="53"/>
      <c r="GME41" s="53"/>
      <c r="GMF41" s="53"/>
      <c r="GMG41" s="53"/>
      <c r="GMH41" s="53"/>
      <c r="GMI41" s="53"/>
      <c r="GMJ41" s="53"/>
      <c r="GMK41" s="53"/>
      <c r="GML41" s="53"/>
      <c r="GMM41" s="53"/>
      <c r="GMN41" s="53"/>
      <c r="GMO41" s="53"/>
      <c r="GMP41" s="53"/>
      <c r="GMQ41" s="53"/>
      <c r="GMR41" s="53"/>
      <c r="GMS41" s="53"/>
      <c r="GMT41" s="53"/>
      <c r="GMU41" s="53"/>
      <c r="GMV41" s="53"/>
      <c r="GMW41" s="53"/>
      <c r="GMX41" s="53"/>
      <c r="GMY41" s="53"/>
      <c r="GMZ41" s="53"/>
      <c r="GNA41" s="53"/>
      <c r="GNB41" s="53"/>
      <c r="GNC41" s="53"/>
      <c r="GND41" s="53"/>
      <c r="GNE41" s="53"/>
      <c r="GNF41" s="53"/>
      <c r="GNG41" s="53"/>
      <c r="GNH41" s="53"/>
      <c r="GNI41" s="53"/>
      <c r="GNJ41" s="53"/>
      <c r="GNK41" s="53"/>
      <c r="GNL41" s="53"/>
      <c r="GNM41" s="53"/>
      <c r="GNN41" s="53"/>
      <c r="GNO41" s="53"/>
      <c r="GNP41" s="53"/>
      <c r="GNQ41" s="53"/>
      <c r="GNR41" s="53"/>
      <c r="GNS41" s="53"/>
      <c r="GNT41" s="53"/>
      <c r="GNU41" s="53"/>
      <c r="GNV41" s="53"/>
      <c r="GNW41" s="53"/>
      <c r="GNX41" s="53"/>
      <c r="GNY41" s="53"/>
      <c r="GNZ41" s="53"/>
      <c r="GOA41" s="53"/>
      <c r="GOB41" s="53"/>
      <c r="GOC41" s="53"/>
      <c r="GOD41" s="53"/>
      <c r="GOE41" s="53"/>
      <c r="GOF41" s="53"/>
      <c r="GOG41" s="53"/>
      <c r="GOH41" s="53"/>
      <c r="GOI41" s="53"/>
      <c r="GOJ41" s="53"/>
      <c r="GOK41" s="53"/>
      <c r="GOL41" s="53"/>
      <c r="GOM41" s="53"/>
      <c r="GON41" s="53"/>
      <c r="GOO41" s="53"/>
      <c r="GOP41" s="53"/>
      <c r="GOQ41" s="53"/>
      <c r="GOR41" s="53"/>
      <c r="GOS41" s="53"/>
      <c r="GOT41" s="53"/>
      <c r="GOU41" s="53"/>
      <c r="GOV41" s="53"/>
      <c r="GOW41" s="53"/>
      <c r="GOX41" s="53"/>
      <c r="GOY41" s="53"/>
      <c r="GOZ41" s="53"/>
      <c r="GPA41" s="53"/>
      <c r="GPB41" s="53"/>
      <c r="GPC41" s="53"/>
      <c r="GPD41" s="53"/>
      <c r="GPE41" s="53"/>
      <c r="GPF41" s="53"/>
      <c r="GPG41" s="53"/>
      <c r="GPH41" s="53"/>
      <c r="GPI41" s="53"/>
      <c r="GPJ41" s="53"/>
      <c r="GPK41" s="53"/>
      <c r="GPL41" s="53"/>
      <c r="GPM41" s="53"/>
      <c r="GPN41" s="53"/>
      <c r="GPO41" s="53"/>
      <c r="GPP41" s="53"/>
      <c r="GPQ41" s="53"/>
      <c r="GPR41" s="53"/>
      <c r="GPS41" s="53"/>
      <c r="GPT41" s="53"/>
      <c r="GPU41" s="53"/>
      <c r="GPV41" s="53"/>
      <c r="GPW41" s="53"/>
      <c r="GPX41" s="53"/>
      <c r="GPY41" s="53"/>
      <c r="GPZ41" s="53"/>
      <c r="GQA41" s="53"/>
      <c r="GQB41" s="53"/>
      <c r="GQC41" s="53"/>
      <c r="GQD41" s="53"/>
      <c r="GQE41" s="53"/>
      <c r="GQF41" s="53"/>
      <c r="GQG41" s="53"/>
      <c r="GQH41" s="53"/>
      <c r="GQI41" s="53"/>
      <c r="GQJ41" s="53"/>
      <c r="GQK41" s="53"/>
      <c r="GQL41" s="53"/>
      <c r="GQM41" s="53"/>
      <c r="GQN41" s="53"/>
      <c r="GQO41" s="53"/>
      <c r="GQP41" s="53"/>
      <c r="GQQ41" s="53"/>
      <c r="GQR41" s="53"/>
      <c r="GQS41" s="53"/>
      <c r="GQT41" s="53"/>
      <c r="GQU41" s="53"/>
      <c r="GQV41" s="53"/>
      <c r="GQW41" s="53"/>
      <c r="GQX41" s="53"/>
      <c r="GQY41" s="53"/>
      <c r="GQZ41" s="53"/>
      <c r="GRA41" s="53"/>
      <c r="GRB41" s="53"/>
      <c r="GRC41" s="53"/>
      <c r="GRD41" s="53"/>
      <c r="GRE41" s="53"/>
      <c r="GRF41" s="53"/>
      <c r="GRG41" s="53"/>
      <c r="GRH41" s="53"/>
      <c r="GRI41" s="53"/>
      <c r="GRJ41" s="53"/>
      <c r="GRK41" s="53"/>
      <c r="GRL41" s="53"/>
      <c r="GRM41" s="53"/>
      <c r="GRN41" s="53"/>
      <c r="GRO41" s="53"/>
      <c r="GRP41" s="53"/>
      <c r="GRQ41" s="53"/>
      <c r="GRR41" s="53"/>
      <c r="GRS41" s="53"/>
      <c r="GRT41" s="53"/>
      <c r="GRU41" s="53"/>
      <c r="GRV41" s="53"/>
      <c r="GRW41" s="53"/>
      <c r="GRX41" s="53"/>
      <c r="GRY41" s="53"/>
      <c r="GRZ41" s="53"/>
      <c r="GSA41" s="53"/>
      <c r="GSB41" s="53"/>
      <c r="GSC41" s="53"/>
      <c r="GSD41" s="53"/>
      <c r="GSE41" s="53"/>
      <c r="GSF41" s="53"/>
      <c r="GSG41" s="53"/>
      <c r="GSH41" s="53"/>
      <c r="GSI41" s="53"/>
      <c r="GSJ41" s="53"/>
      <c r="GSK41" s="53"/>
      <c r="GSL41" s="53"/>
      <c r="GSM41" s="53"/>
      <c r="GSN41" s="53"/>
      <c r="GSO41" s="53"/>
      <c r="GSP41" s="53"/>
      <c r="GSQ41" s="53"/>
      <c r="GSR41" s="53"/>
      <c r="GSS41" s="53"/>
      <c r="GST41" s="53"/>
      <c r="GSU41" s="53"/>
      <c r="GSV41" s="53"/>
      <c r="GSW41" s="53"/>
      <c r="GSX41" s="53"/>
      <c r="GSY41" s="53"/>
      <c r="GSZ41" s="53"/>
      <c r="GTA41" s="53"/>
      <c r="GTB41" s="53"/>
      <c r="GTC41" s="53"/>
      <c r="GTD41" s="53"/>
      <c r="GTE41" s="53"/>
      <c r="GTF41" s="53"/>
      <c r="GTG41" s="53"/>
      <c r="GTH41" s="53"/>
      <c r="GTI41" s="53"/>
      <c r="GTJ41" s="53"/>
      <c r="GTK41" s="53"/>
      <c r="GTL41" s="53"/>
      <c r="GTM41" s="53"/>
      <c r="GTN41" s="53"/>
      <c r="GTO41" s="53"/>
      <c r="GTP41" s="53"/>
      <c r="GTQ41" s="53"/>
      <c r="GTR41" s="53"/>
      <c r="GTS41" s="53"/>
      <c r="GTT41" s="53"/>
      <c r="GTU41" s="53"/>
      <c r="GTV41" s="53"/>
      <c r="GTW41" s="53"/>
      <c r="GTX41" s="53"/>
      <c r="GTY41" s="53"/>
      <c r="GTZ41" s="53"/>
      <c r="GUA41" s="53"/>
      <c r="GUB41" s="53"/>
      <c r="GUC41" s="53"/>
      <c r="GUD41" s="53"/>
      <c r="GUE41" s="53"/>
      <c r="GUF41" s="53"/>
      <c r="GUG41" s="53"/>
      <c r="GUH41" s="53"/>
      <c r="GUI41" s="53"/>
      <c r="GUJ41" s="53"/>
      <c r="GUK41" s="53"/>
      <c r="GUL41" s="53"/>
      <c r="GUM41" s="53"/>
      <c r="GUN41" s="53"/>
      <c r="GUO41" s="53"/>
      <c r="GUP41" s="53"/>
      <c r="GUQ41" s="53"/>
      <c r="GUR41" s="53"/>
      <c r="GUS41" s="53"/>
      <c r="GUT41" s="53"/>
      <c r="GUU41" s="53"/>
      <c r="GUV41" s="53"/>
      <c r="GUW41" s="53"/>
      <c r="GUX41" s="53"/>
      <c r="GUY41" s="53"/>
      <c r="GUZ41" s="53"/>
      <c r="GVA41" s="53"/>
      <c r="GVB41" s="53"/>
      <c r="GVC41" s="53"/>
      <c r="GVD41" s="53"/>
      <c r="GVE41" s="53"/>
      <c r="GVF41" s="53"/>
      <c r="GVG41" s="53"/>
      <c r="GVH41" s="53"/>
      <c r="GVI41" s="53"/>
      <c r="GVJ41" s="53"/>
      <c r="GVK41" s="53"/>
      <c r="GVL41" s="53"/>
      <c r="GVM41" s="53"/>
      <c r="GVN41" s="53"/>
      <c r="GVO41" s="53"/>
      <c r="GVP41" s="53"/>
      <c r="GVQ41" s="53"/>
      <c r="GVR41" s="53"/>
      <c r="GVS41" s="53"/>
      <c r="GVT41" s="53"/>
      <c r="GVU41" s="53"/>
      <c r="GVV41" s="53"/>
      <c r="GVW41" s="53"/>
      <c r="GVX41" s="53"/>
      <c r="GVY41" s="53"/>
      <c r="GVZ41" s="53"/>
      <c r="GWA41" s="53"/>
      <c r="GWB41" s="53"/>
      <c r="GWC41" s="53"/>
      <c r="GWD41" s="53"/>
      <c r="GWE41" s="53"/>
      <c r="GWF41" s="53"/>
      <c r="GWG41" s="53"/>
      <c r="GWH41" s="53"/>
      <c r="GWI41" s="53"/>
      <c r="GWJ41" s="53"/>
      <c r="GWK41" s="53"/>
      <c r="GWL41" s="53"/>
      <c r="GWM41" s="53"/>
      <c r="GWN41" s="53"/>
      <c r="GWO41" s="53"/>
      <c r="GWP41" s="53"/>
      <c r="GWQ41" s="53"/>
      <c r="GWR41" s="53"/>
      <c r="GWS41" s="53"/>
      <c r="GWT41" s="53"/>
      <c r="GWU41" s="53"/>
      <c r="GWV41" s="53"/>
      <c r="GWW41" s="53"/>
      <c r="GWX41" s="53"/>
      <c r="GWY41" s="53"/>
      <c r="GWZ41" s="53"/>
      <c r="GXA41" s="53"/>
      <c r="GXB41" s="53"/>
      <c r="GXC41" s="53"/>
      <c r="GXD41" s="53"/>
      <c r="GXE41" s="53"/>
      <c r="GXF41" s="53"/>
      <c r="GXG41" s="53"/>
      <c r="GXH41" s="53"/>
      <c r="GXI41" s="53"/>
      <c r="GXJ41" s="53"/>
      <c r="GXK41" s="53"/>
      <c r="GXL41" s="53"/>
      <c r="GXM41" s="53"/>
      <c r="GXN41" s="53"/>
      <c r="GXO41" s="53"/>
      <c r="GXP41" s="53"/>
      <c r="GXQ41" s="53"/>
      <c r="GXR41" s="53"/>
      <c r="GXS41" s="53"/>
      <c r="GXT41" s="53"/>
      <c r="GXU41" s="53"/>
      <c r="GXV41" s="53"/>
      <c r="GXW41" s="53"/>
      <c r="GXX41" s="53"/>
      <c r="GXY41" s="53"/>
      <c r="GXZ41" s="53"/>
      <c r="GYA41" s="53"/>
      <c r="GYB41" s="53"/>
      <c r="GYC41" s="53"/>
      <c r="GYD41" s="53"/>
      <c r="GYE41" s="53"/>
      <c r="GYF41" s="53"/>
      <c r="GYG41" s="53"/>
      <c r="GYH41" s="53"/>
      <c r="GYI41" s="53"/>
      <c r="GYJ41" s="53"/>
      <c r="GYK41" s="53"/>
      <c r="GYL41" s="53"/>
      <c r="GYM41" s="53"/>
      <c r="GYN41" s="53"/>
      <c r="GYO41" s="53"/>
      <c r="GYP41" s="53"/>
      <c r="GYQ41" s="53"/>
      <c r="GYR41" s="53"/>
      <c r="GYS41" s="53"/>
      <c r="GYT41" s="53"/>
      <c r="GYU41" s="53"/>
      <c r="GYV41" s="53"/>
      <c r="GYW41" s="53"/>
      <c r="GYX41" s="53"/>
      <c r="GYY41" s="53"/>
      <c r="GYZ41" s="53"/>
      <c r="GZA41" s="53"/>
      <c r="GZB41" s="53"/>
      <c r="GZC41" s="53"/>
      <c r="GZD41" s="53"/>
      <c r="GZE41" s="53"/>
      <c r="GZF41" s="53"/>
      <c r="GZG41" s="53"/>
      <c r="GZH41" s="53"/>
      <c r="GZI41" s="53"/>
      <c r="GZJ41" s="53"/>
      <c r="GZK41" s="53"/>
      <c r="GZL41" s="53"/>
      <c r="GZM41" s="53"/>
      <c r="GZN41" s="53"/>
      <c r="GZO41" s="53"/>
      <c r="GZP41" s="53"/>
      <c r="GZQ41" s="53"/>
      <c r="GZR41" s="53"/>
      <c r="GZS41" s="53"/>
      <c r="GZT41" s="53"/>
      <c r="GZU41" s="53"/>
      <c r="GZV41" s="53"/>
      <c r="GZW41" s="53"/>
      <c r="GZX41" s="53"/>
      <c r="GZY41" s="53"/>
      <c r="GZZ41" s="53"/>
      <c r="HAA41" s="53"/>
      <c r="HAB41" s="53"/>
      <c r="HAC41" s="53"/>
      <c r="HAD41" s="53"/>
      <c r="HAE41" s="53"/>
      <c r="HAF41" s="53"/>
      <c r="HAG41" s="53"/>
      <c r="HAH41" s="53"/>
      <c r="HAI41" s="53"/>
      <c r="HAJ41" s="53"/>
      <c r="HAK41" s="53"/>
      <c r="HAL41" s="53"/>
      <c r="HAM41" s="53"/>
      <c r="HAN41" s="53"/>
      <c r="HAO41" s="53"/>
      <c r="HAP41" s="53"/>
      <c r="HAQ41" s="53"/>
      <c r="HAR41" s="53"/>
      <c r="HAS41" s="53"/>
      <c r="HAT41" s="53"/>
      <c r="HAU41" s="53"/>
      <c r="HAV41" s="53"/>
      <c r="HAW41" s="53"/>
      <c r="HAX41" s="53"/>
      <c r="HAY41" s="53"/>
      <c r="HAZ41" s="53"/>
      <c r="HBA41" s="53"/>
      <c r="HBB41" s="53"/>
      <c r="HBC41" s="53"/>
      <c r="HBD41" s="53"/>
      <c r="HBE41" s="53"/>
      <c r="HBF41" s="53"/>
      <c r="HBG41" s="53"/>
      <c r="HBH41" s="53"/>
      <c r="HBI41" s="53"/>
      <c r="HBJ41" s="53"/>
      <c r="HBK41" s="53"/>
      <c r="HBL41" s="53"/>
      <c r="HBM41" s="53"/>
      <c r="HBN41" s="53"/>
      <c r="HBO41" s="53"/>
      <c r="HBP41" s="53"/>
      <c r="HBQ41" s="53"/>
      <c r="HBR41" s="53"/>
      <c r="HBS41" s="53"/>
      <c r="HBT41" s="53"/>
      <c r="HBU41" s="53"/>
      <c r="HBV41" s="53"/>
      <c r="HBW41" s="53"/>
      <c r="HBX41" s="53"/>
      <c r="HBY41" s="53"/>
      <c r="HBZ41" s="53"/>
      <c r="HCA41" s="53"/>
      <c r="HCB41" s="53"/>
      <c r="HCC41" s="53"/>
      <c r="HCD41" s="53"/>
      <c r="HCE41" s="53"/>
      <c r="HCF41" s="53"/>
      <c r="HCG41" s="53"/>
      <c r="HCH41" s="53"/>
      <c r="HCI41" s="53"/>
      <c r="HCJ41" s="53"/>
      <c r="HCK41" s="53"/>
      <c r="HCL41" s="53"/>
      <c r="HCM41" s="53"/>
      <c r="HCN41" s="53"/>
      <c r="HCO41" s="53"/>
      <c r="HCP41" s="53"/>
      <c r="HCQ41" s="53"/>
      <c r="HCR41" s="53"/>
      <c r="HCS41" s="53"/>
      <c r="HCT41" s="53"/>
      <c r="HCU41" s="53"/>
      <c r="HCV41" s="53"/>
      <c r="HCW41" s="53"/>
      <c r="HCX41" s="53"/>
      <c r="HCY41" s="53"/>
      <c r="HCZ41" s="53"/>
      <c r="HDA41" s="53"/>
      <c r="HDB41" s="53"/>
      <c r="HDC41" s="53"/>
      <c r="HDD41" s="53"/>
      <c r="HDE41" s="53"/>
      <c r="HDF41" s="53"/>
      <c r="HDG41" s="53"/>
      <c r="HDH41" s="53"/>
      <c r="HDI41" s="53"/>
      <c r="HDJ41" s="53"/>
      <c r="HDK41" s="53"/>
      <c r="HDL41" s="53"/>
      <c r="HDM41" s="53"/>
      <c r="HDN41" s="53"/>
      <c r="HDO41" s="53"/>
      <c r="HDP41" s="53"/>
      <c r="HDQ41" s="53"/>
      <c r="HDR41" s="53"/>
      <c r="HDS41" s="53"/>
      <c r="HDT41" s="53"/>
      <c r="HDU41" s="53"/>
      <c r="HDV41" s="53"/>
      <c r="HDW41" s="53"/>
      <c r="HDX41" s="53"/>
      <c r="HDY41" s="53"/>
      <c r="HDZ41" s="53"/>
      <c r="HEA41" s="53"/>
      <c r="HEB41" s="53"/>
      <c r="HEC41" s="53"/>
      <c r="HED41" s="53"/>
      <c r="HEE41" s="53"/>
      <c r="HEF41" s="53"/>
      <c r="HEG41" s="53"/>
      <c r="HEH41" s="53"/>
      <c r="HEI41" s="53"/>
      <c r="HEJ41" s="53"/>
      <c r="HEK41" s="53"/>
      <c r="HEL41" s="53"/>
      <c r="HEM41" s="53"/>
      <c r="HEN41" s="53"/>
      <c r="HEO41" s="53"/>
      <c r="HEP41" s="53"/>
      <c r="HEQ41" s="53"/>
      <c r="HER41" s="53"/>
      <c r="HES41" s="53"/>
      <c r="HET41" s="53"/>
      <c r="HEU41" s="53"/>
      <c r="HEV41" s="53"/>
      <c r="HEW41" s="53"/>
      <c r="HEX41" s="53"/>
      <c r="HEY41" s="53"/>
      <c r="HEZ41" s="53"/>
      <c r="HFA41" s="53"/>
      <c r="HFB41" s="53"/>
      <c r="HFC41" s="53"/>
      <c r="HFD41" s="53"/>
      <c r="HFE41" s="53"/>
      <c r="HFF41" s="53"/>
      <c r="HFG41" s="53"/>
      <c r="HFH41" s="53"/>
      <c r="HFI41" s="53"/>
      <c r="HFJ41" s="53"/>
      <c r="HFK41" s="53"/>
      <c r="HFL41" s="53"/>
      <c r="HFM41" s="53"/>
      <c r="HFN41" s="53"/>
      <c r="HFO41" s="53"/>
      <c r="HFP41" s="53"/>
      <c r="HFQ41" s="53"/>
      <c r="HFR41" s="53"/>
      <c r="HFS41" s="53"/>
      <c r="HFT41" s="53"/>
      <c r="HFU41" s="53"/>
      <c r="HFV41" s="53"/>
      <c r="HFW41" s="53"/>
      <c r="HFX41" s="53"/>
      <c r="HFY41" s="53"/>
      <c r="HFZ41" s="53"/>
      <c r="HGA41" s="53"/>
      <c r="HGB41" s="53"/>
      <c r="HGC41" s="53"/>
      <c r="HGD41" s="53"/>
      <c r="HGE41" s="53"/>
      <c r="HGF41" s="53"/>
      <c r="HGG41" s="53"/>
      <c r="HGH41" s="53"/>
      <c r="HGI41" s="53"/>
      <c r="HGJ41" s="53"/>
      <c r="HGK41" s="53"/>
      <c r="HGL41" s="53"/>
      <c r="HGM41" s="53"/>
      <c r="HGN41" s="53"/>
      <c r="HGO41" s="53"/>
      <c r="HGP41" s="53"/>
      <c r="HGQ41" s="53"/>
      <c r="HGR41" s="53"/>
      <c r="HGS41" s="53"/>
      <c r="HGT41" s="53"/>
      <c r="HGU41" s="53"/>
      <c r="HGV41" s="53"/>
      <c r="HGW41" s="53"/>
      <c r="HGX41" s="53"/>
      <c r="HGY41" s="53"/>
      <c r="HGZ41" s="53"/>
      <c r="HHA41" s="53"/>
      <c r="HHB41" s="53"/>
      <c r="HHC41" s="53"/>
      <c r="HHD41" s="53"/>
      <c r="HHE41" s="53"/>
      <c r="HHF41" s="53"/>
      <c r="HHG41" s="53"/>
      <c r="HHH41" s="53"/>
      <c r="HHI41" s="53"/>
      <c r="HHJ41" s="53"/>
      <c r="HHK41" s="53"/>
      <c r="HHL41" s="53"/>
      <c r="HHM41" s="53"/>
      <c r="HHN41" s="53"/>
      <c r="HHO41" s="53"/>
      <c r="HHP41" s="53"/>
      <c r="HHQ41" s="53"/>
      <c r="HHR41" s="53"/>
      <c r="HHS41" s="53"/>
      <c r="HHT41" s="53"/>
      <c r="HHU41" s="53"/>
      <c r="HHV41" s="53"/>
      <c r="HHW41" s="53"/>
      <c r="HHX41" s="53"/>
      <c r="HHY41" s="53"/>
      <c r="HHZ41" s="53"/>
      <c r="HIA41" s="53"/>
      <c r="HIB41" s="53"/>
      <c r="HIC41" s="53"/>
      <c r="HID41" s="53"/>
      <c r="HIE41" s="53"/>
      <c r="HIF41" s="53"/>
      <c r="HIG41" s="53"/>
      <c r="HIH41" s="53"/>
      <c r="HII41" s="53"/>
      <c r="HIJ41" s="53"/>
      <c r="HIK41" s="53"/>
      <c r="HIL41" s="53"/>
      <c r="HIM41" s="53"/>
      <c r="HIN41" s="53"/>
      <c r="HIO41" s="53"/>
      <c r="HIP41" s="53"/>
      <c r="HIQ41" s="53"/>
      <c r="HIR41" s="53"/>
      <c r="HIS41" s="53"/>
      <c r="HIT41" s="53"/>
      <c r="HIU41" s="53"/>
      <c r="HIV41" s="53"/>
      <c r="HIW41" s="53"/>
      <c r="HIX41" s="53"/>
      <c r="HIY41" s="53"/>
      <c r="HIZ41" s="53"/>
      <c r="HJA41" s="53"/>
      <c r="HJB41" s="53"/>
      <c r="HJC41" s="53"/>
      <c r="HJD41" s="53"/>
      <c r="HJE41" s="53"/>
      <c r="HJF41" s="53"/>
      <c r="HJG41" s="53"/>
      <c r="HJH41" s="53"/>
      <c r="HJI41" s="53"/>
      <c r="HJJ41" s="53"/>
      <c r="HJK41" s="53"/>
      <c r="HJL41" s="53"/>
      <c r="HJM41" s="53"/>
      <c r="HJN41" s="53"/>
      <c r="HJO41" s="53"/>
      <c r="HJP41" s="53"/>
      <c r="HJQ41" s="53"/>
      <c r="HJR41" s="53"/>
      <c r="HJS41" s="53"/>
      <c r="HJT41" s="53"/>
      <c r="HJU41" s="53"/>
      <c r="HJV41" s="53"/>
      <c r="HJW41" s="53"/>
      <c r="HJX41" s="53"/>
      <c r="HJY41" s="53"/>
      <c r="HJZ41" s="53"/>
      <c r="HKA41" s="53"/>
      <c r="HKB41" s="53"/>
      <c r="HKC41" s="53"/>
      <c r="HKD41" s="53"/>
      <c r="HKE41" s="53"/>
      <c r="HKF41" s="53"/>
      <c r="HKG41" s="53"/>
      <c r="HKH41" s="53"/>
      <c r="HKI41" s="53"/>
      <c r="HKJ41" s="53"/>
      <c r="HKK41" s="53"/>
      <c r="HKL41" s="53"/>
      <c r="HKM41" s="53"/>
      <c r="HKN41" s="53"/>
      <c r="HKO41" s="53"/>
      <c r="HKP41" s="53"/>
      <c r="HKQ41" s="53"/>
      <c r="HKR41" s="53"/>
      <c r="HKS41" s="53"/>
      <c r="HKT41" s="53"/>
      <c r="HKU41" s="53"/>
      <c r="HKV41" s="53"/>
      <c r="HKW41" s="53"/>
      <c r="HKX41" s="53"/>
      <c r="HKY41" s="53"/>
      <c r="HKZ41" s="53"/>
      <c r="HLA41" s="53"/>
      <c r="HLB41" s="53"/>
      <c r="HLC41" s="53"/>
      <c r="HLD41" s="53"/>
      <c r="HLE41" s="53"/>
      <c r="HLF41" s="53"/>
      <c r="HLG41" s="53"/>
      <c r="HLH41" s="53"/>
      <c r="HLI41" s="53"/>
      <c r="HLJ41" s="53"/>
      <c r="HLK41" s="53"/>
      <c r="HLL41" s="53"/>
      <c r="HLM41" s="53"/>
      <c r="HLN41" s="53"/>
      <c r="HLO41" s="53"/>
      <c r="HLP41" s="53"/>
      <c r="HLQ41" s="53"/>
      <c r="HLR41" s="53"/>
      <c r="HLS41" s="53"/>
      <c r="HLT41" s="53"/>
      <c r="HLU41" s="53"/>
      <c r="HLV41" s="53"/>
      <c r="HLW41" s="53"/>
      <c r="HLX41" s="53"/>
      <c r="HLY41" s="53"/>
      <c r="HLZ41" s="53"/>
      <c r="HMA41" s="53"/>
      <c r="HMB41" s="53"/>
      <c r="HMC41" s="53"/>
      <c r="HMD41" s="53"/>
      <c r="HME41" s="53"/>
      <c r="HMF41" s="53"/>
      <c r="HMG41" s="53"/>
      <c r="HMH41" s="53"/>
      <c r="HMI41" s="53"/>
      <c r="HMJ41" s="53"/>
      <c r="HMK41" s="53"/>
      <c r="HML41" s="53"/>
      <c r="HMM41" s="53"/>
      <c r="HMN41" s="53"/>
      <c r="HMO41" s="53"/>
      <c r="HMP41" s="53"/>
      <c r="HMQ41" s="53"/>
      <c r="HMR41" s="53"/>
      <c r="HMS41" s="53"/>
      <c r="HMT41" s="53"/>
      <c r="HMU41" s="53"/>
      <c r="HMV41" s="53"/>
      <c r="HMW41" s="53"/>
      <c r="HMX41" s="53"/>
      <c r="HMY41" s="53"/>
      <c r="HMZ41" s="53"/>
      <c r="HNA41" s="53"/>
      <c r="HNB41" s="53"/>
      <c r="HNC41" s="53"/>
      <c r="HND41" s="53"/>
      <c r="HNE41" s="53"/>
      <c r="HNF41" s="53"/>
      <c r="HNG41" s="53"/>
      <c r="HNH41" s="53"/>
      <c r="HNI41" s="53"/>
      <c r="HNJ41" s="53"/>
      <c r="HNK41" s="53"/>
      <c r="HNL41" s="53"/>
      <c r="HNM41" s="53"/>
      <c r="HNN41" s="53"/>
      <c r="HNO41" s="53"/>
      <c r="HNP41" s="53"/>
      <c r="HNQ41" s="53"/>
      <c r="HNR41" s="53"/>
      <c r="HNS41" s="53"/>
      <c r="HNT41" s="53"/>
      <c r="HNU41" s="53"/>
      <c r="HNV41" s="53"/>
      <c r="HNW41" s="53"/>
      <c r="HNX41" s="53"/>
      <c r="HNY41" s="53"/>
      <c r="HNZ41" s="53"/>
      <c r="HOA41" s="53"/>
      <c r="HOB41" s="53"/>
      <c r="HOC41" s="53"/>
      <c r="HOD41" s="53"/>
      <c r="HOE41" s="53"/>
      <c r="HOF41" s="53"/>
      <c r="HOG41" s="53"/>
      <c r="HOH41" s="53"/>
      <c r="HOI41" s="53"/>
      <c r="HOJ41" s="53"/>
      <c r="HOK41" s="53"/>
      <c r="HOL41" s="53"/>
      <c r="HOM41" s="53"/>
      <c r="HON41" s="53"/>
      <c r="HOO41" s="53"/>
      <c r="HOP41" s="53"/>
      <c r="HOQ41" s="53"/>
      <c r="HOR41" s="53"/>
      <c r="HOS41" s="53"/>
      <c r="HOT41" s="53"/>
      <c r="HOU41" s="53"/>
      <c r="HOV41" s="53"/>
      <c r="HOW41" s="53"/>
      <c r="HOX41" s="53"/>
      <c r="HOY41" s="53"/>
      <c r="HOZ41" s="53"/>
      <c r="HPA41" s="53"/>
      <c r="HPB41" s="53"/>
      <c r="HPC41" s="53"/>
      <c r="HPD41" s="53"/>
      <c r="HPE41" s="53"/>
      <c r="HPF41" s="53"/>
      <c r="HPG41" s="53"/>
      <c r="HPH41" s="53"/>
      <c r="HPI41" s="53"/>
      <c r="HPJ41" s="53"/>
      <c r="HPK41" s="53"/>
      <c r="HPL41" s="53"/>
      <c r="HPM41" s="53"/>
      <c r="HPN41" s="53"/>
      <c r="HPO41" s="53"/>
      <c r="HPP41" s="53"/>
      <c r="HPQ41" s="53"/>
      <c r="HPR41" s="53"/>
      <c r="HPS41" s="53"/>
      <c r="HPT41" s="53"/>
      <c r="HPU41" s="53"/>
      <c r="HPV41" s="53"/>
      <c r="HPW41" s="53"/>
      <c r="HPX41" s="53"/>
      <c r="HPY41" s="53"/>
      <c r="HPZ41" s="53"/>
      <c r="HQA41" s="53"/>
      <c r="HQB41" s="53"/>
      <c r="HQC41" s="53"/>
      <c r="HQD41" s="53"/>
      <c r="HQE41" s="53"/>
      <c r="HQF41" s="53"/>
      <c r="HQG41" s="53"/>
      <c r="HQH41" s="53"/>
      <c r="HQI41" s="53"/>
      <c r="HQJ41" s="53"/>
      <c r="HQK41" s="53"/>
      <c r="HQL41" s="53"/>
      <c r="HQM41" s="53"/>
      <c r="HQN41" s="53"/>
      <c r="HQO41" s="53"/>
      <c r="HQP41" s="53"/>
      <c r="HQQ41" s="53"/>
      <c r="HQR41" s="53"/>
      <c r="HQS41" s="53"/>
      <c r="HQT41" s="53"/>
      <c r="HQU41" s="53"/>
      <c r="HQV41" s="53"/>
      <c r="HQW41" s="53"/>
      <c r="HQX41" s="53"/>
      <c r="HQY41" s="53"/>
      <c r="HQZ41" s="53"/>
      <c r="HRA41" s="53"/>
      <c r="HRB41" s="53"/>
      <c r="HRC41" s="53"/>
      <c r="HRD41" s="53"/>
      <c r="HRE41" s="53"/>
      <c r="HRF41" s="53"/>
      <c r="HRG41" s="53"/>
      <c r="HRH41" s="53"/>
      <c r="HRI41" s="53"/>
      <c r="HRJ41" s="53"/>
      <c r="HRK41" s="53"/>
      <c r="HRL41" s="53"/>
      <c r="HRM41" s="53"/>
      <c r="HRN41" s="53"/>
      <c r="HRO41" s="53"/>
      <c r="HRP41" s="53"/>
      <c r="HRQ41" s="53"/>
      <c r="HRR41" s="53"/>
      <c r="HRS41" s="53"/>
      <c r="HRT41" s="53"/>
      <c r="HRU41" s="53"/>
      <c r="HRV41" s="53"/>
      <c r="HRW41" s="53"/>
      <c r="HRX41" s="53"/>
      <c r="HRY41" s="53"/>
      <c r="HRZ41" s="53"/>
      <c r="HSA41" s="53"/>
      <c r="HSB41" s="53"/>
      <c r="HSC41" s="53"/>
      <c r="HSD41" s="53"/>
      <c r="HSE41" s="53"/>
      <c r="HSF41" s="53"/>
      <c r="HSG41" s="53"/>
      <c r="HSH41" s="53"/>
      <c r="HSI41" s="53"/>
      <c r="HSJ41" s="53"/>
      <c r="HSK41" s="53"/>
      <c r="HSL41" s="53"/>
      <c r="HSM41" s="53"/>
      <c r="HSN41" s="53"/>
      <c r="HSO41" s="53"/>
      <c r="HSP41" s="53"/>
      <c r="HSQ41" s="53"/>
      <c r="HSR41" s="53"/>
      <c r="HSS41" s="53"/>
      <c r="HST41" s="53"/>
      <c r="HSU41" s="53"/>
      <c r="HSV41" s="53"/>
      <c r="HSW41" s="53"/>
      <c r="HSX41" s="53"/>
      <c r="HSY41" s="53"/>
      <c r="HSZ41" s="53"/>
      <c r="HTA41" s="53"/>
      <c r="HTB41" s="53"/>
      <c r="HTC41" s="53"/>
      <c r="HTD41" s="53"/>
      <c r="HTE41" s="53"/>
      <c r="HTF41" s="53"/>
      <c r="HTG41" s="53"/>
      <c r="HTH41" s="53"/>
      <c r="HTI41" s="53"/>
      <c r="HTJ41" s="53"/>
      <c r="HTK41" s="53"/>
      <c r="HTL41" s="53"/>
      <c r="HTM41" s="53"/>
      <c r="HTN41" s="53"/>
      <c r="HTO41" s="53"/>
      <c r="HTP41" s="53"/>
      <c r="HTQ41" s="53"/>
      <c r="HTR41" s="53"/>
      <c r="HTS41" s="53"/>
      <c r="HTT41" s="53"/>
      <c r="HTU41" s="53"/>
      <c r="HTV41" s="53"/>
      <c r="HTW41" s="53"/>
      <c r="HTX41" s="53"/>
      <c r="HTY41" s="53"/>
      <c r="HTZ41" s="53"/>
      <c r="HUA41" s="53"/>
      <c r="HUB41" s="53"/>
      <c r="HUC41" s="53"/>
      <c r="HUD41" s="53"/>
      <c r="HUE41" s="53"/>
      <c r="HUF41" s="53"/>
      <c r="HUG41" s="53"/>
      <c r="HUH41" s="53"/>
      <c r="HUI41" s="53"/>
      <c r="HUJ41" s="53"/>
      <c r="HUK41" s="53"/>
      <c r="HUL41" s="53"/>
      <c r="HUM41" s="53"/>
      <c r="HUN41" s="53"/>
      <c r="HUO41" s="53"/>
      <c r="HUP41" s="53"/>
      <c r="HUQ41" s="53"/>
      <c r="HUR41" s="53"/>
      <c r="HUS41" s="53"/>
      <c r="HUT41" s="53"/>
      <c r="HUU41" s="53"/>
      <c r="HUV41" s="53"/>
      <c r="HUW41" s="53"/>
      <c r="HUX41" s="53"/>
      <c r="HUY41" s="53"/>
      <c r="HUZ41" s="53"/>
      <c r="HVA41" s="53"/>
      <c r="HVB41" s="53"/>
      <c r="HVC41" s="53"/>
      <c r="HVD41" s="53"/>
      <c r="HVE41" s="53"/>
      <c r="HVF41" s="53"/>
      <c r="HVG41" s="53"/>
      <c r="HVH41" s="53"/>
      <c r="HVI41" s="53"/>
      <c r="HVJ41" s="53"/>
      <c r="HVK41" s="53"/>
      <c r="HVL41" s="53"/>
      <c r="HVM41" s="53"/>
      <c r="HVN41" s="53"/>
      <c r="HVO41" s="53"/>
      <c r="HVP41" s="53"/>
      <c r="HVQ41" s="53"/>
      <c r="HVR41" s="53"/>
      <c r="HVS41" s="53"/>
      <c r="HVT41" s="53"/>
      <c r="HVU41" s="53"/>
      <c r="HVV41" s="53"/>
      <c r="HVW41" s="53"/>
      <c r="HVX41" s="53"/>
      <c r="HVY41" s="53"/>
      <c r="HVZ41" s="53"/>
      <c r="HWA41" s="53"/>
      <c r="HWB41" s="53"/>
      <c r="HWC41" s="53"/>
      <c r="HWD41" s="53"/>
      <c r="HWE41" s="53"/>
      <c r="HWF41" s="53"/>
      <c r="HWG41" s="53"/>
      <c r="HWH41" s="53"/>
      <c r="HWI41" s="53"/>
      <c r="HWJ41" s="53"/>
      <c r="HWK41" s="53"/>
      <c r="HWL41" s="53"/>
      <c r="HWM41" s="53"/>
      <c r="HWN41" s="53"/>
      <c r="HWO41" s="53"/>
      <c r="HWP41" s="53"/>
      <c r="HWQ41" s="53"/>
      <c r="HWR41" s="53"/>
      <c r="HWS41" s="53"/>
      <c r="HWT41" s="53"/>
      <c r="HWU41" s="53"/>
      <c r="HWV41" s="53"/>
      <c r="HWW41" s="53"/>
      <c r="HWX41" s="53"/>
      <c r="HWY41" s="53"/>
      <c r="HWZ41" s="53"/>
      <c r="HXA41" s="53"/>
      <c r="HXB41" s="53"/>
      <c r="HXC41" s="53"/>
      <c r="HXD41" s="53"/>
      <c r="HXE41" s="53"/>
      <c r="HXF41" s="53"/>
      <c r="HXG41" s="53"/>
      <c r="HXH41" s="53"/>
      <c r="HXI41" s="53"/>
      <c r="HXJ41" s="53"/>
      <c r="HXK41" s="53"/>
      <c r="HXL41" s="53"/>
      <c r="HXM41" s="53"/>
      <c r="HXN41" s="53"/>
      <c r="HXO41" s="53"/>
      <c r="HXP41" s="53"/>
      <c r="HXQ41" s="53"/>
      <c r="HXR41" s="53"/>
      <c r="HXS41" s="53"/>
      <c r="HXT41" s="53"/>
      <c r="HXU41" s="53"/>
      <c r="HXV41" s="53"/>
      <c r="HXW41" s="53"/>
      <c r="HXX41" s="53"/>
      <c r="HXY41" s="53"/>
      <c r="HXZ41" s="53"/>
      <c r="HYA41" s="53"/>
      <c r="HYB41" s="53"/>
      <c r="HYC41" s="53"/>
      <c r="HYD41" s="53"/>
      <c r="HYE41" s="53"/>
      <c r="HYF41" s="53"/>
      <c r="HYG41" s="53"/>
      <c r="HYH41" s="53"/>
      <c r="HYI41" s="53"/>
      <c r="HYJ41" s="53"/>
      <c r="HYK41" s="53"/>
      <c r="HYL41" s="53"/>
      <c r="HYM41" s="53"/>
      <c r="HYN41" s="53"/>
      <c r="HYO41" s="53"/>
      <c r="HYP41" s="53"/>
      <c r="HYQ41" s="53"/>
      <c r="HYR41" s="53"/>
      <c r="HYS41" s="53"/>
      <c r="HYT41" s="53"/>
      <c r="HYU41" s="53"/>
      <c r="HYV41" s="53"/>
      <c r="HYW41" s="53"/>
      <c r="HYX41" s="53"/>
      <c r="HYY41" s="53"/>
      <c r="HYZ41" s="53"/>
      <c r="HZA41" s="53"/>
      <c r="HZB41" s="53"/>
      <c r="HZC41" s="53"/>
      <c r="HZD41" s="53"/>
      <c r="HZE41" s="53"/>
      <c r="HZF41" s="53"/>
      <c r="HZG41" s="53"/>
      <c r="HZH41" s="53"/>
      <c r="HZI41" s="53"/>
      <c r="HZJ41" s="53"/>
      <c r="HZK41" s="53"/>
      <c r="HZL41" s="53"/>
      <c r="HZM41" s="53"/>
      <c r="HZN41" s="53"/>
      <c r="HZO41" s="53"/>
      <c r="HZP41" s="53"/>
      <c r="HZQ41" s="53"/>
      <c r="HZR41" s="53"/>
      <c r="HZS41" s="53"/>
      <c r="HZT41" s="53"/>
      <c r="HZU41" s="53"/>
      <c r="HZV41" s="53"/>
      <c r="HZW41" s="53"/>
      <c r="HZX41" s="53"/>
      <c r="HZY41" s="53"/>
      <c r="HZZ41" s="53"/>
      <c r="IAA41" s="53"/>
      <c r="IAB41" s="53"/>
      <c r="IAC41" s="53"/>
      <c r="IAD41" s="53"/>
      <c r="IAE41" s="53"/>
      <c r="IAF41" s="53"/>
      <c r="IAG41" s="53"/>
      <c r="IAH41" s="53"/>
      <c r="IAI41" s="53"/>
      <c r="IAJ41" s="53"/>
      <c r="IAK41" s="53"/>
      <c r="IAL41" s="53"/>
      <c r="IAM41" s="53"/>
      <c r="IAN41" s="53"/>
      <c r="IAO41" s="53"/>
      <c r="IAP41" s="53"/>
      <c r="IAQ41" s="53"/>
      <c r="IAR41" s="53"/>
      <c r="IAS41" s="53"/>
      <c r="IAT41" s="53"/>
      <c r="IAU41" s="53"/>
      <c r="IAV41" s="53"/>
      <c r="IAW41" s="53"/>
      <c r="IAX41" s="53"/>
      <c r="IAY41" s="53"/>
      <c r="IAZ41" s="53"/>
      <c r="IBA41" s="53"/>
      <c r="IBB41" s="53"/>
      <c r="IBC41" s="53"/>
      <c r="IBD41" s="53"/>
      <c r="IBE41" s="53"/>
      <c r="IBF41" s="53"/>
      <c r="IBG41" s="53"/>
      <c r="IBH41" s="53"/>
      <c r="IBI41" s="53"/>
      <c r="IBJ41" s="53"/>
      <c r="IBK41" s="53"/>
      <c r="IBL41" s="53"/>
      <c r="IBM41" s="53"/>
      <c r="IBN41" s="53"/>
      <c r="IBO41" s="53"/>
      <c r="IBP41" s="53"/>
      <c r="IBQ41" s="53"/>
      <c r="IBR41" s="53"/>
      <c r="IBS41" s="53"/>
      <c r="IBT41" s="53"/>
      <c r="IBU41" s="53"/>
      <c r="IBV41" s="53"/>
      <c r="IBW41" s="53"/>
      <c r="IBX41" s="53"/>
      <c r="IBY41" s="53"/>
      <c r="IBZ41" s="53"/>
      <c r="ICA41" s="53"/>
      <c r="ICB41" s="53"/>
      <c r="ICC41" s="53"/>
      <c r="ICD41" s="53"/>
      <c r="ICE41" s="53"/>
      <c r="ICF41" s="53"/>
      <c r="ICG41" s="53"/>
      <c r="ICH41" s="53"/>
      <c r="ICI41" s="53"/>
      <c r="ICJ41" s="53"/>
      <c r="ICK41" s="53"/>
      <c r="ICL41" s="53"/>
      <c r="ICM41" s="53"/>
      <c r="ICN41" s="53"/>
      <c r="ICO41" s="53"/>
      <c r="ICP41" s="53"/>
      <c r="ICQ41" s="53"/>
      <c r="ICR41" s="53"/>
      <c r="ICS41" s="53"/>
      <c r="ICT41" s="53"/>
      <c r="ICU41" s="53"/>
      <c r="ICV41" s="53"/>
      <c r="ICW41" s="53"/>
      <c r="ICX41" s="53"/>
      <c r="ICY41" s="53"/>
      <c r="ICZ41" s="53"/>
      <c r="IDA41" s="53"/>
      <c r="IDB41" s="53"/>
      <c r="IDC41" s="53"/>
      <c r="IDD41" s="53"/>
      <c r="IDE41" s="53"/>
      <c r="IDF41" s="53"/>
      <c r="IDG41" s="53"/>
      <c r="IDH41" s="53"/>
      <c r="IDI41" s="53"/>
      <c r="IDJ41" s="53"/>
      <c r="IDK41" s="53"/>
      <c r="IDL41" s="53"/>
      <c r="IDM41" s="53"/>
      <c r="IDN41" s="53"/>
      <c r="IDO41" s="53"/>
      <c r="IDP41" s="53"/>
      <c r="IDQ41" s="53"/>
      <c r="IDR41" s="53"/>
      <c r="IDS41" s="53"/>
      <c r="IDT41" s="53"/>
      <c r="IDU41" s="53"/>
      <c r="IDV41" s="53"/>
      <c r="IDW41" s="53"/>
      <c r="IDX41" s="53"/>
      <c r="IDY41" s="53"/>
      <c r="IDZ41" s="53"/>
      <c r="IEA41" s="53"/>
      <c r="IEB41" s="53"/>
      <c r="IEC41" s="53"/>
      <c r="IED41" s="53"/>
      <c r="IEE41" s="53"/>
      <c r="IEF41" s="53"/>
      <c r="IEG41" s="53"/>
      <c r="IEH41" s="53"/>
      <c r="IEI41" s="53"/>
      <c r="IEJ41" s="53"/>
      <c r="IEK41" s="53"/>
      <c r="IEL41" s="53"/>
      <c r="IEM41" s="53"/>
      <c r="IEN41" s="53"/>
      <c r="IEO41" s="53"/>
      <c r="IEP41" s="53"/>
      <c r="IEQ41" s="53"/>
      <c r="IER41" s="53"/>
      <c r="IES41" s="53"/>
      <c r="IET41" s="53"/>
      <c r="IEU41" s="53"/>
      <c r="IEV41" s="53"/>
      <c r="IEW41" s="53"/>
      <c r="IEX41" s="53"/>
      <c r="IEY41" s="53"/>
      <c r="IEZ41" s="53"/>
      <c r="IFA41" s="53"/>
      <c r="IFB41" s="53"/>
      <c r="IFC41" s="53"/>
      <c r="IFD41" s="53"/>
      <c r="IFE41" s="53"/>
      <c r="IFF41" s="53"/>
      <c r="IFG41" s="53"/>
      <c r="IFH41" s="53"/>
      <c r="IFI41" s="53"/>
      <c r="IFJ41" s="53"/>
      <c r="IFK41" s="53"/>
      <c r="IFL41" s="53"/>
      <c r="IFM41" s="53"/>
      <c r="IFN41" s="53"/>
      <c r="IFO41" s="53"/>
      <c r="IFP41" s="53"/>
      <c r="IFQ41" s="53"/>
      <c r="IFR41" s="53"/>
      <c r="IFS41" s="53"/>
      <c r="IFT41" s="53"/>
      <c r="IFU41" s="53"/>
      <c r="IFV41" s="53"/>
      <c r="IFW41" s="53"/>
      <c r="IFX41" s="53"/>
      <c r="IFY41" s="53"/>
      <c r="IFZ41" s="53"/>
      <c r="IGA41" s="53"/>
      <c r="IGB41" s="53"/>
      <c r="IGC41" s="53"/>
      <c r="IGD41" s="53"/>
      <c r="IGE41" s="53"/>
      <c r="IGF41" s="53"/>
      <c r="IGG41" s="53"/>
      <c r="IGH41" s="53"/>
      <c r="IGI41" s="53"/>
      <c r="IGJ41" s="53"/>
      <c r="IGK41" s="53"/>
      <c r="IGL41" s="53"/>
      <c r="IGM41" s="53"/>
      <c r="IGN41" s="53"/>
      <c r="IGO41" s="53"/>
      <c r="IGP41" s="53"/>
      <c r="IGQ41" s="53"/>
      <c r="IGR41" s="53"/>
      <c r="IGS41" s="53"/>
      <c r="IGT41" s="53"/>
      <c r="IGU41" s="53"/>
      <c r="IGV41" s="53"/>
      <c r="IGW41" s="53"/>
      <c r="IGX41" s="53"/>
      <c r="IGY41" s="53"/>
      <c r="IGZ41" s="53"/>
      <c r="IHA41" s="53"/>
      <c r="IHB41" s="53"/>
      <c r="IHC41" s="53"/>
      <c r="IHD41" s="53"/>
      <c r="IHE41" s="53"/>
      <c r="IHF41" s="53"/>
      <c r="IHG41" s="53"/>
      <c r="IHH41" s="53"/>
      <c r="IHI41" s="53"/>
      <c r="IHJ41" s="53"/>
      <c r="IHK41" s="53"/>
      <c r="IHL41" s="53"/>
      <c r="IHM41" s="53"/>
      <c r="IHN41" s="53"/>
      <c r="IHO41" s="53"/>
      <c r="IHP41" s="53"/>
      <c r="IHQ41" s="53"/>
      <c r="IHR41" s="53"/>
      <c r="IHS41" s="53"/>
      <c r="IHT41" s="53"/>
      <c r="IHU41" s="53"/>
      <c r="IHV41" s="53"/>
      <c r="IHW41" s="53"/>
      <c r="IHX41" s="53"/>
      <c r="IHY41" s="53"/>
      <c r="IHZ41" s="53"/>
      <c r="IIA41" s="53"/>
      <c r="IIB41" s="53"/>
      <c r="IIC41" s="53"/>
      <c r="IID41" s="53"/>
      <c r="IIE41" s="53"/>
      <c r="IIF41" s="53"/>
      <c r="IIG41" s="53"/>
      <c r="IIH41" s="53"/>
      <c r="III41" s="53"/>
      <c r="IIJ41" s="53"/>
      <c r="IIK41" s="53"/>
      <c r="IIL41" s="53"/>
      <c r="IIM41" s="53"/>
      <c r="IIN41" s="53"/>
      <c r="IIO41" s="53"/>
      <c r="IIP41" s="53"/>
      <c r="IIQ41" s="53"/>
      <c r="IIR41" s="53"/>
      <c r="IIS41" s="53"/>
      <c r="IIT41" s="53"/>
      <c r="IIU41" s="53"/>
      <c r="IIV41" s="53"/>
      <c r="IIW41" s="53"/>
      <c r="IIX41" s="53"/>
      <c r="IIY41" s="53"/>
      <c r="IIZ41" s="53"/>
      <c r="IJA41" s="53"/>
      <c r="IJB41" s="53"/>
      <c r="IJC41" s="53"/>
      <c r="IJD41" s="53"/>
      <c r="IJE41" s="53"/>
      <c r="IJF41" s="53"/>
      <c r="IJG41" s="53"/>
      <c r="IJH41" s="53"/>
      <c r="IJI41" s="53"/>
      <c r="IJJ41" s="53"/>
      <c r="IJK41" s="53"/>
      <c r="IJL41" s="53"/>
      <c r="IJM41" s="53"/>
      <c r="IJN41" s="53"/>
      <c r="IJO41" s="53"/>
      <c r="IJP41" s="53"/>
      <c r="IJQ41" s="53"/>
      <c r="IJR41" s="53"/>
      <c r="IJS41" s="53"/>
      <c r="IJT41" s="53"/>
      <c r="IJU41" s="53"/>
      <c r="IJV41" s="53"/>
      <c r="IJW41" s="53"/>
      <c r="IJX41" s="53"/>
      <c r="IJY41" s="53"/>
      <c r="IJZ41" s="53"/>
      <c r="IKA41" s="53"/>
      <c r="IKB41" s="53"/>
      <c r="IKC41" s="53"/>
      <c r="IKD41" s="53"/>
      <c r="IKE41" s="53"/>
      <c r="IKF41" s="53"/>
      <c r="IKG41" s="53"/>
      <c r="IKH41" s="53"/>
      <c r="IKI41" s="53"/>
      <c r="IKJ41" s="53"/>
      <c r="IKK41" s="53"/>
      <c r="IKL41" s="53"/>
      <c r="IKM41" s="53"/>
      <c r="IKN41" s="53"/>
      <c r="IKO41" s="53"/>
      <c r="IKP41" s="53"/>
      <c r="IKQ41" s="53"/>
      <c r="IKR41" s="53"/>
      <c r="IKS41" s="53"/>
      <c r="IKT41" s="53"/>
      <c r="IKU41" s="53"/>
      <c r="IKV41" s="53"/>
      <c r="IKW41" s="53"/>
      <c r="IKX41" s="53"/>
      <c r="IKY41" s="53"/>
      <c r="IKZ41" s="53"/>
      <c r="ILA41" s="53"/>
      <c r="ILB41" s="53"/>
      <c r="ILC41" s="53"/>
      <c r="ILD41" s="53"/>
      <c r="ILE41" s="53"/>
      <c r="ILF41" s="53"/>
      <c r="ILG41" s="53"/>
      <c r="ILH41" s="53"/>
      <c r="ILI41" s="53"/>
      <c r="ILJ41" s="53"/>
      <c r="ILK41" s="53"/>
      <c r="ILL41" s="53"/>
      <c r="ILM41" s="53"/>
      <c r="ILN41" s="53"/>
      <c r="ILO41" s="53"/>
      <c r="ILP41" s="53"/>
      <c r="ILQ41" s="53"/>
      <c r="ILR41" s="53"/>
      <c r="ILS41" s="53"/>
      <c r="ILT41" s="53"/>
      <c r="ILU41" s="53"/>
      <c r="ILV41" s="53"/>
      <c r="ILW41" s="53"/>
      <c r="ILX41" s="53"/>
      <c r="ILY41" s="53"/>
      <c r="ILZ41" s="53"/>
      <c r="IMA41" s="53"/>
      <c r="IMB41" s="53"/>
      <c r="IMC41" s="53"/>
      <c r="IMD41" s="53"/>
      <c r="IME41" s="53"/>
      <c r="IMF41" s="53"/>
      <c r="IMG41" s="53"/>
      <c r="IMH41" s="53"/>
      <c r="IMI41" s="53"/>
      <c r="IMJ41" s="53"/>
      <c r="IMK41" s="53"/>
      <c r="IML41" s="53"/>
      <c r="IMM41" s="53"/>
      <c r="IMN41" s="53"/>
      <c r="IMO41" s="53"/>
      <c r="IMP41" s="53"/>
      <c r="IMQ41" s="53"/>
      <c r="IMR41" s="53"/>
      <c r="IMS41" s="53"/>
      <c r="IMT41" s="53"/>
      <c r="IMU41" s="53"/>
      <c r="IMV41" s="53"/>
      <c r="IMW41" s="53"/>
      <c r="IMX41" s="53"/>
      <c r="IMY41" s="53"/>
      <c r="IMZ41" s="53"/>
      <c r="INA41" s="53"/>
      <c r="INB41" s="53"/>
      <c r="INC41" s="53"/>
      <c r="IND41" s="53"/>
      <c r="INE41" s="53"/>
      <c r="INF41" s="53"/>
      <c r="ING41" s="53"/>
      <c r="INH41" s="53"/>
      <c r="INI41" s="53"/>
      <c r="INJ41" s="53"/>
      <c r="INK41" s="53"/>
      <c r="INL41" s="53"/>
      <c r="INM41" s="53"/>
      <c r="INN41" s="53"/>
      <c r="INO41" s="53"/>
      <c r="INP41" s="53"/>
      <c r="INQ41" s="53"/>
      <c r="INR41" s="53"/>
      <c r="INS41" s="53"/>
      <c r="INT41" s="53"/>
      <c r="INU41" s="53"/>
      <c r="INV41" s="53"/>
      <c r="INW41" s="53"/>
      <c r="INX41" s="53"/>
      <c r="INY41" s="53"/>
      <c r="INZ41" s="53"/>
      <c r="IOA41" s="53"/>
      <c r="IOB41" s="53"/>
      <c r="IOC41" s="53"/>
      <c r="IOD41" s="53"/>
      <c r="IOE41" s="53"/>
      <c r="IOF41" s="53"/>
      <c r="IOG41" s="53"/>
      <c r="IOH41" s="53"/>
      <c r="IOI41" s="53"/>
      <c r="IOJ41" s="53"/>
      <c r="IOK41" s="53"/>
      <c r="IOL41" s="53"/>
      <c r="IOM41" s="53"/>
      <c r="ION41" s="53"/>
      <c r="IOO41" s="53"/>
      <c r="IOP41" s="53"/>
      <c r="IOQ41" s="53"/>
      <c r="IOR41" s="53"/>
      <c r="IOS41" s="53"/>
      <c r="IOT41" s="53"/>
      <c r="IOU41" s="53"/>
      <c r="IOV41" s="53"/>
      <c r="IOW41" s="53"/>
      <c r="IOX41" s="53"/>
      <c r="IOY41" s="53"/>
      <c r="IOZ41" s="53"/>
      <c r="IPA41" s="53"/>
      <c r="IPB41" s="53"/>
      <c r="IPC41" s="53"/>
      <c r="IPD41" s="53"/>
      <c r="IPE41" s="53"/>
      <c r="IPF41" s="53"/>
      <c r="IPG41" s="53"/>
      <c r="IPH41" s="53"/>
      <c r="IPI41" s="53"/>
      <c r="IPJ41" s="53"/>
      <c r="IPK41" s="53"/>
      <c r="IPL41" s="53"/>
      <c r="IPM41" s="53"/>
      <c r="IPN41" s="53"/>
      <c r="IPO41" s="53"/>
      <c r="IPP41" s="53"/>
      <c r="IPQ41" s="53"/>
      <c r="IPR41" s="53"/>
      <c r="IPS41" s="53"/>
      <c r="IPT41" s="53"/>
      <c r="IPU41" s="53"/>
      <c r="IPV41" s="53"/>
      <c r="IPW41" s="53"/>
      <c r="IPX41" s="53"/>
      <c r="IPY41" s="53"/>
      <c r="IPZ41" s="53"/>
      <c r="IQA41" s="53"/>
      <c r="IQB41" s="53"/>
      <c r="IQC41" s="53"/>
      <c r="IQD41" s="53"/>
      <c r="IQE41" s="53"/>
      <c r="IQF41" s="53"/>
      <c r="IQG41" s="53"/>
      <c r="IQH41" s="53"/>
      <c r="IQI41" s="53"/>
      <c r="IQJ41" s="53"/>
      <c r="IQK41" s="53"/>
      <c r="IQL41" s="53"/>
      <c r="IQM41" s="53"/>
      <c r="IQN41" s="53"/>
      <c r="IQO41" s="53"/>
      <c r="IQP41" s="53"/>
      <c r="IQQ41" s="53"/>
      <c r="IQR41" s="53"/>
      <c r="IQS41" s="53"/>
      <c r="IQT41" s="53"/>
      <c r="IQU41" s="53"/>
      <c r="IQV41" s="53"/>
      <c r="IQW41" s="53"/>
      <c r="IQX41" s="53"/>
      <c r="IQY41" s="53"/>
      <c r="IQZ41" s="53"/>
      <c r="IRA41" s="53"/>
      <c r="IRB41" s="53"/>
      <c r="IRC41" s="53"/>
      <c r="IRD41" s="53"/>
      <c r="IRE41" s="53"/>
      <c r="IRF41" s="53"/>
      <c r="IRG41" s="53"/>
      <c r="IRH41" s="53"/>
      <c r="IRI41" s="53"/>
      <c r="IRJ41" s="53"/>
      <c r="IRK41" s="53"/>
      <c r="IRL41" s="53"/>
      <c r="IRM41" s="53"/>
      <c r="IRN41" s="53"/>
      <c r="IRO41" s="53"/>
      <c r="IRP41" s="53"/>
      <c r="IRQ41" s="53"/>
      <c r="IRR41" s="53"/>
      <c r="IRS41" s="53"/>
      <c r="IRT41" s="53"/>
      <c r="IRU41" s="53"/>
      <c r="IRV41" s="53"/>
      <c r="IRW41" s="53"/>
      <c r="IRX41" s="53"/>
      <c r="IRY41" s="53"/>
      <c r="IRZ41" s="53"/>
      <c r="ISA41" s="53"/>
      <c r="ISB41" s="53"/>
      <c r="ISC41" s="53"/>
      <c r="ISD41" s="53"/>
      <c r="ISE41" s="53"/>
      <c r="ISF41" s="53"/>
      <c r="ISG41" s="53"/>
      <c r="ISH41" s="53"/>
      <c r="ISI41" s="53"/>
      <c r="ISJ41" s="53"/>
      <c r="ISK41" s="53"/>
      <c r="ISL41" s="53"/>
      <c r="ISM41" s="53"/>
      <c r="ISN41" s="53"/>
      <c r="ISO41" s="53"/>
      <c r="ISP41" s="53"/>
      <c r="ISQ41" s="53"/>
      <c r="ISR41" s="53"/>
      <c r="ISS41" s="53"/>
      <c r="IST41" s="53"/>
      <c r="ISU41" s="53"/>
      <c r="ISV41" s="53"/>
      <c r="ISW41" s="53"/>
      <c r="ISX41" s="53"/>
      <c r="ISY41" s="53"/>
      <c r="ISZ41" s="53"/>
      <c r="ITA41" s="53"/>
      <c r="ITB41" s="53"/>
      <c r="ITC41" s="53"/>
      <c r="ITD41" s="53"/>
      <c r="ITE41" s="53"/>
      <c r="ITF41" s="53"/>
      <c r="ITG41" s="53"/>
      <c r="ITH41" s="53"/>
      <c r="ITI41" s="53"/>
      <c r="ITJ41" s="53"/>
      <c r="ITK41" s="53"/>
      <c r="ITL41" s="53"/>
      <c r="ITM41" s="53"/>
      <c r="ITN41" s="53"/>
      <c r="ITO41" s="53"/>
      <c r="ITP41" s="53"/>
      <c r="ITQ41" s="53"/>
      <c r="ITR41" s="53"/>
      <c r="ITS41" s="53"/>
      <c r="ITT41" s="53"/>
      <c r="ITU41" s="53"/>
      <c r="ITV41" s="53"/>
      <c r="ITW41" s="53"/>
      <c r="ITX41" s="53"/>
      <c r="ITY41" s="53"/>
      <c r="ITZ41" s="53"/>
      <c r="IUA41" s="53"/>
      <c r="IUB41" s="53"/>
      <c r="IUC41" s="53"/>
      <c r="IUD41" s="53"/>
      <c r="IUE41" s="53"/>
      <c r="IUF41" s="53"/>
      <c r="IUG41" s="53"/>
      <c r="IUH41" s="53"/>
      <c r="IUI41" s="53"/>
      <c r="IUJ41" s="53"/>
      <c r="IUK41" s="53"/>
      <c r="IUL41" s="53"/>
      <c r="IUM41" s="53"/>
      <c r="IUN41" s="53"/>
      <c r="IUO41" s="53"/>
      <c r="IUP41" s="53"/>
      <c r="IUQ41" s="53"/>
      <c r="IUR41" s="53"/>
      <c r="IUS41" s="53"/>
      <c r="IUT41" s="53"/>
      <c r="IUU41" s="53"/>
      <c r="IUV41" s="53"/>
      <c r="IUW41" s="53"/>
      <c r="IUX41" s="53"/>
      <c r="IUY41" s="53"/>
      <c r="IUZ41" s="53"/>
      <c r="IVA41" s="53"/>
      <c r="IVB41" s="53"/>
      <c r="IVC41" s="53"/>
      <c r="IVD41" s="53"/>
      <c r="IVE41" s="53"/>
      <c r="IVF41" s="53"/>
      <c r="IVG41" s="53"/>
      <c r="IVH41" s="53"/>
      <c r="IVI41" s="53"/>
      <c r="IVJ41" s="53"/>
      <c r="IVK41" s="53"/>
      <c r="IVL41" s="53"/>
      <c r="IVM41" s="53"/>
      <c r="IVN41" s="53"/>
      <c r="IVO41" s="53"/>
      <c r="IVP41" s="53"/>
      <c r="IVQ41" s="53"/>
      <c r="IVR41" s="53"/>
      <c r="IVS41" s="53"/>
      <c r="IVT41" s="53"/>
      <c r="IVU41" s="53"/>
      <c r="IVV41" s="53"/>
      <c r="IVW41" s="53"/>
      <c r="IVX41" s="53"/>
      <c r="IVY41" s="53"/>
      <c r="IVZ41" s="53"/>
      <c r="IWA41" s="53"/>
      <c r="IWB41" s="53"/>
      <c r="IWC41" s="53"/>
      <c r="IWD41" s="53"/>
      <c r="IWE41" s="53"/>
      <c r="IWF41" s="53"/>
      <c r="IWG41" s="53"/>
      <c r="IWH41" s="53"/>
      <c r="IWI41" s="53"/>
      <c r="IWJ41" s="53"/>
      <c r="IWK41" s="53"/>
      <c r="IWL41" s="53"/>
      <c r="IWM41" s="53"/>
      <c r="IWN41" s="53"/>
      <c r="IWO41" s="53"/>
      <c r="IWP41" s="53"/>
      <c r="IWQ41" s="53"/>
      <c r="IWR41" s="53"/>
      <c r="IWS41" s="53"/>
      <c r="IWT41" s="53"/>
      <c r="IWU41" s="53"/>
      <c r="IWV41" s="53"/>
      <c r="IWW41" s="53"/>
      <c r="IWX41" s="53"/>
      <c r="IWY41" s="53"/>
      <c r="IWZ41" s="53"/>
      <c r="IXA41" s="53"/>
      <c r="IXB41" s="53"/>
      <c r="IXC41" s="53"/>
      <c r="IXD41" s="53"/>
      <c r="IXE41" s="53"/>
      <c r="IXF41" s="53"/>
      <c r="IXG41" s="53"/>
      <c r="IXH41" s="53"/>
      <c r="IXI41" s="53"/>
      <c r="IXJ41" s="53"/>
      <c r="IXK41" s="53"/>
      <c r="IXL41" s="53"/>
      <c r="IXM41" s="53"/>
      <c r="IXN41" s="53"/>
      <c r="IXO41" s="53"/>
      <c r="IXP41" s="53"/>
      <c r="IXQ41" s="53"/>
      <c r="IXR41" s="53"/>
      <c r="IXS41" s="53"/>
      <c r="IXT41" s="53"/>
      <c r="IXU41" s="53"/>
      <c r="IXV41" s="53"/>
      <c r="IXW41" s="53"/>
      <c r="IXX41" s="53"/>
      <c r="IXY41" s="53"/>
      <c r="IXZ41" s="53"/>
      <c r="IYA41" s="53"/>
      <c r="IYB41" s="53"/>
      <c r="IYC41" s="53"/>
      <c r="IYD41" s="53"/>
      <c r="IYE41" s="53"/>
      <c r="IYF41" s="53"/>
      <c r="IYG41" s="53"/>
      <c r="IYH41" s="53"/>
      <c r="IYI41" s="53"/>
      <c r="IYJ41" s="53"/>
      <c r="IYK41" s="53"/>
      <c r="IYL41" s="53"/>
      <c r="IYM41" s="53"/>
      <c r="IYN41" s="53"/>
      <c r="IYO41" s="53"/>
      <c r="IYP41" s="53"/>
      <c r="IYQ41" s="53"/>
      <c r="IYR41" s="53"/>
      <c r="IYS41" s="53"/>
      <c r="IYT41" s="53"/>
      <c r="IYU41" s="53"/>
      <c r="IYV41" s="53"/>
      <c r="IYW41" s="53"/>
      <c r="IYX41" s="53"/>
      <c r="IYY41" s="53"/>
      <c r="IYZ41" s="53"/>
      <c r="IZA41" s="53"/>
      <c r="IZB41" s="53"/>
      <c r="IZC41" s="53"/>
      <c r="IZD41" s="53"/>
      <c r="IZE41" s="53"/>
      <c r="IZF41" s="53"/>
      <c r="IZG41" s="53"/>
      <c r="IZH41" s="53"/>
      <c r="IZI41" s="53"/>
      <c r="IZJ41" s="53"/>
      <c r="IZK41" s="53"/>
      <c r="IZL41" s="53"/>
      <c r="IZM41" s="53"/>
      <c r="IZN41" s="53"/>
      <c r="IZO41" s="53"/>
      <c r="IZP41" s="53"/>
      <c r="IZQ41" s="53"/>
      <c r="IZR41" s="53"/>
      <c r="IZS41" s="53"/>
      <c r="IZT41" s="53"/>
      <c r="IZU41" s="53"/>
      <c r="IZV41" s="53"/>
      <c r="IZW41" s="53"/>
      <c r="IZX41" s="53"/>
      <c r="IZY41" s="53"/>
      <c r="IZZ41" s="53"/>
      <c r="JAA41" s="53"/>
      <c r="JAB41" s="53"/>
      <c r="JAC41" s="53"/>
      <c r="JAD41" s="53"/>
      <c r="JAE41" s="53"/>
      <c r="JAF41" s="53"/>
      <c r="JAG41" s="53"/>
      <c r="JAH41" s="53"/>
      <c r="JAI41" s="53"/>
      <c r="JAJ41" s="53"/>
      <c r="JAK41" s="53"/>
      <c r="JAL41" s="53"/>
      <c r="JAM41" s="53"/>
      <c r="JAN41" s="53"/>
      <c r="JAO41" s="53"/>
      <c r="JAP41" s="53"/>
      <c r="JAQ41" s="53"/>
      <c r="JAR41" s="53"/>
      <c r="JAS41" s="53"/>
      <c r="JAT41" s="53"/>
      <c r="JAU41" s="53"/>
      <c r="JAV41" s="53"/>
      <c r="JAW41" s="53"/>
      <c r="JAX41" s="53"/>
      <c r="JAY41" s="53"/>
      <c r="JAZ41" s="53"/>
      <c r="JBA41" s="53"/>
      <c r="JBB41" s="53"/>
      <c r="JBC41" s="53"/>
      <c r="JBD41" s="53"/>
      <c r="JBE41" s="53"/>
      <c r="JBF41" s="53"/>
      <c r="JBG41" s="53"/>
      <c r="JBH41" s="53"/>
      <c r="JBI41" s="53"/>
      <c r="JBJ41" s="53"/>
      <c r="JBK41" s="53"/>
      <c r="JBL41" s="53"/>
      <c r="JBM41" s="53"/>
      <c r="JBN41" s="53"/>
      <c r="JBO41" s="53"/>
      <c r="JBP41" s="53"/>
      <c r="JBQ41" s="53"/>
      <c r="JBR41" s="53"/>
      <c r="JBS41" s="53"/>
      <c r="JBT41" s="53"/>
      <c r="JBU41" s="53"/>
      <c r="JBV41" s="53"/>
      <c r="JBW41" s="53"/>
      <c r="JBX41" s="53"/>
      <c r="JBY41" s="53"/>
      <c r="JBZ41" s="53"/>
      <c r="JCA41" s="53"/>
      <c r="JCB41" s="53"/>
      <c r="JCC41" s="53"/>
      <c r="JCD41" s="53"/>
      <c r="JCE41" s="53"/>
      <c r="JCF41" s="53"/>
      <c r="JCG41" s="53"/>
      <c r="JCH41" s="53"/>
      <c r="JCI41" s="53"/>
      <c r="JCJ41" s="53"/>
      <c r="JCK41" s="53"/>
      <c r="JCL41" s="53"/>
      <c r="JCM41" s="53"/>
      <c r="JCN41" s="53"/>
      <c r="JCO41" s="53"/>
      <c r="JCP41" s="53"/>
      <c r="JCQ41" s="53"/>
      <c r="JCR41" s="53"/>
      <c r="JCS41" s="53"/>
      <c r="JCT41" s="53"/>
      <c r="JCU41" s="53"/>
      <c r="JCV41" s="53"/>
      <c r="JCW41" s="53"/>
      <c r="JCX41" s="53"/>
      <c r="JCY41" s="53"/>
      <c r="JCZ41" s="53"/>
      <c r="JDA41" s="53"/>
      <c r="JDB41" s="53"/>
      <c r="JDC41" s="53"/>
      <c r="JDD41" s="53"/>
      <c r="JDE41" s="53"/>
      <c r="JDF41" s="53"/>
      <c r="JDG41" s="53"/>
      <c r="JDH41" s="53"/>
      <c r="JDI41" s="53"/>
      <c r="JDJ41" s="53"/>
      <c r="JDK41" s="53"/>
      <c r="JDL41" s="53"/>
      <c r="JDM41" s="53"/>
      <c r="JDN41" s="53"/>
      <c r="JDO41" s="53"/>
      <c r="JDP41" s="53"/>
      <c r="JDQ41" s="53"/>
      <c r="JDR41" s="53"/>
      <c r="JDS41" s="53"/>
      <c r="JDT41" s="53"/>
      <c r="JDU41" s="53"/>
      <c r="JDV41" s="53"/>
      <c r="JDW41" s="53"/>
      <c r="JDX41" s="53"/>
      <c r="JDY41" s="53"/>
      <c r="JDZ41" s="53"/>
      <c r="JEA41" s="53"/>
      <c r="JEB41" s="53"/>
      <c r="JEC41" s="53"/>
      <c r="JED41" s="53"/>
      <c r="JEE41" s="53"/>
      <c r="JEF41" s="53"/>
      <c r="JEG41" s="53"/>
      <c r="JEH41" s="53"/>
      <c r="JEI41" s="53"/>
      <c r="JEJ41" s="53"/>
      <c r="JEK41" s="53"/>
      <c r="JEL41" s="53"/>
      <c r="JEM41" s="53"/>
      <c r="JEN41" s="53"/>
      <c r="JEO41" s="53"/>
      <c r="JEP41" s="53"/>
      <c r="JEQ41" s="53"/>
      <c r="JER41" s="53"/>
      <c r="JES41" s="53"/>
      <c r="JET41" s="53"/>
      <c r="JEU41" s="53"/>
      <c r="JEV41" s="53"/>
      <c r="JEW41" s="53"/>
      <c r="JEX41" s="53"/>
      <c r="JEY41" s="53"/>
      <c r="JEZ41" s="53"/>
      <c r="JFA41" s="53"/>
      <c r="JFB41" s="53"/>
      <c r="JFC41" s="53"/>
      <c r="JFD41" s="53"/>
      <c r="JFE41" s="53"/>
      <c r="JFF41" s="53"/>
      <c r="JFG41" s="53"/>
      <c r="JFH41" s="53"/>
      <c r="JFI41" s="53"/>
      <c r="JFJ41" s="53"/>
      <c r="JFK41" s="53"/>
      <c r="JFL41" s="53"/>
      <c r="JFM41" s="53"/>
      <c r="JFN41" s="53"/>
      <c r="JFO41" s="53"/>
      <c r="JFP41" s="53"/>
      <c r="JFQ41" s="53"/>
      <c r="JFR41" s="53"/>
      <c r="JFS41" s="53"/>
      <c r="JFT41" s="53"/>
      <c r="JFU41" s="53"/>
      <c r="JFV41" s="53"/>
      <c r="JFW41" s="53"/>
      <c r="JFX41" s="53"/>
      <c r="JFY41" s="53"/>
      <c r="JFZ41" s="53"/>
      <c r="JGA41" s="53"/>
      <c r="JGB41" s="53"/>
      <c r="JGC41" s="53"/>
      <c r="JGD41" s="53"/>
      <c r="JGE41" s="53"/>
      <c r="JGF41" s="53"/>
      <c r="JGG41" s="53"/>
      <c r="JGH41" s="53"/>
      <c r="JGI41" s="53"/>
      <c r="JGJ41" s="53"/>
      <c r="JGK41" s="53"/>
      <c r="JGL41" s="53"/>
      <c r="JGM41" s="53"/>
      <c r="JGN41" s="53"/>
      <c r="JGO41" s="53"/>
      <c r="JGP41" s="53"/>
      <c r="JGQ41" s="53"/>
      <c r="JGR41" s="53"/>
      <c r="JGS41" s="53"/>
      <c r="JGT41" s="53"/>
      <c r="JGU41" s="53"/>
      <c r="JGV41" s="53"/>
      <c r="JGW41" s="53"/>
      <c r="JGX41" s="53"/>
      <c r="JGY41" s="53"/>
      <c r="JGZ41" s="53"/>
      <c r="JHA41" s="53"/>
      <c r="JHB41" s="53"/>
      <c r="JHC41" s="53"/>
      <c r="JHD41" s="53"/>
      <c r="JHE41" s="53"/>
      <c r="JHF41" s="53"/>
      <c r="JHG41" s="53"/>
      <c r="JHH41" s="53"/>
      <c r="JHI41" s="53"/>
      <c r="JHJ41" s="53"/>
      <c r="JHK41" s="53"/>
      <c r="JHL41" s="53"/>
      <c r="JHM41" s="53"/>
      <c r="JHN41" s="53"/>
      <c r="JHO41" s="53"/>
      <c r="JHP41" s="53"/>
      <c r="JHQ41" s="53"/>
      <c r="JHR41" s="53"/>
      <c r="JHS41" s="53"/>
      <c r="JHT41" s="53"/>
      <c r="JHU41" s="53"/>
      <c r="JHV41" s="53"/>
      <c r="JHW41" s="53"/>
      <c r="JHX41" s="53"/>
      <c r="JHY41" s="53"/>
      <c r="JHZ41" s="53"/>
      <c r="JIA41" s="53"/>
      <c r="JIB41" s="53"/>
      <c r="JIC41" s="53"/>
      <c r="JID41" s="53"/>
      <c r="JIE41" s="53"/>
      <c r="JIF41" s="53"/>
      <c r="JIG41" s="53"/>
      <c r="JIH41" s="53"/>
      <c r="JII41" s="53"/>
      <c r="JIJ41" s="53"/>
      <c r="JIK41" s="53"/>
      <c r="JIL41" s="53"/>
      <c r="JIM41" s="53"/>
      <c r="JIN41" s="53"/>
      <c r="JIO41" s="53"/>
      <c r="JIP41" s="53"/>
      <c r="JIQ41" s="53"/>
      <c r="JIR41" s="53"/>
      <c r="JIS41" s="53"/>
      <c r="JIT41" s="53"/>
      <c r="JIU41" s="53"/>
      <c r="JIV41" s="53"/>
      <c r="JIW41" s="53"/>
      <c r="JIX41" s="53"/>
      <c r="JIY41" s="53"/>
      <c r="JIZ41" s="53"/>
      <c r="JJA41" s="53"/>
      <c r="JJB41" s="53"/>
      <c r="JJC41" s="53"/>
      <c r="JJD41" s="53"/>
      <c r="JJE41" s="53"/>
      <c r="JJF41" s="53"/>
      <c r="JJG41" s="53"/>
      <c r="JJH41" s="53"/>
      <c r="JJI41" s="53"/>
      <c r="JJJ41" s="53"/>
      <c r="JJK41" s="53"/>
      <c r="JJL41" s="53"/>
      <c r="JJM41" s="53"/>
      <c r="JJN41" s="53"/>
      <c r="JJO41" s="53"/>
      <c r="JJP41" s="53"/>
      <c r="JJQ41" s="53"/>
      <c r="JJR41" s="53"/>
      <c r="JJS41" s="53"/>
      <c r="JJT41" s="53"/>
      <c r="JJU41" s="53"/>
      <c r="JJV41" s="53"/>
      <c r="JJW41" s="53"/>
      <c r="JJX41" s="53"/>
      <c r="JJY41" s="53"/>
      <c r="JJZ41" s="53"/>
      <c r="JKA41" s="53"/>
      <c r="JKB41" s="53"/>
      <c r="JKC41" s="53"/>
      <c r="JKD41" s="53"/>
      <c r="JKE41" s="53"/>
      <c r="JKF41" s="53"/>
      <c r="JKG41" s="53"/>
      <c r="JKH41" s="53"/>
      <c r="JKI41" s="53"/>
      <c r="JKJ41" s="53"/>
      <c r="JKK41" s="53"/>
      <c r="JKL41" s="53"/>
      <c r="JKM41" s="53"/>
      <c r="JKN41" s="53"/>
      <c r="JKO41" s="53"/>
      <c r="JKP41" s="53"/>
      <c r="JKQ41" s="53"/>
      <c r="JKR41" s="53"/>
      <c r="JKS41" s="53"/>
      <c r="JKT41" s="53"/>
      <c r="JKU41" s="53"/>
      <c r="JKV41" s="53"/>
      <c r="JKW41" s="53"/>
      <c r="JKX41" s="53"/>
      <c r="JKY41" s="53"/>
      <c r="JKZ41" s="53"/>
      <c r="JLA41" s="53"/>
      <c r="JLB41" s="53"/>
      <c r="JLC41" s="53"/>
      <c r="JLD41" s="53"/>
      <c r="JLE41" s="53"/>
      <c r="JLF41" s="53"/>
      <c r="JLG41" s="53"/>
      <c r="JLH41" s="53"/>
      <c r="JLI41" s="53"/>
      <c r="JLJ41" s="53"/>
      <c r="JLK41" s="53"/>
      <c r="JLL41" s="53"/>
      <c r="JLM41" s="53"/>
      <c r="JLN41" s="53"/>
      <c r="JLO41" s="53"/>
      <c r="JLP41" s="53"/>
      <c r="JLQ41" s="53"/>
      <c r="JLR41" s="53"/>
      <c r="JLS41" s="53"/>
      <c r="JLT41" s="53"/>
      <c r="JLU41" s="53"/>
      <c r="JLV41" s="53"/>
      <c r="JLW41" s="53"/>
      <c r="JLX41" s="53"/>
      <c r="JLY41" s="53"/>
      <c r="JLZ41" s="53"/>
      <c r="JMA41" s="53"/>
      <c r="JMB41" s="53"/>
      <c r="JMC41" s="53"/>
      <c r="JMD41" s="53"/>
      <c r="JME41" s="53"/>
      <c r="JMF41" s="53"/>
      <c r="JMG41" s="53"/>
      <c r="JMH41" s="53"/>
      <c r="JMI41" s="53"/>
      <c r="JMJ41" s="53"/>
      <c r="JMK41" s="53"/>
      <c r="JML41" s="53"/>
      <c r="JMM41" s="53"/>
      <c r="JMN41" s="53"/>
      <c r="JMO41" s="53"/>
      <c r="JMP41" s="53"/>
      <c r="JMQ41" s="53"/>
      <c r="JMR41" s="53"/>
      <c r="JMS41" s="53"/>
      <c r="JMT41" s="53"/>
      <c r="JMU41" s="53"/>
      <c r="JMV41" s="53"/>
      <c r="JMW41" s="53"/>
      <c r="JMX41" s="53"/>
      <c r="JMY41" s="53"/>
      <c r="JMZ41" s="53"/>
      <c r="JNA41" s="53"/>
      <c r="JNB41" s="53"/>
      <c r="JNC41" s="53"/>
      <c r="JND41" s="53"/>
      <c r="JNE41" s="53"/>
      <c r="JNF41" s="53"/>
      <c r="JNG41" s="53"/>
      <c r="JNH41" s="53"/>
      <c r="JNI41" s="53"/>
      <c r="JNJ41" s="53"/>
      <c r="JNK41" s="53"/>
      <c r="JNL41" s="53"/>
      <c r="JNM41" s="53"/>
      <c r="JNN41" s="53"/>
      <c r="JNO41" s="53"/>
      <c r="JNP41" s="53"/>
      <c r="JNQ41" s="53"/>
      <c r="JNR41" s="53"/>
      <c r="JNS41" s="53"/>
      <c r="JNT41" s="53"/>
      <c r="JNU41" s="53"/>
      <c r="JNV41" s="53"/>
      <c r="JNW41" s="53"/>
      <c r="JNX41" s="53"/>
      <c r="JNY41" s="53"/>
      <c r="JNZ41" s="53"/>
      <c r="JOA41" s="53"/>
      <c r="JOB41" s="53"/>
      <c r="JOC41" s="53"/>
      <c r="JOD41" s="53"/>
      <c r="JOE41" s="53"/>
      <c r="JOF41" s="53"/>
      <c r="JOG41" s="53"/>
      <c r="JOH41" s="53"/>
      <c r="JOI41" s="53"/>
      <c r="JOJ41" s="53"/>
      <c r="JOK41" s="53"/>
      <c r="JOL41" s="53"/>
      <c r="JOM41" s="53"/>
      <c r="JON41" s="53"/>
      <c r="JOO41" s="53"/>
      <c r="JOP41" s="53"/>
      <c r="JOQ41" s="53"/>
      <c r="JOR41" s="53"/>
      <c r="JOS41" s="53"/>
      <c r="JOT41" s="53"/>
      <c r="JOU41" s="53"/>
      <c r="JOV41" s="53"/>
      <c r="JOW41" s="53"/>
      <c r="JOX41" s="53"/>
      <c r="JOY41" s="53"/>
      <c r="JOZ41" s="53"/>
      <c r="JPA41" s="53"/>
      <c r="JPB41" s="53"/>
      <c r="JPC41" s="53"/>
      <c r="JPD41" s="53"/>
      <c r="JPE41" s="53"/>
      <c r="JPF41" s="53"/>
      <c r="JPG41" s="53"/>
      <c r="JPH41" s="53"/>
      <c r="JPI41" s="53"/>
      <c r="JPJ41" s="53"/>
      <c r="JPK41" s="53"/>
      <c r="JPL41" s="53"/>
      <c r="JPM41" s="53"/>
      <c r="JPN41" s="53"/>
      <c r="JPO41" s="53"/>
      <c r="JPP41" s="53"/>
      <c r="JPQ41" s="53"/>
      <c r="JPR41" s="53"/>
      <c r="JPS41" s="53"/>
      <c r="JPT41" s="53"/>
      <c r="JPU41" s="53"/>
      <c r="JPV41" s="53"/>
      <c r="JPW41" s="53"/>
      <c r="JPX41" s="53"/>
      <c r="JPY41" s="53"/>
      <c r="JPZ41" s="53"/>
      <c r="JQA41" s="53"/>
      <c r="JQB41" s="53"/>
      <c r="JQC41" s="53"/>
      <c r="JQD41" s="53"/>
      <c r="JQE41" s="53"/>
      <c r="JQF41" s="53"/>
      <c r="JQG41" s="53"/>
      <c r="JQH41" s="53"/>
      <c r="JQI41" s="53"/>
      <c r="JQJ41" s="53"/>
      <c r="JQK41" s="53"/>
      <c r="JQL41" s="53"/>
      <c r="JQM41" s="53"/>
      <c r="JQN41" s="53"/>
      <c r="JQO41" s="53"/>
      <c r="JQP41" s="53"/>
      <c r="JQQ41" s="53"/>
      <c r="JQR41" s="53"/>
      <c r="JQS41" s="53"/>
      <c r="JQT41" s="53"/>
      <c r="JQU41" s="53"/>
      <c r="JQV41" s="53"/>
      <c r="JQW41" s="53"/>
      <c r="JQX41" s="53"/>
      <c r="JQY41" s="53"/>
      <c r="JQZ41" s="53"/>
      <c r="JRA41" s="53"/>
      <c r="JRB41" s="53"/>
      <c r="JRC41" s="53"/>
      <c r="JRD41" s="53"/>
      <c r="JRE41" s="53"/>
      <c r="JRF41" s="53"/>
      <c r="JRG41" s="53"/>
      <c r="JRH41" s="53"/>
      <c r="JRI41" s="53"/>
      <c r="JRJ41" s="53"/>
      <c r="JRK41" s="53"/>
      <c r="JRL41" s="53"/>
      <c r="JRM41" s="53"/>
      <c r="JRN41" s="53"/>
      <c r="JRO41" s="53"/>
      <c r="JRP41" s="53"/>
      <c r="JRQ41" s="53"/>
      <c r="JRR41" s="53"/>
      <c r="JRS41" s="53"/>
      <c r="JRT41" s="53"/>
      <c r="JRU41" s="53"/>
      <c r="JRV41" s="53"/>
      <c r="JRW41" s="53"/>
      <c r="JRX41" s="53"/>
      <c r="JRY41" s="53"/>
      <c r="JRZ41" s="53"/>
      <c r="JSA41" s="53"/>
      <c r="JSB41" s="53"/>
      <c r="JSC41" s="53"/>
      <c r="JSD41" s="53"/>
      <c r="JSE41" s="53"/>
      <c r="JSF41" s="53"/>
      <c r="JSG41" s="53"/>
      <c r="JSH41" s="53"/>
      <c r="JSI41" s="53"/>
      <c r="JSJ41" s="53"/>
      <c r="JSK41" s="53"/>
      <c r="JSL41" s="53"/>
      <c r="JSM41" s="53"/>
      <c r="JSN41" s="53"/>
      <c r="JSO41" s="53"/>
      <c r="JSP41" s="53"/>
      <c r="JSQ41" s="53"/>
      <c r="JSR41" s="53"/>
      <c r="JSS41" s="53"/>
      <c r="JST41" s="53"/>
      <c r="JSU41" s="53"/>
      <c r="JSV41" s="53"/>
      <c r="JSW41" s="53"/>
      <c r="JSX41" s="53"/>
      <c r="JSY41" s="53"/>
      <c r="JSZ41" s="53"/>
      <c r="JTA41" s="53"/>
      <c r="JTB41" s="53"/>
      <c r="JTC41" s="53"/>
      <c r="JTD41" s="53"/>
      <c r="JTE41" s="53"/>
      <c r="JTF41" s="53"/>
      <c r="JTG41" s="53"/>
      <c r="JTH41" s="53"/>
      <c r="JTI41" s="53"/>
      <c r="JTJ41" s="53"/>
      <c r="JTK41" s="53"/>
      <c r="JTL41" s="53"/>
      <c r="JTM41" s="53"/>
      <c r="JTN41" s="53"/>
      <c r="JTO41" s="53"/>
      <c r="JTP41" s="53"/>
      <c r="JTQ41" s="53"/>
      <c r="JTR41" s="53"/>
      <c r="JTS41" s="53"/>
      <c r="JTT41" s="53"/>
      <c r="JTU41" s="53"/>
      <c r="JTV41" s="53"/>
      <c r="JTW41" s="53"/>
      <c r="JTX41" s="53"/>
      <c r="JTY41" s="53"/>
      <c r="JTZ41" s="53"/>
      <c r="JUA41" s="53"/>
      <c r="JUB41" s="53"/>
      <c r="JUC41" s="53"/>
      <c r="JUD41" s="53"/>
      <c r="JUE41" s="53"/>
      <c r="JUF41" s="53"/>
      <c r="JUG41" s="53"/>
      <c r="JUH41" s="53"/>
      <c r="JUI41" s="53"/>
      <c r="JUJ41" s="53"/>
      <c r="JUK41" s="53"/>
      <c r="JUL41" s="53"/>
      <c r="JUM41" s="53"/>
      <c r="JUN41" s="53"/>
      <c r="JUO41" s="53"/>
      <c r="JUP41" s="53"/>
      <c r="JUQ41" s="53"/>
      <c r="JUR41" s="53"/>
      <c r="JUS41" s="53"/>
      <c r="JUT41" s="53"/>
      <c r="JUU41" s="53"/>
      <c r="JUV41" s="53"/>
      <c r="JUW41" s="53"/>
      <c r="JUX41" s="53"/>
      <c r="JUY41" s="53"/>
      <c r="JUZ41" s="53"/>
      <c r="JVA41" s="53"/>
      <c r="JVB41" s="53"/>
      <c r="JVC41" s="53"/>
      <c r="JVD41" s="53"/>
      <c r="JVE41" s="53"/>
      <c r="JVF41" s="53"/>
      <c r="JVG41" s="53"/>
      <c r="JVH41" s="53"/>
      <c r="JVI41" s="53"/>
      <c r="JVJ41" s="53"/>
      <c r="JVK41" s="53"/>
      <c r="JVL41" s="53"/>
      <c r="JVM41" s="53"/>
      <c r="JVN41" s="53"/>
      <c r="JVO41" s="53"/>
      <c r="JVP41" s="53"/>
      <c r="JVQ41" s="53"/>
      <c r="JVR41" s="53"/>
      <c r="JVS41" s="53"/>
      <c r="JVT41" s="53"/>
      <c r="JVU41" s="53"/>
      <c r="JVV41" s="53"/>
      <c r="JVW41" s="53"/>
      <c r="JVX41" s="53"/>
      <c r="JVY41" s="53"/>
      <c r="JVZ41" s="53"/>
      <c r="JWA41" s="53"/>
      <c r="JWB41" s="53"/>
      <c r="JWC41" s="53"/>
      <c r="JWD41" s="53"/>
      <c r="JWE41" s="53"/>
      <c r="JWF41" s="53"/>
      <c r="JWG41" s="53"/>
      <c r="JWH41" s="53"/>
      <c r="JWI41" s="53"/>
      <c r="JWJ41" s="53"/>
      <c r="JWK41" s="53"/>
      <c r="JWL41" s="53"/>
      <c r="JWM41" s="53"/>
      <c r="JWN41" s="53"/>
      <c r="JWO41" s="53"/>
      <c r="JWP41" s="53"/>
      <c r="JWQ41" s="53"/>
      <c r="JWR41" s="53"/>
      <c r="JWS41" s="53"/>
      <c r="JWT41" s="53"/>
      <c r="JWU41" s="53"/>
      <c r="JWV41" s="53"/>
      <c r="JWW41" s="53"/>
      <c r="JWX41" s="53"/>
      <c r="JWY41" s="53"/>
      <c r="JWZ41" s="53"/>
      <c r="JXA41" s="53"/>
      <c r="JXB41" s="53"/>
      <c r="JXC41" s="53"/>
      <c r="JXD41" s="53"/>
      <c r="JXE41" s="53"/>
      <c r="JXF41" s="53"/>
      <c r="JXG41" s="53"/>
      <c r="JXH41" s="53"/>
      <c r="JXI41" s="53"/>
      <c r="JXJ41" s="53"/>
      <c r="JXK41" s="53"/>
      <c r="JXL41" s="53"/>
      <c r="JXM41" s="53"/>
      <c r="JXN41" s="53"/>
      <c r="JXO41" s="53"/>
      <c r="JXP41" s="53"/>
      <c r="JXQ41" s="53"/>
      <c r="JXR41" s="53"/>
      <c r="JXS41" s="53"/>
      <c r="JXT41" s="53"/>
      <c r="JXU41" s="53"/>
      <c r="JXV41" s="53"/>
      <c r="JXW41" s="53"/>
      <c r="JXX41" s="53"/>
      <c r="JXY41" s="53"/>
      <c r="JXZ41" s="53"/>
      <c r="JYA41" s="53"/>
      <c r="JYB41" s="53"/>
      <c r="JYC41" s="53"/>
      <c r="JYD41" s="53"/>
      <c r="JYE41" s="53"/>
      <c r="JYF41" s="53"/>
      <c r="JYG41" s="53"/>
      <c r="JYH41" s="53"/>
      <c r="JYI41" s="53"/>
      <c r="JYJ41" s="53"/>
      <c r="JYK41" s="53"/>
      <c r="JYL41" s="53"/>
      <c r="JYM41" s="53"/>
      <c r="JYN41" s="53"/>
      <c r="JYO41" s="53"/>
      <c r="JYP41" s="53"/>
      <c r="JYQ41" s="53"/>
      <c r="JYR41" s="53"/>
      <c r="JYS41" s="53"/>
      <c r="JYT41" s="53"/>
      <c r="JYU41" s="53"/>
      <c r="JYV41" s="53"/>
      <c r="JYW41" s="53"/>
      <c r="JYX41" s="53"/>
      <c r="JYY41" s="53"/>
      <c r="JYZ41" s="53"/>
      <c r="JZA41" s="53"/>
      <c r="JZB41" s="53"/>
      <c r="JZC41" s="53"/>
      <c r="JZD41" s="53"/>
      <c r="JZE41" s="53"/>
      <c r="JZF41" s="53"/>
      <c r="JZG41" s="53"/>
      <c r="JZH41" s="53"/>
      <c r="JZI41" s="53"/>
      <c r="JZJ41" s="53"/>
      <c r="JZK41" s="53"/>
      <c r="JZL41" s="53"/>
      <c r="JZM41" s="53"/>
      <c r="JZN41" s="53"/>
      <c r="JZO41" s="53"/>
      <c r="JZP41" s="53"/>
      <c r="JZQ41" s="53"/>
      <c r="JZR41" s="53"/>
      <c r="JZS41" s="53"/>
      <c r="JZT41" s="53"/>
      <c r="JZU41" s="53"/>
      <c r="JZV41" s="53"/>
      <c r="JZW41" s="53"/>
      <c r="JZX41" s="53"/>
      <c r="JZY41" s="53"/>
      <c r="JZZ41" s="53"/>
      <c r="KAA41" s="53"/>
      <c r="KAB41" s="53"/>
      <c r="KAC41" s="53"/>
      <c r="KAD41" s="53"/>
      <c r="KAE41" s="53"/>
      <c r="KAF41" s="53"/>
      <c r="KAG41" s="53"/>
      <c r="KAH41" s="53"/>
      <c r="KAI41" s="53"/>
      <c r="KAJ41" s="53"/>
      <c r="KAK41" s="53"/>
      <c r="KAL41" s="53"/>
      <c r="KAM41" s="53"/>
      <c r="KAN41" s="53"/>
      <c r="KAO41" s="53"/>
      <c r="KAP41" s="53"/>
      <c r="KAQ41" s="53"/>
      <c r="KAR41" s="53"/>
      <c r="KAS41" s="53"/>
      <c r="KAT41" s="53"/>
      <c r="KAU41" s="53"/>
      <c r="KAV41" s="53"/>
      <c r="KAW41" s="53"/>
      <c r="KAX41" s="53"/>
      <c r="KAY41" s="53"/>
      <c r="KAZ41" s="53"/>
      <c r="KBA41" s="53"/>
      <c r="KBB41" s="53"/>
      <c r="KBC41" s="53"/>
      <c r="KBD41" s="53"/>
      <c r="KBE41" s="53"/>
      <c r="KBF41" s="53"/>
      <c r="KBG41" s="53"/>
      <c r="KBH41" s="53"/>
      <c r="KBI41" s="53"/>
      <c r="KBJ41" s="53"/>
      <c r="KBK41" s="53"/>
      <c r="KBL41" s="53"/>
      <c r="KBM41" s="53"/>
      <c r="KBN41" s="53"/>
      <c r="KBO41" s="53"/>
      <c r="KBP41" s="53"/>
      <c r="KBQ41" s="53"/>
      <c r="KBR41" s="53"/>
      <c r="KBS41" s="53"/>
      <c r="KBT41" s="53"/>
      <c r="KBU41" s="53"/>
      <c r="KBV41" s="53"/>
      <c r="KBW41" s="53"/>
      <c r="KBX41" s="53"/>
      <c r="KBY41" s="53"/>
      <c r="KBZ41" s="53"/>
      <c r="KCA41" s="53"/>
      <c r="KCB41" s="53"/>
      <c r="KCC41" s="53"/>
      <c r="KCD41" s="53"/>
      <c r="KCE41" s="53"/>
      <c r="KCF41" s="53"/>
      <c r="KCG41" s="53"/>
      <c r="KCH41" s="53"/>
      <c r="KCI41" s="53"/>
      <c r="KCJ41" s="53"/>
      <c r="KCK41" s="53"/>
      <c r="KCL41" s="53"/>
      <c r="KCM41" s="53"/>
      <c r="KCN41" s="53"/>
      <c r="KCO41" s="53"/>
      <c r="KCP41" s="53"/>
      <c r="KCQ41" s="53"/>
      <c r="KCR41" s="53"/>
      <c r="KCS41" s="53"/>
      <c r="KCT41" s="53"/>
      <c r="KCU41" s="53"/>
      <c r="KCV41" s="53"/>
      <c r="KCW41" s="53"/>
      <c r="KCX41" s="53"/>
      <c r="KCY41" s="53"/>
      <c r="KCZ41" s="53"/>
      <c r="KDA41" s="53"/>
      <c r="KDB41" s="53"/>
      <c r="KDC41" s="53"/>
      <c r="KDD41" s="53"/>
      <c r="KDE41" s="53"/>
      <c r="KDF41" s="53"/>
      <c r="KDG41" s="53"/>
      <c r="KDH41" s="53"/>
      <c r="KDI41" s="53"/>
      <c r="KDJ41" s="53"/>
      <c r="KDK41" s="53"/>
      <c r="KDL41" s="53"/>
      <c r="KDM41" s="53"/>
      <c r="KDN41" s="53"/>
      <c r="KDO41" s="53"/>
      <c r="KDP41" s="53"/>
      <c r="KDQ41" s="53"/>
      <c r="KDR41" s="53"/>
      <c r="KDS41" s="53"/>
      <c r="KDT41" s="53"/>
      <c r="KDU41" s="53"/>
      <c r="KDV41" s="53"/>
      <c r="KDW41" s="53"/>
      <c r="KDX41" s="53"/>
      <c r="KDY41" s="53"/>
      <c r="KDZ41" s="53"/>
      <c r="KEA41" s="53"/>
      <c r="KEB41" s="53"/>
      <c r="KEC41" s="53"/>
      <c r="KED41" s="53"/>
      <c r="KEE41" s="53"/>
      <c r="KEF41" s="53"/>
      <c r="KEG41" s="53"/>
      <c r="KEH41" s="53"/>
      <c r="KEI41" s="53"/>
      <c r="KEJ41" s="53"/>
      <c r="KEK41" s="53"/>
      <c r="KEL41" s="53"/>
      <c r="KEM41" s="53"/>
      <c r="KEN41" s="53"/>
      <c r="KEO41" s="53"/>
      <c r="KEP41" s="53"/>
      <c r="KEQ41" s="53"/>
      <c r="KER41" s="53"/>
      <c r="KES41" s="53"/>
      <c r="KET41" s="53"/>
      <c r="KEU41" s="53"/>
      <c r="KEV41" s="53"/>
      <c r="KEW41" s="53"/>
      <c r="KEX41" s="53"/>
      <c r="KEY41" s="53"/>
      <c r="KEZ41" s="53"/>
      <c r="KFA41" s="53"/>
      <c r="KFB41" s="53"/>
      <c r="KFC41" s="53"/>
      <c r="KFD41" s="53"/>
      <c r="KFE41" s="53"/>
      <c r="KFF41" s="53"/>
      <c r="KFG41" s="53"/>
      <c r="KFH41" s="53"/>
      <c r="KFI41" s="53"/>
      <c r="KFJ41" s="53"/>
      <c r="KFK41" s="53"/>
      <c r="KFL41" s="53"/>
      <c r="KFM41" s="53"/>
      <c r="KFN41" s="53"/>
      <c r="KFO41" s="53"/>
      <c r="KFP41" s="53"/>
      <c r="KFQ41" s="53"/>
      <c r="KFR41" s="53"/>
      <c r="KFS41" s="53"/>
      <c r="KFT41" s="53"/>
      <c r="KFU41" s="53"/>
      <c r="KFV41" s="53"/>
      <c r="KFW41" s="53"/>
      <c r="KFX41" s="53"/>
      <c r="KFY41" s="53"/>
      <c r="KFZ41" s="53"/>
      <c r="KGA41" s="53"/>
      <c r="KGB41" s="53"/>
      <c r="KGC41" s="53"/>
      <c r="KGD41" s="53"/>
      <c r="KGE41" s="53"/>
      <c r="KGF41" s="53"/>
      <c r="KGG41" s="53"/>
      <c r="KGH41" s="53"/>
      <c r="KGI41" s="53"/>
      <c r="KGJ41" s="53"/>
      <c r="KGK41" s="53"/>
      <c r="KGL41" s="53"/>
      <c r="KGM41" s="53"/>
      <c r="KGN41" s="53"/>
      <c r="KGO41" s="53"/>
      <c r="KGP41" s="53"/>
      <c r="KGQ41" s="53"/>
      <c r="KGR41" s="53"/>
      <c r="KGS41" s="53"/>
      <c r="KGT41" s="53"/>
      <c r="KGU41" s="53"/>
      <c r="KGV41" s="53"/>
      <c r="KGW41" s="53"/>
      <c r="KGX41" s="53"/>
      <c r="KGY41" s="53"/>
      <c r="KGZ41" s="53"/>
      <c r="KHA41" s="53"/>
      <c r="KHB41" s="53"/>
      <c r="KHC41" s="53"/>
      <c r="KHD41" s="53"/>
      <c r="KHE41" s="53"/>
      <c r="KHF41" s="53"/>
      <c r="KHG41" s="53"/>
      <c r="KHH41" s="53"/>
      <c r="KHI41" s="53"/>
      <c r="KHJ41" s="53"/>
      <c r="KHK41" s="53"/>
      <c r="KHL41" s="53"/>
      <c r="KHM41" s="53"/>
      <c r="KHN41" s="53"/>
      <c r="KHO41" s="53"/>
      <c r="KHP41" s="53"/>
      <c r="KHQ41" s="53"/>
      <c r="KHR41" s="53"/>
      <c r="KHS41" s="53"/>
      <c r="KHT41" s="53"/>
      <c r="KHU41" s="53"/>
      <c r="KHV41" s="53"/>
      <c r="KHW41" s="53"/>
      <c r="KHX41" s="53"/>
      <c r="KHY41" s="53"/>
      <c r="KHZ41" s="53"/>
      <c r="KIA41" s="53"/>
      <c r="KIB41" s="53"/>
      <c r="KIC41" s="53"/>
      <c r="KID41" s="53"/>
      <c r="KIE41" s="53"/>
      <c r="KIF41" s="53"/>
      <c r="KIG41" s="53"/>
      <c r="KIH41" s="53"/>
      <c r="KII41" s="53"/>
      <c r="KIJ41" s="53"/>
      <c r="KIK41" s="53"/>
      <c r="KIL41" s="53"/>
      <c r="KIM41" s="53"/>
      <c r="KIN41" s="53"/>
      <c r="KIO41" s="53"/>
      <c r="KIP41" s="53"/>
      <c r="KIQ41" s="53"/>
      <c r="KIR41" s="53"/>
      <c r="KIS41" s="53"/>
      <c r="KIT41" s="53"/>
      <c r="KIU41" s="53"/>
      <c r="KIV41" s="53"/>
      <c r="KIW41" s="53"/>
      <c r="KIX41" s="53"/>
      <c r="KIY41" s="53"/>
      <c r="KIZ41" s="53"/>
      <c r="KJA41" s="53"/>
      <c r="KJB41" s="53"/>
      <c r="KJC41" s="53"/>
      <c r="KJD41" s="53"/>
      <c r="KJE41" s="53"/>
      <c r="KJF41" s="53"/>
      <c r="KJG41" s="53"/>
      <c r="KJH41" s="53"/>
      <c r="KJI41" s="53"/>
      <c r="KJJ41" s="53"/>
      <c r="KJK41" s="53"/>
      <c r="KJL41" s="53"/>
      <c r="KJM41" s="53"/>
      <c r="KJN41" s="53"/>
      <c r="KJO41" s="53"/>
      <c r="KJP41" s="53"/>
      <c r="KJQ41" s="53"/>
      <c r="KJR41" s="53"/>
      <c r="KJS41" s="53"/>
      <c r="KJT41" s="53"/>
      <c r="KJU41" s="53"/>
      <c r="KJV41" s="53"/>
      <c r="KJW41" s="53"/>
      <c r="KJX41" s="53"/>
      <c r="KJY41" s="53"/>
      <c r="KJZ41" s="53"/>
      <c r="KKA41" s="53"/>
      <c r="KKB41" s="53"/>
      <c r="KKC41" s="53"/>
      <c r="KKD41" s="53"/>
      <c r="KKE41" s="53"/>
      <c r="KKF41" s="53"/>
      <c r="KKG41" s="53"/>
      <c r="KKH41" s="53"/>
      <c r="KKI41" s="53"/>
      <c r="KKJ41" s="53"/>
      <c r="KKK41" s="53"/>
      <c r="KKL41" s="53"/>
      <c r="KKM41" s="53"/>
      <c r="KKN41" s="53"/>
      <c r="KKO41" s="53"/>
      <c r="KKP41" s="53"/>
      <c r="KKQ41" s="53"/>
      <c r="KKR41" s="53"/>
      <c r="KKS41" s="53"/>
      <c r="KKT41" s="53"/>
      <c r="KKU41" s="53"/>
      <c r="KKV41" s="53"/>
      <c r="KKW41" s="53"/>
      <c r="KKX41" s="53"/>
      <c r="KKY41" s="53"/>
      <c r="KKZ41" s="53"/>
      <c r="KLA41" s="53"/>
      <c r="KLB41" s="53"/>
      <c r="KLC41" s="53"/>
      <c r="KLD41" s="53"/>
      <c r="KLE41" s="53"/>
      <c r="KLF41" s="53"/>
      <c r="KLG41" s="53"/>
      <c r="KLH41" s="53"/>
      <c r="KLI41" s="53"/>
      <c r="KLJ41" s="53"/>
      <c r="KLK41" s="53"/>
      <c r="KLL41" s="53"/>
      <c r="KLM41" s="53"/>
      <c r="KLN41" s="53"/>
      <c r="KLO41" s="53"/>
      <c r="KLP41" s="53"/>
      <c r="KLQ41" s="53"/>
      <c r="KLR41" s="53"/>
      <c r="KLS41" s="53"/>
      <c r="KLT41" s="53"/>
      <c r="KLU41" s="53"/>
      <c r="KLV41" s="53"/>
      <c r="KLW41" s="53"/>
      <c r="KLX41" s="53"/>
      <c r="KLY41" s="53"/>
      <c r="KLZ41" s="53"/>
      <c r="KMA41" s="53"/>
      <c r="KMB41" s="53"/>
      <c r="KMC41" s="53"/>
      <c r="KMD41" s="53"/>
      <c r="KME41" s="53"/>
      <c r="KMF41" s="53"/>
      <c r="KMG41" s="53"/>
      <c r="KMH41" s="53"/>
      <c r="KMI41" s="53"/>
      <c r="KMJ41" s="53"/>
      <c r="KMK41" s="53"/>
      <c r="KML41" s="53"/>
      <c r="KMM41" s="53"/>
      <c r="KMN41" s="53"/>
      <c r="KMO41" s="53"/>
      <c r="KMP41" s="53"/>
      <c r="KMQ41" s="53"/>
      <c r="KMR41" s="53"/>
      <c r="KMS41" s="53"/>
      <c r="KMT41" s="53"/>
      <c r="KMU41" s="53"/>
      <c r="KMV41" s="53"/>
      <c r="KMW41" s="53"/>
      <c r="KMX41" s="53"/>
      <c r="KMY41" s="53"/>
      <c r="KMZ41" s="53"/>
      <c r="KNA41" s="53"/>
      <c r="KNB41" s="53"/>
      <c r="KNC41" s="53"/>
      <c r="KND41" s="53"/>
      <c r="KNE41" s="53"/>
      <c r="KNF41" s="53"/>
      <c r="KNG41" s="53"/>
      <c r="KNH41" s="53"/>
      <c r="KNI41" s="53"/>
      <c r="KNJ41" s="53"/>
      <c r="KNK41" s="53"/>
      <c r="KNL41" s="53"/>
      <c r="KNM41" s="53"/>
      <c r="KNN41" s="53"/>
      <c r="KNO41" s="53"/>
      <c r="KNP41" s="53"/>
      <c r="KNQ41" s="53"/>
      <c r="KNR41" s="53"/>
      <c r="KNS41" s="53"/>
      <c r="KNT41" s="53"/>
      <c r="KNU41" s="53"/>
      <c r="KNV41" s="53"/>
      <c r="KNW41" s="53"/>
      <c r="KNX41" s="53"/>
      <c r="KNY41" s="53"/>
      <c r="KNZ41" s="53"/>
      <c r="KOA41" s="53"/>
      <c r="KOB41" s="53"/>
      <c r="KOC41" s="53"/>
      <c r="KOD41" s="53"/>
      <c r="KOE41" s="53"/>
      <c r="KOF41" s="53"/>
      <c r="KOG41" s="53"/>
      <c r="KOH41" s="53"/>
      <c r="KOI41" s="53"/>
      <c r="KOJ41" s="53"/>
      <c r="KOK41" s="53"/>
      <c r="KOL41" s="53"/>
      <c r="KOM41" s="53"/>
      <c r="KON41" s="53"/>
      <c r="KOO41" s="53"/>
      <c r="KOP41" s="53"/>
      <c r="KOQ41" s="53"/>
      <c r="KOR41" s="53"/>
      <c r="KOS41" s="53"/>
      <c r="KOT41" s="53"/>
      <c r="KOU41" s="53"/>
      <c r="KOV41" s="53"/>
      <c r="KOW41" s="53"/>
      <c r="KOX41" s="53"/>
      <c r="KOY41" s="53"/>
      <c r="KOZ41" s="53"/>
      <c r="KPA41" s="53"/>
      <c r="KPB41" s="53"/>
      <c r="KPC41" s="53"/>
      <c r="KPD41" s="53"/>
      <c r="KPE41" s="53"/>
      <c r="KPF41" s="53"/>
      <c r="KPG41" s="53"/>
      <c r="KPH41" s="53"/>
      <c r="KPI41" s="53"/>
      <c r="KPJ41" s="53"/>
      <c r="KPK41" s="53"/>
      <c r="KPL41" s="53"/>
      <c r="KPM41" s="53"/>
      <c r="KPN41" s="53"/>
      <c r="KPO41" s="53"/>
      <c r="KPP41" s="53"/>
      <c r="KPQ41" s="53"/>
      <c r="KPR41" s="53"/>
      <c r="KPS41" s="53"/>
      <c r="KPT41" s="53"/>
      <c r="KPU41" s="53"/>
      <c r="KPV41" s="53"/>
      <c r="KPW41" s="53"/>
      <c r="KPX41" s="53"/>
      <c r="KPY41" s="53"/>
      <c r="KPZ41" s="53"/>
      <c r="KQA41" s="53"/>
      <c r="KQB41" s="53"/>
      <c r="KQC41" s="53"/>
      <c r="KQD41" s="53"/>
      <c r="KQE41" s="53"/>
      <c r="KQF41" s="53"/>
      <c r="KQG41" s="53"/>
      <c r="KQH41" s="53"/>
      <c r="KQI41" s="53"/>
      <c r="KQJ41" s="53"/>
      <c r="KQK41" s="53"/>
      <c r="KQL41" s="53"/>
      <c r="KQM41" s="53"/>
      <c r="KQN41" s="53"/>
      <c r="KQO41" s="53"/>
      <c r="KQP41" s="53"/>
      <c r="KQQ41" s="53"/>
      <c r="KQR41" s="53"/>
      <c r="KQS41" s="53"/>
      <c r="KQT41" s="53"/>
      <c r="KQU41" s="53"/>
      <c r="KQV41" s="53"/>
      <c r="KQW41" s="53"/>
      <c r="KQX41" s="53"/>
      <c r="KQY41" s="53"/>
      <c r="KQZ41" s="53"/>
      <c r="KRA41" s="53"/>
      <c r="KRB41" s="53"/>
      <c r="KRC41" s="53"/>
      <c r="KRD41" s="53"/>
      <c r="KRE41" s="53"/>
      <c r="KRF41" s="53"/>
      <c r="KRG41" s="53"/>
      <c r="KRH41" s="53"/>
      <c r="KRI41" s="53"/>
      <c r="KRJ41" s="53"/>
      <c r="KRK41" s="53"/>
      <c r="KRL41" s="53"/>
      <c r="KRM41" s="53"/>
      <c r="KRN41" s="53"/>
      <c r="KRO41" s="53"/>
      <c r="KRP41" s="53"/>
      <c r="KRQ41" s="53"/>
      <c r="KRR41" s="53"/>
      <c r="KRS41" s="53"/>
      <c r="KRT41" s="53"/>
      <c r="KRU41" s="53"/>
      <c r="KRV41" s="53"/>
      <c r="KRW41" s="53"/>
      <c r="KRX41" s="53"/>
      <c r="KRY41" s="53"/>
      <c r="KRZ41" s="53"/>
      <c r="KSA41" s="53"/>
      <c r="KSB41" s="53"/>
      <c r="KSC41" s="53"/>
      <c r="KSD41" s="53"/>
      <c r="KSE41" s="53"/>
      <c r="KSF41" s="53"/>
      <c r="KSG41" s="53"/>
      <c r="KSH41" s="53"/>
      <c r="KSI41" s="53"/>
      <c r="KSJ41" s="53"/>
      <c r="KSK41" s="53"/>
      <c r="KSL41" s="53"/>
      <c r="KSM41" s="53"/>
      <c r="KSN41" s="53"/>
      <c r="KSO41" s="53"/>
      <c r="KSP41" s="53"/>
      <c r="KSQ41" s="53"/>
      <c r="KSR41" s="53"/>
      <c r="KSS41" s="53"/>
      <c r="KST41" s="53"/>
      <c r="KSU41" s="53"/>
      <c r="KSV41" s="53"/>
      <c r="KSW41" s="53"/>
      <c r="KSX41" s="53"/>
      <c r="KSY41" s="53"/>
      <c r="KSZ41" s="53"/>
      <c r="KTA41" s="53"/>
      <c r="KTB41" s="53"/>
      <c r="KTC41" s="53"/>
      <c r="KTD41" s="53"/>
      <c r="KTE41" s="53"/>
      <c r="KTF41" s="53"/>
      <c r="KTG41" s="53"/>
      <c r="KTH41" s="53"/>
      <c r="KTI41" s="53"/>
      <c r="KTJ41" s="53"/>
      <c r="KTK41" s="53"/>
      <c r="KTL41" s="53"/>
      <c r="KTM41" s="53"/>
      <c r="KTN41" s="53"/>
      <c r="KTO41" s="53"/>
      <c r="KTP41" s="53"/>
      <c r="KTQ41" s="53"/>
      <c r="KTR41" s="53"/>
      <c r="KTS41" s="53"/>
      <c r="KTT41" s="53"/>
      <c r="KTU41" s="53"/>
      <c r="KTV41" s="53"/>
      <c r="KTW41" s="53"/>
      <c r="KTX41" s="53"/>
      <c r="KTY41" s="53"/>
      <c r="KTZ41" s="53"/>
      <c r="KUA41" s="53"/>
      <c r="KUB41" s="53"/>
      <c r="KUC41" s="53"/>
      <c r="KUD41" s="53"/>
      <c r="KUE41" s="53"/>
      <c r="KUF41" s="53"/>
      <c r="KUG41" s="53"/>
      <c r="KUH41" s="53"/>
      <c r="KUI41" s="53"/>
      <c r="KUJ41" s="53"/>
      <c r="KUK41" s="53"/>
      <c r="KUL41" s="53"/>
      <c r="KUM41" s="53"/>
      <c r="KUN41" s="53"/>
      <c r="KUO41" s="53"/>
      <c r="KUP41" s="53"/>
      <c r="KUQ41" s="53"/>
      <c r="KUR41" s="53"/>
      <c r="KUS41" s="53"/>
      <c r="KUT41" s="53"/>
      <c r="KUU41" s="53"/>
      <c r="KUV41" s="53"/>
      <c r="KUW41" s="53"/>
      <c r="KUX41" s="53"/>
      <c r="KUY41" s="53"/>
      <c r="KUZ41" s="53"/>
      <c r="KVA41" s="53"/>
      <c r="KVB41" s="53"/>
      <c r="KVC41" s="53"/>
      <c r="KVD41" s="53"/>
      <c r="KVE41" s="53"/>
      <c r="KVF41" s="53"/>
      <c r="KVG41" s="53"/>
      <c r="KVH41" s="53"/>
      <c r="KVI41" s="53"/>
      <c r="KVJ41" s="53"/>
      <c r="KVK41" s="53"/>
      <c r="KVL41" s="53"/>
      <c r="KVM41" s="53"/>
      <c r="KVN41" s="53"/>
      <c r="KVO41" s="53"/>
      <c r="KVP41" s="53"/>
      <c r="KVQ41" s="53"/>
      <c r="KVR41" s="53"/>
      <c r="KVS41" s="53"/>
      <c r="KVT41" s="53"/>
      <c r="KVU41" s="53"/>
      <c r="KVV41" s="53"/>
      <c r="KVW41" s="53"/>
      <c r="KVX41" s="53"/>
      <c r="KVY41" s="53"/>
      <c r="KVZ41" s="53"/>
      <c r="KWA41" s="53"/>
      <c r="KWB41" s="53"/>
      <c r="KWC41" s="53"/>
      <c r="KWD41" s="53"/>
      <c r="KWE41" s="53"/>
      <c r="KWF41" s="53"/>
      <c r="KWG41" s="53"/>
      <c r="KWH41" s="53"/>
      <c r="KWI41" s="53"/>
      <c r="KWJ41" s="53"/>
      <c r="KWK41" s="53"/>
      <c r="KWL41" s="53"/>
      <c r="KWM41" s="53"/>
      <c r="KWN41" s="53"/>
      <c r="KWO41" s="53"/>
      <c r="KWP41" s="53"/>
      <c r="KWQ41" s="53"/>
      <c r="KWR41" s="53"/>
      <c r="KWS41" s="53"/>
      <c r="KWT41" s="53"/>
      <c r="KWU41" s="53"/>
      <c r="KWV41" s="53"/>
      <c r="KWW41" s="53"/>
      <c r="KWX41" s="53"/>
      <c r="KWY41" s="53"/>
      <c r="KWZ41" s="53"/>
      <c r="KXA41" s="53"/>
      <c r="KXB41" s="53"/>
      <c r="KXC41" s="53"/>
      <c r="KXD41" s="53"/>
      <c r="KXE41" s="53"/>
      <c r="KXF41" s="53"/>
      <c r="KXG41" s="53"/>
      <c r="KXH41" s="53"/>
      <c r="KXI41" s="53"/>
      <c r="KXJ41" s="53"/>
      <c r="KXK41" s="53"/>
      <c r="KXL41" s="53"/>
      <c r="KXM41" s="53"/>
      <c r="KXN41" s="53"/>
      <c r="KXO41" s="53"/>
      <c r="KXP41" s="53"/>
      <c r="KXQ41" s="53"/>
      <c r="KXR41" s="53"/>
      <c r="KXS41" s="53"/>
      <c r="KXT41" s="53"/>
      <c r="KXU41" s="53"/>
      <c r="KXV41" s="53"/>
      <c r="KXW41" s="53"/>
      <c r="KXX41" s="53"/>
      <c r="KXY41" s="53"/>
      <c r="KXZ41" s="53"/>
      <c r="KYA41" s="53"/>
      <c r="KYB41" s="53"/>
      <c r="KYC41" s="53"/>
      <c r="KYD41" s="53"/>
      <c r="KYE41" s="53"/>
      <c r="KYF41" s="53"/>
      <c r="KYG41" s="53"/>
      <c r="KYH41" s="53"/>
      <c r="KYI41" s="53"/>
      <c r="KYJ41" s="53"/>
      <c r="KYK41" s="53"/>
      <c r="KYL41" s="53"/>
      <c r="KYM41" s="53"/>
      <c r="KYN41" s="53"/>
      <c r="KYO41" s="53"/>
      <c r="KYP41" s="53"/>
      <c r="KYQ41" s="53"/>
      <c r="KYR41" s="53"/>
      <c r="KYS41" s="53"/>
      <c r="KYT41" s="53"/>
      <c r="KYU41" s="53"/>
      <c r="KYV41" s="53"/>
      <c r="KYW41" s="53"/>
      <c r="KYX41" s="53"/>
      <c r="KYY41" s="53"/>
      <c r="KYZ41" s="53"/>
      <c r="KZA41" s="53"/>
      <c r="KZB41" s="53"/>
      <c r="KZC41" s="53"/>
      <c r="KZD41" s="53"/>
      <c r="KZE41" s="53"/>
      <c r="KZF41" s="53"/>
      <c r="KZG41" s="53"/>
      <c r="KZH41" s="53"/>
      <c r="KZI41" s="53"/>
      <c r="KZJ41" s="53"/>
      <c r="KZK41" s="53"/>
      <c r="KZL41" s="53"/>
      <c r="KZM41" s="53"/>
      <c r="KZN41" s="53"/>
      <c r="KZO41" s="53"/>
      <c r="KZP41" s="53"/>
      <c r="KZQ41" s="53"/>
      <c r="KZR41" s="53"/>
      <c r="KZS41" s="53"/>
      <c r="KZT41" s="53"/>
      <c r="KZU41" s="53"/>
      <c r="KZV41" s="53"/>
      <c r="KZW41" s="53"/>
      <c r="KZX41" s="53"/>
      <c r="KZY41" s="53"/>
      <c r="KZZ41" s="53"/>
      <c r="LAA41" s="53"/>
      <c r="LAB41" s="53"/>
      <c r="LAC41" s="53"/>
      <c r="LAD41" s="53"/>
      <c r="LAE41" s="53"/>
      <c r="LAF41" s="53"/>
      <c r="LAG41" s="53"/>
      <c r="LAH41" s="53"/>
      <c r="LAI41" s="53"/>
      <c r="LAJ41" s="53"/>
      <c r="LAK41" s="53"/>
      <c r="LAL41" s="53"/>
      <c r="LAM41" s="53"/>
      <c r="LAN41" s="53"/>
      <c r="LAO41" s="53"/>
      <c r="LAP41" s="53"/>
      <c r="LAQ41" s="53"/>
      <c r="LAR41" s="53"/>
      <c r="LAS41" s="53"/>
      <c r="LAT41" s="53"/>
      <c r="LAU41" s="53"/>
      <c r="LAV41" s="53"/>
      <c r="LAW41" s="53"/>
      <c r="LAX41" s="53"/>
      <c r="LAY41" s="53"/>
      <c r="LAZ41" s="53"/>
      <c r="LBA41" s="53"/>
      <c r="LBB41" s="53"/>
      <c r="LBC41" s="53"/>
      <c r="LBD41" s="53"/>
      <c r="LBE41" s="53"/>
      <c r="LBF41" s="53"/>
      <c r="LBG41" s="53"/>
      <c r="LBH41" s="53"/>
      <c r="LBI41" s="53"/>
      <c r="LBJ41" s="53"/>
      <c r="LBK41" s="53"/>
      <c r="LBL41" s="53"/>
      <c r="LBM41" s="53"/>
      <c r="LBN41" s="53"/>
      <c r="LBO41" s="53"/>
      <c r="LBP41" s="53"/>
      <c r="LBQ41" s="53"/>
      <c r="LBR41" s="53"/>
      <c r="LBS41" s="53"/>
      <c r="LBT41" s="53"/>
      <c r="LBU41" s="53"/>
      <c r="LBV41" s="53"/>
      <c r="LBW41" s="53"/>
      <c r="LBX41" s="53"/>
      <c r="LBY41" s="53"/>
      <c r="LBZ41" s="53"/>
      <c r="LCA41" s="53"/>
      <c r="LCB41" s="53"/>
      <c r="LCC41" s="53"/>
      <c r="LCD41" s="53"/>
      <c r="LCE41" s="53"/>
      <c r="LCF41" s="53"/>
      <c r="LCG41" s="53"/>
      <c r="LCH41" s="53"/>
      <c r="LCI41" s="53"/>
      <c r="LCJ41" s="53"/>
      <c r="LCK41" s="53"/>
      <c r="LCL41" s="53"/>
      <c r="LCM41" s="53"/>
      <c r="LCN41" s="53"/>
      <c r="LCO41" s="53"/>
      <c r="LCP41" s="53"/>
      <c r="LCQ41" s="53"/>
      <c r="LCR41" s="53"/>
      <c r="LCS41" s="53"/>
      <c r="LCT41" s="53"/>
      <c r="LCU41" s="53"/>
      <c r="LCV41" s="53"/>
      <c r="LCW41" s="53"/>
      <c r="LCX41" s="53"/>
      <c r="LCY41" s="53"/>
      <c r="LCZ41" s="53"/>
      <c r="LDA41" s="53"/>
      <c r="LDB41" s="53"/>
      <c r="LDC41" s="53"/>
      <c r="LDD41" s="53"/>
      <c r="LDE41" s="53"/>
      <c r="LDF41" s="53"/>
      <c r="LDG41" s="53"/>
      <c r="LDH41" s="53"/>
      <c r="LDI41" s="53"/>
      <c r="LDJ41" s="53"/>
      <c r="LDK41" s="53"/>
      <c r="LDL41" s="53"/>
      <c r="LDM41" s="53"/>
      <c r="LDN41" s="53"/>
      <c r="LDO41" s="53"/>
      <c r="LDP41" s="53"/>
      <c r="LDQ41" s="53"/>
      <c r="LDR41" s="53"/>
      <c r="LDS41" s="53"/>
      <c r="LDT41" s="53"/>
      <c r="LDU41" s="53"/>
      <c r="LDV41" s="53"/>
      <c r="LDW41" s="53"/>
      <c r="LDX41" s="53"/>
      <c r="LDY41" s="53"/>
      <c r="LDZ41" s="53"/>
      <c r="LEA41" s="53"/>
      <c r="LEB41" s="53"/>
      <c r="LEC41" s="53"/>
      <c r="LED41" s="53"/>
      <c r="LEE41" s="53"/>
      <c r="LEF41" s="53"/>
      <c r="LEG41" s="53"/>
      <c r="LEH41" s="53"/>
      <c r="LEI41" s="53"/>
      <c r="LEJ41" s="53"/>
      <c r="LEK41" s="53"/>
      <c r="LEL41" s="53"/>
      <c r="LEM41" s="53"/>
      <c r="LEN41" s="53"/>
      <c r="LEO41" s="53"/>
      <c r="LEP41" s="53"/>
      <c r="LEQ41" s="53"/>
      <c r="LER41" s="53"/>
      <c r="LES41" s="53"/>
      <c r="LET41" s="53"/>
      <c r="LEU41" s="53"/>
      <c r="LEV41" s="53"/>
      <c r="LEW41" s="53"/>
      <c r="LEX41" s="53"/>
      <c r="LEY41" s="53"/>
      <c r="LEZ41" s="53"/>
      <c r="LFA41" s="53"/>
      <c r="LFB41" s="53"/>
      <c r="LFC41" s="53"/>
      <c r="LFD41" s="53"/>
      <c r="LFE41" s="53"/>
      <c r="LFF41" s="53"/>
      <c r="LFG41" s="53"/>
      <c r="LFH41" s="53"/>
      <c r="LFI41" s="53"/>
      <c r="LFJ41" s="53"/>
      <c r="LFK41" s="53"/>
      <c r="LFL41" s="53"/>
      <c r="LFM41" s="53"/>
      <c r="LFN41" s="53"/>
      <c r="LFO41" s="53"/>
      <c r="LFP41" s="53"/>
      <c r="LFQ41" s="53"/>
      <c r="LFR41" s="53"/>
      <c r="LFS41" s="53"/>
      <c r="LFT41" s="53"/>
      <c r="LFU41" s="53"/>
      <c r="LFV41" s="53"/>
      <c r="LFW41" s="53"/>
      <c r="LFX41" s="53"/>
      <c r="LFY41" s="53"/>
      <c r="LFZ41" s="53"/>
      <c r="LGA41" s="53"/>
      <c r="LGB41" s="53"/>
      <c r="LGC41" s="53"/>
      <c r="LGD41" s="53"/>
      <c r="LGE41" s="53"/>
      <c r="LGF41" s="53"/>
      <c r="LGG41" s="53"/>
      <c r="LGH41" s="53"/>
      <c r="LGI41" s="53"/>
      <c r="LGJ41" s="53"/>
      <c r="LGK41" s="53"/>
      <c r="LGL41" s="53"/>
      <c r="LGM41" s="53"/>
      <c r="LGN41" s="53"/>
      <c r="LGO41" s="53"/>
      <c r="LGP41" s="53"/>
      <c r="LGQ41" s="53"/>
      <c r="LGR41" s="53"/>
      <c r="LGS41" s="53"/>
      <c r="LGT41" s="53"/>
      <c r="LGU41" s="53"/>
      <c r="LGV41" s="53"/>
      <c r="LGW41" s="53"/>
      <c r="LGX41" s="53"/>
      <c r="LGY41" s="53"/>
      <c r="LGZ41" s="53"/>
      <c r="LHA41" s="53"/>
      <c r="LHB41" s="53"/>
      <c r="LHC41" s="53"/>
      <c r="LHD41" s="53"/>
      <c r="LHE41" s="53"/>
      <c r="LHF41" s="53"/>
      <c r="LHG41" s="53"/>
      <c r="LHH41" s="53"/>
      <c r="LHI41" s="53"/>
      <c r="LHJ41" s="53"/>
      <c r="LHK41" s="53"/>
      <c r="LHL41" s="53"/>
      <c r="LHM41" s="53"/>
      <c r="LHN41" s="53"/>
      <c r="LHO41" s="53"/>
      <c r="LHP41" s="53"/>
      <c r="LHQ41" s="53"/>
      <c r="LHR41" s="53"/>
      <c r="LHS41" s="53"/>
      <c r="LHT41" s="53"/>
      <c r="LHU41" s="53"/>
      <c r="LHV41" s="53"/>
      <c r="LHW41" s="53"/>
      <c r="LHX41" s="53"/>
      <c r="LHY41" s="53"/>
      <c r="LHZ41" s="53"/>
      <c r="LIA41" s="53"/>
      <c r="LIB41" s="53"/>
      <c r="LIC41" s="53"/>
      <c r="LID41" s="53"/>
      <c r="LIE41" s="53"/>
      <c r="LIF41" s="53"/>
      <c r="LIG41" s="53"/>
      <c r="LIH41" s="53"/>
      <c r="LII41" s="53"/>
      <c r="LIJ41" s="53"/>
      <c r="LIK41" s="53"/>
      <c r="LIL41" s="53"/>
      <c r="LIM41" s="53"/>
      <c r="LIN41" s="53"/>
      <c r="LIO41" s="53"/>
      <c r="LIP41" s="53"/>
      <c r="LIQ41" s="53"/>
      <c r="LIR41" s="53"/>
      <c r="LIS41" s="53"/>
      <c r="LIT41" s="53"/>
      <c r="LIU41" s="53"/>
      <c r="LIV41" s="53"/>
      <c r="LIW41" s="53"/>
      <c r="LIX41" s="53"/>
      <c r="LIY41" s="53"/>
      <c r="LIZ41" s="53"/>
      <c r="LJA41" s="53"/>
      <c r="LJB41" s="53"/>
      <c r="LJC41" s="53"/>
      <c r="LJD41" s="53"/>
      <c r="LJE41" s="53"/>
      <c r="LJF41" s="53"/>
      <c r="LJG41" s="53"/>
      <c r="LJH41" s="53"/>
      <c r="LJI41" s="53"/>
      <c r="LJJ41" s="53"/>
      <c r="LJK41" s="53"/>
      <c r="LJL41" s="53"/>
      <c r="LJM41" s="53"/>
      <c r="LJN41" s="53"/>
      <c r="LJO41" s="53"/>
      <c r="LJP41" s="53"/>
      <c r="LJQ41" s="53"/>
      <c r="LJR41" s="53"/>
      <c r="LJS41" s="53"/>
      <c r="LJT41" s="53"/>
      <c r="LJU41" s="53"/>
      <c r="LJV41" s="53"/>
      <c r="LJW41" s="53"/>
      <c r="LJX41" s="53"/>
      <c r="LJY41" s="53"/>
      <c r="LJZ41" s="53"/>
      <c r="LKA41" s="53"/>
      <c r="LKB41" s="53"/>
      <c r="LKC41" s="53"/>
      <c r="LKD41" s="53"/>
      <c r="LKE41" s="53"/>
      <c r="LKF41" s="53"/>
      <c r="LKG41" s="53"/>
      <c r="LKH41" s="53"/>
      <c r="LKI41" s="53"/>
      <c r="LKJ41" s="53"/>
      <c r="LKK41" s="53"/>
      <c r="LKL41" s="53"/>
      <c r="LKM41" s="53"/>
      <c r="LKN41" s="53"/>
      <c r="LKO41" s="53"/>
      <c r="LKP41" s="53"/>
      <c r="LKQ41" s="53"/>
      <c r="LKR41" s="53"/>
      <c r="LKS41" s="53"/>
      <c r="LKT41" s="53"/>
      <c r="LKU41" s="53"/>
      <c r="LKV41" s="53"/>
      <c r="LKW41" s="53"/>
      <c r="LKX41" s="53"/>
      <c r="LKY41" s="53"/>
      <c r="LKZ41" s="53"/>
      <c r="LLA41" s="53"/>
      <c r="LLB41" s="53"/>
      <c r="LLC41" s="53"/>
      <c r="LLD41" s="53"/>
      <c r="LLE41" s="53"/>
      <c r="LLF41" s="53"/>
      <c r="LLG41" s="53"/>
      <c r="LLH41" s="53"/>
      <c r="LLI41" s="53"/>
      <c r="LLJ41" s="53"/>
      <c r="LLK41" s="53"/>
      <c r="LLL41" s="53"/>
      <c r="LLM41" s="53"/>
      <c r="LLN41" s="53"/>
      <c r="LLO41" s="53"/>
      <c r="LLP41" s="53"/>
      <c r="LLQ41" s="53"/>
      <c r="LLR41" s="53"/>
      <c r="LLS41" s="53"/>
      <c r="LLT41" s="53"/>
      <c r="LLU41" s="53"/>
      <c r="LLV41" s="53"/>
      <c r="LLW41" s="53"/>
      <c r="LLX41" s="53"/>
      <c r="LLY41" s="53"/>
      <c r="LLZ41" s="53"/>
      <c r="LMA41" s="53"/>
      <c r="LMB41" s="53"/>
      <c r="LMC41" s="53"/>
      <c r="LMD41" s="53"/>
      <c r="LME41" s="53"/>
      <c r="LMF41" s="53"/>
      <c r="LMG41" s="53"/>
      <c r="LMH41" s="53"/>
      <c r="LMI41" s="53"/>
      <c r="LMJ41" s="53"/>
      <c r="LMK41" s="53"/>
      <c r="LML41" s="53"/>
      <c r="LMM41" s="53"/>
      <c r="LMN41" s="53"/>
      <c r="LMO41" s="53"/>
      <c r="LMP41" s="53"/>
      <c r="LMQ41" s="53"/>
      <c r="LMR41" s="53"/>
      <c r="LMS41" s="53"/>
      <c r="LMT41" s="53"/>
      <c r="LMU41" s="53"/>
      <c r="LMV41" s="53"/>
      <c r="LMW41" s="53"/>
      <c r="LMX41" s="53"/>
      <c r="LMY41" s="53"/>
      <c r="LMZ41" s="53"/>
      <c r="LNA41" s="53"/>
      <c r="LNB41" s="53"/>
      <c r="LNC41" s="53"/>
      <c r="LND41" s="53"/>
      <c r="LNE41" s="53"/>
      <c r="LNF41" s="53"/>
      <c r="LNG41" s="53"/>
      <c r="LNH41" s="53"/>
      <c r="LNI41" s="53"/>
      <c r="LNJ41" s="53"/>
      <c r="LNK41" s="53"/>
      <c r="LNL41" s="53"/>
      <c r="LNM41" s="53"/>
      <c r="LNN41" s="53"/>
      <c r="LNO41" s="53"/>
      <c r="LNP41" s="53"/>
      <c r="LNQ41" s="53"/>
      <c r="LNR41" s="53"/>
      <c r="LNS41" s="53"/>
      <c r="LNT41" s="53"/>
      <c r="LNU41" s="53"/>
      <c r="LNV41" s="53"/>
      <c r="LNW41" s="53"/>
      <c r="LNX41" s="53"/>
      <c r="LNY41" s="53"/>
      <c r="LNZ41" s="53"/>
      <c r="LOA41" s="53"/>
      <c r="LOB41" s="53"/>
      <c r="LOC41" s="53"/>
      <c r="LOD41" s="53"/>
      <c r="LOE41" s="53"/>
      <c r="LOF41" s="53"/>
      <c r="LOG41" s="53"/>
      <c r="LOH41" s="53"/>
      <c r="LOI41" s="53"/>
      <c r="LOJ41" s="53"/>
      <c r="LOK41" s="53"/>
      <c r="LOL41" s="53"/>
      <c r="LOM41" s="53"/>
      <c r="LON41" s="53"/>
      <c r="LOO41" s="53"/>
      <c r="LOP41" s="53"/>
      <c r="LOQ41" s="53"/>
      <c r="LOR41" s="53"/>
      <c r="LOS41" s="53"/>
      <c r="LOT41" s="53"/>
      <c r="LOU41" s="53"/>
      <c r="LOV41" s="53"/>
      <c r="LOW41" s="53"/>
      <c r="LOX41" s="53"/>
      <c r="LOY41" s="53"/>
      <c r="LOZ41" s="53"/>
      <c r="LPA41" s="53"/>
      <c r="LPB41" s="53"/>
      <c r="LPC41" s="53"/>
      <c r="LPD41" s="53"/>
      <c r="LPE41" s="53"/>
      <c r="LPF41" s="53"/>
      <c r="LPG41" s="53"/>
      <c r="LPH41" s="53"/>
      <c r="LPI41" s="53"/>
      <c r="LPJ41" s="53"/>
      <c r="LPK41" s="53"/>
      <c r="LPL41" s="53"/>
      <c r="LPM41" s="53"/>
      <c r="LPN41" s="53"/>
      <c r="LPO41" s="53"/>
      <c r="LPP41" s="53"/>
      <c r="LPQ41" s="53"/>
      <c r="LPR41" s="53"/>
      <c r="LPS41" s="53"/>
      <c r="LPT41" s="53"/>
      <c r="LPU41" s="53"/>
      <c r="LPV41" s="53"/>
      <c r="LPW41" s="53"/>
      <c r="LPX41" s="53"/>
      <c r="LPY41" s="53"/>
      <c r="LPZ41" s="53"/>
      <c r="LQA41" s="53"/>
      <c r="LQB41" s="53"/>
      <c r="LQC41" s="53"/>
      <c r="LQD41" s="53"/>
      <c r="LQE41" s="53"/>
      <c r="LQF41" s="53"/>
      <c r="LQG41" s="53"/>
      <c r="LQH41" s="53"/>
      <c r="LQI41" s="53"/>
      <c r="LQJ41" s="53"/>
      <c r="LQK41" s="53"/>
      <c r="LQL41" s="53"/>
      <c r="LQM41" s="53"/>
      <c r="LQN41" s="53"/>
      <c r="LQO41" s="53"/>
      <c r="LQP41" s="53"/>
      <c r="LQQ41" s="53"/>
      <c r="LQR41" s="53"/>
      <c r="LQS41" s="53"/>
      <c r="LQT41" s="53"/>
      <c r="LQU41" s="53"/>
      <c r="LQV41" s="53"/>
      <c r="LQW41" s="53"/>
      <c r="LQX41" s="53"/>
      <c r="LQY41" s="53"/>
      <c r="LQZ41" s="53"/>
      <c r="LRA41" s="53"/>
      <c r="LRB41" s="53"/>
      <c r="LRC41" s="53"/>
      <c r="LRD41" s="53"/>
      <c r="LRE41" s="53"/>
      <c r="LRF41" s="53"/>
      <c r="LRG41" s="53"/>
      <c r="LRH41" s="53"/>
      <c r="LRI41" s="53"/>
      <c r="LRJ41" s="53"/>
      <c r="LRK41" s="53"/>
      <c r="LRL41" s="53"/>
      <c r="LRM41" s="53"/>
      <c r="LRN41" s="53"/>
      <c r="LRO41" s="53"/>
      <c r="LRP41" s="53"/>
      <c r="LRQ41" s="53"/>
      <c r="LRR41" s="53"/>
      <c r="LRS41" s="53"/>
      <c r="LRT41" s="53"/>
      <c r="LRU41" s="53"/>
      <c r="LRV41" s="53"/>
      <c r="LRW41" s="53"/>
      <c r="LRX41" s="53"/>
      <c r="LRY41" s="53"/>
      <c r="LRZ41" s="53"/>
      <c r="LSA41" s="53"/>
      <c r="LSB41" s="53"/>
      <c r="LSC41" s="53"/>
      <c r="LSD41" s="53"/>
      <c r="LSE41" s="53"/>
      <c r="LSF41" s="53"/>
      <c r="LSG41" s="53"/>
      <c r="LSH41" s="53"/>
      <c r="LSI41" s="53"/>
      <c r="LSJ41" s="53"/>
      <c r="LSK41" s="53"/>
      <c r="LSL41" s="53"/>
      <c r="LSM41" s="53"/>
      <c r="LSN41" s="53"/>
      <c r="LSO41" s="53"/>
      <c r="LSP41" s="53"/>
      <c r="LSQ41" s="53"/>
      <c r="LSR41" s="53"/>
      <c r="LSS41" s="53"/>
      <c r="LST41" s="53"/>
      <c r="LSU41" s="53"/>
      <c r="LSV41" s="53"/>
      <c r="LSW41" s="53"/>
      <c r="LSX41" s="53"/>
      <c r="LSY41" s="53"/>
      <c r="LSZ41" s="53"/>
      <c r="LTA41" s="53"/>
      <c r="LTB41" s="53"/>
      <c r="LTC41" s="53"/>
      <c r="LTD41" s="53"/>
      <c r="LTE41" s="53"/>
      <c r="LTF41" s="53"/>
      <c r="LTG41" s="53"/>
      <c r="LTH41" s="53"/>
      <c r="LTI41" s="53"/>
      <c r="LTJ41" s="53"/>
      <c r="LTK41" s="53"/>
      <c r="LTL41" s="53"/>
      <c r="LTM41" s="53"/>
      <c r="LTN41" s="53"/>
      <c r="LTO41" s="53"/>
      <c r="LTP41" s="53"/>
      <c r="LTQ41" s="53"/>
      <c r="LTR41" s="53"/>
      <c r="LTS41" s="53"/>
      <c r="LTT41" s="53"/>
      <c r="LTU41" s="53"/>
      <c r="LTV41" s="53"/>
      <c r="LTW41" s="53"/>
      <c r="LTX41" s="53"/>
      <c r="LTY41" s="53"/>
      <c r="LTZ41" s="53"/>
      <c r="LUA41" s="53"/>
      <c r="LUB41" s="53"/>
      <c r="LUC41" s="53"/>
      <c r="LUD41" s="53"/>
      <c r="LUE41" s="53"/>
      <c r="LUF41" s="53"/>
      <c r="LUG41" s="53"/>
      <c r="LUH41" s="53"/>
      <c r="LUI41" s="53"/>
      <c r="LUJ41" s="53"/>
      <c r="LUK41" s="53"/>
      <c r="LUL41" s="53"/>
      <c r="LUM41" s="53"/>
      <c r="LUN41" s="53"/>
      <c r="LUO41" s="53"/>
      <c r="LUP41" s="53"/>
      <c r="LUQ41" s="53"/>
      <c r="LUR41" s="53"/>
      <c r="LUS41" s="53"/>
      <c r="LUT41" s="53"/>
      <c r="LUU41" s="53"/>
      <c r="LUV41" s="53"/>
      <c r="LUW41" s="53"/>
      <c r="LUX41" s="53"/>
      <c r="LUY41" s="53"/>
      <c r="LUZ41" s="53"/>
      <c r="LVA41" s="53"/>
      <c r="LVB41" s="53"/>
      <c r="LVC41" s="53"/>
      <c r="LVD41" s="53"/>
      <c r="LVE41" s="53"/>
      <c r="LVF41" s="53"/>
      <c r="LVG41" s="53"/>
      <c r="LVH41" s="53"/>
      <c r="LVI41" s="53"/>
      <c r="LVJ41" s="53"/>
      <c r="LVK41" s="53"/>
      <c r="LVL41" s="53"/>
      <c r="LVM41" s="53"/>
      <c r="LVN41" s="53"/>
      <c r="LVO41" s="53"/>
      <c r="LVP41" s="53"/>
      <c r="LVQ41" s="53"/>
      <c r="LVR41" s="53"/>
      <c r="LVS41" s="53"/>
      <c r="LVT41" s="53"/>
      <c r="LVU41" s="53"/>
      <c r="LVV41" s="53"/>
      <c r="LVW41" s="53"/>
      <c r="LVX41" s="53"/>
      <c r="LVY41" s="53"/>
      <c r="LVZ41" s="53"/>
      <c r="LWA41" s="53"/>
      <c r="LWB41" s="53"/>
      <c r="LWC41" s="53"/>
      <c r="LWD41" s="53"/>
      <c r="LWE41" s="53"/>
      <c r="LWF41" s="53"/>
      <c r="LWG41" s="53"/>
      <c r="LWH41" s="53"/>
      <c r="LWI41" s="53"/>
      <c r="LWJ41" s="53"/>
      <c r="LWK41" s="53"/>
      <c r="LWL41" s="53"/>
      <c r="LWM41" s="53"/>
      <c r="LWN41" s="53"/>
      <c r="LWO41" s="53"/>
      <c r="LWP41" s="53"/>
      <c r="LWQ41" s="53"/>
      <c r="LWR41" s="53"/>
      <c r="LWS41" s="53"/>
      <c r="LWT41" s="53"/>
      <c r="LWU41" s="53"/>
      <c r="LWV41" s="53"/>
      <c r="LWW41" s="53"/>
      <c r="LWX41" s="53"/>
      <c r="LWY41" s="53"/>
      <c r="LWZ41" s="53"/>
      <c r="LXA41" s="53"/>
      <c r="LXB41" s="53"/>
      <c r="LXC41" s="53"/>
      <c r="LXD41" s="53"/>
      <c r="LXE41" s="53"/>
      <c r="LXF41" s="53"/>
      <c r="LXG41" s="53"/>
      <c r="LXH41" s="53"/>
      <c r="LXI41" s="53"/>
      <c r="LXJ41" s="53"/>
      <c r="LXK41" s="53"/>
      <c r="LXL41" s="53"/>
      <c r="LXM41" s="53"/>
      <c r="LXN41" s="53"/>
      <c r="LXO41" s="53"/>
      <c r="LXP41" s="53"/>
      <c r="LXQ41" s="53"/>
      <c r="LXR41" s="53"/>
      <c r="LXS41" s="53"/>
      <c r="LXT41" s="53"/>
      <c r="LXU41" s="53"/>
      <c r="LXV41" s="53"/>
      <c r="LXW41" s="53"/>
      <c r="LXX41" s="53"/>
      <c r="LXY41" s="53"/>
      <c r="LXZ41" s="53"/>
      <c r="LYA41" s="53"/>
      <c r="LYB41" s="53"/>
      <c r="LYC41" s="53"/>
      <c r="LYD41" s="53"/>
      <c r="LYE41" s="53"/>
      <c r="LYF41" s="53"/>
      <c r="LYG41" s="53"/>
      <c r="LYH41" s="53"/>
      <c r="LYI41" s="53"/>
      <c r="LYJ41" s="53"/>
      <c r="LYK41" s="53"/>
      <c r="LYL41" s="53"/>
      <c r="LYM41" s="53"/>
      <c r="LYN41" s="53"/>
      <c r="LYO41" s="53"/>
      <c r="LYP41" s="53"/>
      <c r="LYQ41" s="53"/>
      <c r="LYR41" s="53"/>
      <c r="LYS41" s="53"/>
      <c r="LYT41" s="53"/>
      <c r="LYU41" s="53"/>
      <c r="LYV41" s="53"/>
      <c r="LYW41" s="53"/>
      <c r="LYX41" s="53"/>
      <c r="LYY41" s="53"/>
      <c r="LYZ41" s="53"/>
      <c r="LZA41" s="53"/>
      <c r="LZB41" s="53"/>
      <c r="LZC41" s="53"/>
      <c r="LZD41" s="53"/>
      <c r="LZE41" s="53"/>
      <c r="LZF41" s="53"/>
      <c r="LZG41" s="53"/>
      <c r="LZH41" s="53"/>
      <c r="LZI41" s="53"/>
      <c r="LZJ41" s="53"/>
      <c r="LZK41" s="53"/>
      <c r="LZL41" s="53"/>
      <c r="LZM41" s="53"/>
      <c r="LZN41" s="53"/>
      <c r="LZO41" s="53"/>
      <c r="LZP41" s="53"/>
      <c r="LZQ41" s="53"/>
      <c r="LZR41" s="53"/>
      <c r="LZS41" s="53"/>
      <c r="LZT41" s="53"/>
      <c r="LZU41" s="53"/>
      <c r="LZV41" s="53"/>
      <c r="LZW41" s="53"/>
      <c r="LZX41" s="53"/>
      <c r="LZY41" s="53"/>
      <c r="LZZ41" s="53"/>
      <c r="MAA41" s="53"/>
      <c r="MAB41" s="53"/>
      <c r="MAC41" s="53"/>
      <c r="MAD41" s="53"/>
      <c r="MAE41" s="53"/>
      <c r="MAF41" s="53"/>
      <c r="MAG41" s="53"/>
      <c r="MAH41" s="53"/>
      <c r="MAI41" s="53"/>
      <c r="MAJ41" s="53"/>
      <c r="MAK41" s="53"/>
      <c r="MAL41" s="53"/>
      <c r="MAM41" s="53"/>
      <c r="MAN41" s="53"/>
      <c r="MAO41" s="53"/>
      <c r="MAP41" s="53"/>
      <c r="MAQ41" s="53"/>
      <c r="MAR41" s="53"/>
      <c r="MAS41" s="53"/>
      <c r="MAT41" s="53"/>
      <c r="MAU41" s="53"/>
      <c r="MAV41" s="53"/>
      <c r="MAW41" s="53"/>
      <c r="MAX41" s="53"/>
      <c r="MAY41" s="53"/>
      <c r="MAZ41" s="53"/>
      <c r="MBA41" s="53"/>
      <c r="MBB41" s="53"/>
      <c r="MBC41" s="53"/>
      <c r="MBD41" s="53"/>
      <c r="MBE41" s="53"/>
      <c r="MBF41" s="53"/>
      <c r="MBG41" s="53"/>
      <c r="MBH41" s="53"/>
      <c r="MBI41" s="53"/>
      <c r="MBJ41" s="53"/>
      <c r="MBK41" s="53"/>
      <c r="MBL41" s="53"/>
      <c r="MBM41" s="53"/>
      <c r="MBN41" s="53"/>
      <c r="MBO41" s="53"/>
      <c r="MBP41" s="53"/>
      <c r="MBQ41" s="53"/>
      <c r="MBR41" s="53"/>
      <c r="MBS41" s="53"/>
      <c r="MBT41" s="53"/>
      <c r="MBU41" s="53"/>
      <c r="MBV41" s="53"/>
      <c r="MBW41" s="53"/>
      <c r="MBX41" s="53"/>
      <c r="MBY41" s="53"/>
      <c r="MBZ41" s="53"/>
      <c r="MCA41" s="53"/>
      <c r="MCB41" s="53"/>
      <c r="MCC41" s="53"/>
      <c r="MCD41" s="53"/>
      <c r="MCE41" s="53"/>
      <c r="MCF41" s="53"/>
      <c r="MCG41" s="53"/>
      <c r="MCH41" s="53"/>
      <c r="MCI41" s="53"/>
      <c r="MCJ41" s="53"/>
      <c r="MCK41" s="53"/>
      <c r="MCL41" s="53"/>
      <c r="MCM41" s="53"/>
      <c r="MCN41" s="53"/>
      <c r="MCO41" s="53"/>
      <c r="MCP41" s="53"/>
      <c r="MCQ41" s="53"/>
      <c r="MCR41" s="53"/>
      <c r="MCS41" s="53"/>
      <c r="MCT41" s="53"/>
      <c r="MCU41" s="53"/>
      <c r="MCV41" s="53"/>
      <c r="MCW41" s="53"/>
      <c r="MCX41" s="53"/>
      <c r="MCY41" s="53"/>
      <c r="MCZ41" s="53"/>
      <c r="MDA41" s="53"/>
      <c r="MDB41" s="53"/>
      <c r="MDC41" s="53"/>
      <c r="MDD41" s="53"/>
      <c r="MDE41" s="53"/>
      <c r="MDF41" s="53"/>
      <c r="MDG41" s="53"/>
      <c r="MDH41" s="53"/>
      <c r="MDI41" s="53"/>
      <c r="MDJ41" s="53"/>
      <c r="MDK41" s="53"/>
      <c r="MDL41" s="53"/>
      <c r="MDM41" s="53"/>
      <c r="MDN41" s="53"/>
      <c r="MDO41" s="53"/>
      <c r="MDP41" s="53"/>
      <c r="MDQ41" s="53"/>
      <c r="MDR41" s="53"/>
      <c r="MDS41" s="53"/>
      <c r="MDT41" s="53"/>
      <c r="MDU41" s="53"/>
      <c r="MDV41" s="53"/>
      <c r="MDW41" s="53"/>
      <c r="MDX41" s="53"/>
      <c r="MDY41" s="53"/>
      <c r="MDZ41" s="53"/>
      <c r="MEA41" s="53"/>
      <c r="MEB41" s="53"/>
      <c r="MEC41" s="53"/>
      <c r="MED41" s="53"/>
      <c r="MEE41" s="53"/>
      <c r="MEF41" s="53"/>
      <c r="MEG41" s="53"/>
      <c r="MEH41" s="53"/>
      <c r="MEI41" s="53"/>
      <c r="MEJ41" s="53"/>
      <c r="MEK41" s="53"/>
      <c r="MEL41" s="53"/>
      <c r="MEM41" s="53"/>
      <c r="MEN41" s="53"/>
      <c r="MEO41" s="53"/>
      <c r="MEP41" s="53"/>
      <c r="MEQ41" s="53"/>
      <c r="MER41" s="53"/>
      <c r="MES41" s="53"/>
      <c r="MET41" s="53"/>
      <c r="MEU41" s="53"/>
      <c r="MEV41" s="53"/>
      <c r="MEW41" s="53"/>
      <c r="MEX41" s="53"/>
      <c r="MEY41" s="53"/>
      <c r="MEZ41" s="53"/>
      <c r="MFA41" s="53"/>
      <c r="MFB41" s="53"/>
      <c r="MFC41" s="53"/>
      <c r="MFD41" s="53"/>
      <c r="MFE41" s="53"/>
      <c r="MFF41" s="53"/>
      <c r="MFG41" s="53"/>
      <c r="MFH41" s="53"/>
      <c r="MFI41" s="53"/>
      <c r="MFJ41" s="53"/>
      <c r="MFK41" s="53"/>
      <c r="MFL41" s="53"/>
      <c r="MFM41" s="53"/>
      <c r="MFN41" s="53"/>
      <c r="MFO41" s="53"/>
      <c r="MFP41" s="53"/>
      <c r="MFQ41" s="53"/>
      <c r="MFR41" s="53"/>
      <c r="MFS41" s="53"/>
      <c r="MFT41" s="53"/>
      <c r="MFU41" s="53"/>
      <c r="MFV41" s="53"/>
      <c r="MFW41" s="53"/>
      <c r="MFX41" s="53"/>
      <c r="MFY41" s="53"/>
      <c r="MFZ41" s="53"/>
      <c r="MGA41" s="53"/>
      <c r="MGB41" s="53"/>
      <c r="MGC41" s="53"/>
      <c r="MGD41" s="53"/>
      <c r="MGE41" s="53"/>
      <c r="MGF41" s="53"/>
      <c r="MGG41" s="53"/>
      <c r="MGH41" s="53"/>
      <c r="MGI41" s="53"/>
      <c r="MGJ41" s="53"/>
      <c r="MGK41" s="53"/>
      <c r="MGL41" s="53"/>
      <c r="MGM41" s="53"/>
      <c r="MGN41" s="53"/>
      <c r="MGO41" s="53"/>
      <c r="MGP41" s="53"/>
      <c r="MGQ41" s="53"/>
      <c r="MGR41" s="53"/>
      <c r="MGS41" s="53"/>
      <c r="MGT41" s="53"/>
      <c r="MGU41" s="53"/>
      <c r="MGV41" s="53"/>
      <c r="MGW41" s="53"/>
      <c r="MGX41" s="53"/>
      <c r="MGY41" s="53"/>
      <c r="MGZ41" s="53"/>
      <c r="MHA41" s="53"/>
      <c r="MHB41" s="53"/>
      <c r="MHC41" s="53"/>
      <c r="MHD41" s="53"/>
      <c r="MHE41" s="53"/>
      <c r="MHF41" s="53"/>
      <c r="MHG41" s="53"/>
      <c r="MHH41" s="53"/>
      <c r="MHI41" s="53"/>
      <c r="MHJ41" s="53"/>
      <c r="MHK41" s="53"/>
      <c r="MHL41" s="53"/>
      <c r="MHM41" s="53"/>
      <c r="MHN41" s="53"/>
      <c r="MHO41" s="53"/>
      <c r="MHP41" s="53"/>
      <c r="MHQ41" s="53"/>
      <c r="MHR41" s="53"/>
      <c r="MHS41" s="53"/>
      <c r="MHT41" s="53"/>
      <c r="MHU41" s="53"/>
      <c r="MHV41" s="53"/>
      <c r="MHW41" s="53"/>
      <c r="MHX41" s="53"/>
      <c r="MHY41" s="53"/>
      <c r="MHZ41" s="53"/>
      <c r="MIA41" s="53"/>
      <c r="MIB41" s="53"/>
      <c r="MIC41" s="53"/>
      <c r="MID41" s="53"/>
      <c r="MIE41" s="53"/>
      <c r="MIF41" s="53"/>
      <c r="MIG41" s="53"/>
      <c r="MIH41" s="53"/>
      <c r="MII41" s="53"/>
      <c r="MIJ41" s="53"/>
      <c r="MIK41" s="53"/>
      <c r="MIL41" s="53"/>
      <c r="MIM41" s="53"/>
      <c r="MIN41" s="53"/>
      <c r="MIO41" s="53"/>
      <c r="MIP41" s="53"/>
      <c r="MIQ41" s="53"/>
      <c r="MIR41" s="53"/>
      <c r="MIS41" s="53"/>
      <c r="MIT41" s="53"/>
      <c r="MIU41" s="53"/>
      <c r="MIV41" s="53"/>
      <c r="MIW41" s="53"/>
      <c r="MIX41" s="53"/>
      <c r="MIY41" s="53"/>
      <c r="MIZ41" s="53"/>
      <c r="MJA41" s="53"/>
      <c r="MJB41" s="53"/>
      <c r="MJC41" s="53"/>
      <c r="MJD41" s="53"/>
      <c r="MJE41" s="53"/>
      <c r="MJF41" s="53"/>
      <c r="MJG41" s="53"/>
      <c r="MJH41" s="53"/>
      <c r="MJI41" s="53"/>
      <c r="MJJ41" s="53"/>
      <c r="MJK41" s="53"/>
      <c r="MJL41" s="53"/>
      <c r="MJM41" s="53"/>
      <c r="MJN41" s="53"/>
      <c r="MJO41" s="53"/>
      <c r="MJP41" s="53"/>
      <c r="MJQ41" s="53"/>
      <c r="MJR41" s="53"/>
      <c r="MJS41" s="53"/>
      <c r="MJT41" s="53"/>
      <c r="MJU41" s="53"/>
      <c r="MJV41" s="53"/>
      <c r="MJW41" s="53"/>
      <c r="MJX41" s="53"/>
      <c r="MJY41" s="53"/>
      <c r="MJZ41" s="53"/>
      <c r="MKA41" s="53"/>
      <c r="MKB41" s="53"/>
      <c r="MKC41" s="53"/>
      <c r="MKD41" s="53"/>
      <c r="MKE41" s="53"/>
      <c r="MKF41" s="53"/>
      <c r="MKG41" s="53"/>
      <c r="MKH41" s="53"/>
      <c r="MKI41" s="53"/>
      <c r="MKJ41" s="53"/>
      <c r="MKK41" s="53"/>
      <c r="MKL41" s="53"/>
      <c r="MKM41" s="53"/>
      <c r="MKN41" s="53"/>
      <c r="MKO41" s="53"/>
      <c r="MKP41" s="53"/>
      <c r="MKQ41" s="53"/>
      <c r="MKR41" s="53"/>
      <c r="MKS41" s="53"/>
      <c r="MKT41" s="53"/>
      <c r="MKU41" s="53"/>
      <c r="MKV41" s="53"/>
      <c r="MKW41" s="53"/>
      <c r="MKX41" s="53"/>
      <c r="MKY41" s="53"/>
      <c r="MKZ41" s="53"/>
      <c r="MLA41" s="53"/>
      <c r="MLB41" s="53"/>
      <c r="MLC41" s="53"/>
      <c r="MLD41" s="53"/>
      <c r="MLE41" s="53"/>
      <c r="MLF41" s="53"/>
      <c r="MLG41" s="53"/>
      <c r="MLH41" s="53"/>
      <c r="MLI41" s="53"/>
      <c r="MLJ41" s="53"/>
      <c r="MLK41" s="53"/>
      <c r="MLL41" s="53"/>
      <c r="MLM41" s="53"/>
      <c r="MLN41" s="53"/>
      <c r="MLO41" s="53"/>
      <c r="MLP41" s="53"/>
      <c r="MLQ41" s="53"/>
      <c r="MLR41" s="53"/>
      <c r="MLS41" s="53"/>
      <c r="MLT41" s="53"/>
      <c r="MLU41" s="53"/>
      <c r="MLV41" s="53"/>
      <c r="MLW41" s="53"/>
      <c r="MLX41" s="53"/>
      <c r="MLY41" s="53"/>
      <c r="MLZ41" s="53"/>
      <c r="MMA41" s="53"/>
      <c r="MMB41" s="53"/>
      <c r="MMC41" s="53"/>
      <c r="MMD41" s="53"/>
      <c r="MME41" s="53"/>
      <c r="MMF41" s="53"/>
      <c r="MMG41" s="53"/>
      <c r="MMH41" s="53"/>
      <c r="MMI41" s="53"/>
      <c r="MMJ41" s="53"/>
      <c r="MMK41" s="53"/>
      <c r="MML41" s="53"/>
      <c r="MMM41" s="53"/>
      <c r="MMN41" s="53"/>
      <c r="MMO41" s="53"/>
      <c r="MMP41" s="53"/>
      <c r="MMQ41" s="53"/>
      <c r="MMR41" s="53"/>
      <c r="MMS41" s="53"/>
      <c r="MMT41" s="53"/>
      <c r="MMU41" s="53"/>
      <c r="MMV41" s="53"/>
      <c r="MMW41" s="53"/>
      <c r="MMX41" s="53"/>
      <c r="MMY41" s="53"/>
      <c r="MMZ41" s="53"/>
      <c r="MNA41" s="53"/>
      <c r="MNB41" s="53"/>
      <c r="MNC41" s="53"/>
      <c r="MND41" s="53"/>
      <c r="MNE41" s="53"/>
      <c r="MNF41" s="53"/>
      <c r="MNG41" s="53"/>
      <c r="MNH41" s="53"/>
      <c r="MNI41" s="53"/>
      <c r="MNJ41" s="53"/>
      <c r="MNK41" s="53"/>
      <c r="MNL41" s="53"/>
      <c r="MNM41" s="53"/>
      <c r="MNN41" s="53"/>
      <c r="MNO41" s="53"/>
      <c r="MNP41" s="53"/>
      <c r="MNQ41" s="53"/>
      <c r="MNR41" s="53"/>
      <c r="MNS41" s="53"/>
      <c r="MNT41" s="53"/>
      <c r="MNU41" s="53"/>
      <c r="MNV41" s="53"/>
      <c r="MNW41" s="53"/>
      <c r="MNX41" s="53"/>
      <c r="MNY41" s="53"/>
      <c r="MNZ41" s="53"/>
      <c r="MOA41" s="53"/>
      <c r="MOB41" s="53"/>
      <c r="MOC41" s="53"/>
      <c r="MOD41" s="53"/>
      <c r="MOE41" s="53"/>
      <c r="MOF41" s="53"/>
      <c r="MOG41" s="53"/>
      <c r="MOH41" s="53"/>
      <c r="MOI41" s="53"/>
      <c r="MOJ41" s="53"/>
      <c r="MOK41" s="53"/>
      <c r="MOL41" s="53"/>
      <c r="MOM41" s="53"/>
      <c r="MON41" s="53"/>
      <c r="MOO41" s="53"/>
      <c r="MOP41" s="53"/>
      <c r="MOQ41" s="53"/>
      <c r="MOR41" s="53"/>
      <c r="MOS41" s="53"/>
      <c r="MOT41" s="53"/>
      <c r="MOU41" s="53"/>
      <c r="MOV41" s="53"/>
      <c r="MOW41" s="53"/>
      <c r="MOX41" s="53"/>
      <c r="MOY41" s="53"/>
      <c r="MOZ41" s="53"/>
      <c r="MPA41" s="53"/>
      <c r="MPB41" s="53"/>
      <c r="MPC41" s="53"/>
      <c r="MPD41" s="53"/>
      <c r="MPE41" s="53"/>
      <c r="MPF41" s="53"/>
      <c r="MPG41" s="53"/>
      <c r="MPH41" s="53"/>
      <c r="MPI41" s="53"/>
      <c r="MPJ41" s="53"/>
      <c r="MPK41" s="53"/>
      <c r="MPL41" s="53"/>
      <c r="MPM41" s="53"/>
      <c r="MPN41" s="53"/>
      <c r="MPO41" s="53"/>
      <c r="MPP41" s="53"/>
      <c r="MPQ41" s="53"/>
      <c r="MPR41" s="53"/>
      <c r="MPS41" s="53"/>
      <c r="MPT41" s="53"/>
      <c r="MPU41" s="53"/>
      <c r="MPV41" s="53"/>
      <c r="MPW41" s="53"/>
      <c r="MPX41" s="53"/>
      <c r="MPY41" s="53"/>
      <c r="MPZ41" s="53"/>
      <c r="MQA41" s="53"/>
      <c r="MQB41" s="53"/>
      <c r="MQC41" s="53"/>
      <c r="MQD41" s="53"/>
      <c r="MQE41" s="53"/>
      <c r="MQF41" s="53"/>
      <c r="MQG41" s="53"/>
      <c r="MQH41" s="53"/>
      <c r="MQI41" s="53"/>
      <c r="MQJ41" s="53"/>
      <c r="MQK41" s="53"/>
      <c r="MQL41" s="53"/>
      <c r="MQM41" s="53"/>
      <c r="MQN41" s="53"/>
      <c r="MQO41" s="53"/>
      <c r="MQP41" s="53"/>
      <c r="MQQ41" s="53"/>
      <c r="MQR41" s="53"/>
      <c r="MQS41" s="53"/>
      <c r="MQT41" s="53"/>
      <c r="MQU41" s="53"/>
      <c r="MQV41" s="53"/>
      <c r="MQW41" s="53"/>
      <c r="MQX41" s="53"/>
      <c r="MQY41" s="53"/>
      <c r="MQZ41" s="53"/>
      <c r="MRA41" s="53"/>
      <c r="MRB41" s="53"/>
      <c r="MRC41" s="53"/>
      <c r="MRD41" s="53"/>
      <c r="MRE41" s="53"/>
      <c r="MRF41" s="53"/>
      <c r="MRG41" s="53"/>
      <c r="MRH41" s="53"/>
      <c r="MRI41" s="53"/>
      <c r="MRJ41" s="53"/>
      <c r="MRK41" s="53"/>
      <c r="MRL41" s="53"/>
      <c r="MRM41" s="53"/>
      <c r="MRN41" s="53"/>
      <c r="MRO41" s="53"/>
      <c r="MRP41" s="53"/>
      <c r="MRQ41" s="53"/>
      <c r="MRR41" s="53"/>
      <c r="MRS41" s="53"/>
      <c r="MRT41" s="53"/>
      <c r="MRU41" s="53"/>
      <c r="MRV41" s="53"/>
      <c r="MRW41" s="53"/>
      <c r="MRX41" s="53"/>
      <c r="MRY41" s="53"/>
      <c r="MRZ41" s="53"/>
      <c r="MSA41" s="53"/>
      <c r="MSB41" s="53"/>
      <c r="MSC41" s="53"/>
      <c r="MSD41" s="53"/>
      <c r="MSE41" s="53"/>
      <c r="MSF41" s="53"/>
      <c r="MSG41" s="53"/>
      <c r="MSH41" s="53"/>
      <c r="MSI41" s="53"/>
      <c r="MSJ41" s="53"/>
      <c r="MSK41" s="53"/>
      <c r="MSL41" s="53"/>
      <c r="MSM41" s="53"/>
      <c r="MSN41" s="53"/>
      <c r="MSO41" s="53"/>
      <c r="MSP41" s="53"/>
      <c r="MSQ41" s="53"/>
      <c r="MSR41" s="53"/>
      <c r="MSS41" s="53"/>
      <c r="MST41" s="53"/>
      <c r="MSU41" s="53"/>
      <c r="MSV41" s="53"/>
      <c r="MSW41" s="53"/>
      <c r="MSX41" s="53"/>
      <c r="MSY41" s="53"/>
      <c r="MSZ41" s="53"/>
      <c r="MTA41" s="53"/>
      <c r="MTB41" s="53"/>
      <c r="MTC41" s="53"/>
      <c r="MTD41" s="53"/>
      <c r="MTE41" s="53"/>
      <c r="MTF41" s="53"/>
      <c r="MTG41" s="53"/>
      <c r="MTH41" s="53"/>
      <c r="MTI41" s="53"/>
      <c r="MTJ41" s="53"/>
      <c r="MTK41" s="53"/>
      <c r="MTL41" s="53"/>
      <c r="MTM41" s="53"/>
      <c r="MTN41" s="53"/>
      <c r="MTO41" s="53"/>
      <c r="MTP41" s="53"/>
      <c r="MTQ41" s="53"/>
      <c r="MTR41" s="53"/>
      <c r="MTS41" s="53"/>
      <c r="MTT41" s="53"/>
      <c r="MTU41" s="53"/>
      <c r="MTV41" s="53"/>
      <c r="MTW41" s="53"/>
      <c r="MTX41" s="53"/>
      <c r="MTY41" s="53"/>
      <c r="MTZ41" s="53"/>
      <c r="MUA41" s="53"/>
      <c r="MUB41" s="53"/>
      <c r="MUC41" s="53"/>
      <c r="MUD41" s="53"/>
      <c r="MUE41" s="53"/>
      <c r="MUF41" s="53"/>
      <c r="MUG41" s="53"/>
      <c r="MUH41" s="53"/>
      <c r="MUI41" s="53"/>
      <c r="MUJ41" s="53"/>
      <c r="MUK41" s="53"/>
      <c r="MUL41" s="53"/>
      <c r="MUM41" s="53"/>
      <c r="MUN41" s="53"/>
      <c r="MUO41" s="53"/>
      <c r="MUP41" s="53"/>
      <c r="MUQ41" s="53"/>
      <c r="MUR41" s="53"/>
      <c r="MUS41" s="53"/>
      <c r="MUT41" s="53"/>
      <c r="MUU41" s="53"/>
      <c r="MUV41" s="53"/>
      <c r="MUW41" s="53"/>
      <c r="MUX41" s="53"/>
      <c r="MUY41" s="53"/>
      <c r="MUZ41" s="53"/>
      <c r="MVA41" s="53"/>
      <c r="MVB41" s="53"/>
      <c r="MVC41" s="53"/>
      <c r="MVD41" s="53"/>
      <c r="MVE41" s="53"/>
      <c r="MVF41" s="53"/>
      <c r="MVG41" s="53"/>
      <c r="MVH41" s="53"/>
      <c r="MVI41" s="53"/>
      <c r="MVJ41" s="53"/>
      <c r="MVK41" s="53"/>
      <c r="MVL41" s="53"/>
      <c r="MVM41" s="53"/>
      <c r="MVN41" s="53"/>
      <c r="MVO41" s="53"/>
      <c r="MVP41" s="53"/>
      <c r="MVQ41" s="53"/>
      <c r="MVR41" s="53"/>
      <c r="MVS41" s="53"/>
      <c r="MVT41" s="53"/>
      <c r="MVU41" s="53"/>
      <c r="MVV41" s="53"/>
      <c r="MVW41" s="53"/>
      <c r="MVX41" s="53"/>
      <c r="MVY41" s="53"/>
      <c r="MVZ41" s="53"/>
      <c r="MWA41" s="53"/>
      <c r="MWB41" s="53"/>
      <c r="MWC41" s="53"/>
      <c r="MWD41" s="53"/>
      <c r="MWE41" s="53"/>
      <c r="MWF41" s="53"/>
      <c r="MWG41" s="53"/>
      <c r="MWH41" s="53"/>
      <c r="MWI41" s="53"/>
      <c r="MWJ41" s="53"/>
      <c r="MWK41" s="53"/>
      <c r="MWL41" s="53"/>
      <c r="MWM41" s="53"/>
      <c r="MWN41" s="53"/>
      <c r="MWO41" s="53"/>
      <c r="MWP41" s="53"/>
      <c r="MWQ41" s="53"/>
      <c r="MWR41" s="53"/>
      <c r="MWS41" s="53"/>
      <c r="MWT41" s="53"/>
      <c r="MWU41" s="53"/>
      <c r="MWV41" s="53"/>
      <c r="MWW41" s="53"/>
      <c r="MWX41" s="53"/>
      <c r="MWY41" s="53"/>
      <c r="MWZ41" s="53"/>
      <c r="MXA41" s="53"/>
      <c r="MXB41" s="53"/>
      <c r="MXC41" s="53"/>
      <c r="MXD41" s="53"/>
      <c r="MXE41" s="53"/>
      <c r="MXF41" s="53"/>
      <c r="MXG41" s="53"/>
      <c r="MXH41" s="53"/>
      <c r="MXI41" s="53"/>
      <c r="MXJ41" s="53"/>
      <c r="MXK41" s="53"/>
      <c r="MXL41" s="53"/>
      <c r="MXM41" s="53"/>
      <c r="MXN41" s="53"/>
      <c r="MXO41" s="53"/>
      <c r="MXP41" s="53"/>
      <c r="MXQ41" s="53"/>
      <c r="MXR41" s="53"/>
      <c r="MXS41" s="53"/>
      <c r="MXT41" s="53"/>
      <c r="MXU41" s="53"/>
      <c r="MXV41" s="53"/>
      <c r="MXW41" s="53"/>
      <c r="MXX41" s="53"/>
      <c r="MXY41" s="53"/>
      <c r="MXZ41" s="53"/>
      <c r="MYA41" s="53"/>
      <c r="MYB41" s="53"/>
      <c r="MYC41" s="53"/>
      <c r="MYD41" s="53"/>
      <c r="MYE41" s="53"/>
      <c r="MYF41" s="53"/>
      <c r="MYG41" s="53"/>
      <c r="MYH41" s="53"/>
      <c r="MYI41" s="53"/>
      <c r="MYJ41" s="53"/>
      <c r="MYK41" s="53"/>
      <c r="MYL41" s="53"/>
      <c r="MYM41" s="53"/>
      <c r="MYN41" s="53"/>
      <c r="MYO41" s="53"/>
      <c r="MYP41" s="53"/>
      <c r="MYQ41" s="53"/>
      <c r="MYR41" s="53"/>
      <c r="MYS41" s="53"/>
      <c r="MYT41" s="53"/>
      <c r="MYU41" s="53"/>
      <c r="MYV41" s="53"/>
      <c r="MYW41" s="53"/>
      <c r="MYX41" s="53"/>
      <c r="MYY41" s="53"/>
      <c r="MYZ41" s="53"/>
      <c r="MZA41" s="53"/>
      <c r="MZB41" s="53"/>
      <c r="MZC41" s="53"/>
      <c r="MZD41" s="53"/>
      <c r="MZE41" s="53"/>
      <c r="MZF41" s="53"/>
      <c r="MZG41" s="53"/>
      <c r="MZH41" s="53"/>
      <c r="MZI41" s="53"/>
      <c r="MZJ41" s="53"/>
      <c r="MZK41" s="53"/>
      <c r="MZL41" s="53"/>
      <c r="MZM41" s="53"/>
      <c r="MZN41" s="53"/>
      <c r="MZO41" s="53"/>
      <c r="MZP41" s="53"/>
      <c r="MZQ41" s="53"/>
      <c r="MZR41" s="53"/>
      <c r="MZS41" s="53"/>
      <c r="MZT41" s="53"/>
      <c r="MZU41" s="53"/>
      <c r="MZV41" s="53"/>
      <c r="MZW41" s="53"/>
      <c r="MZX41" s="53"/>
      <c r="MZY41" s="53"/>
      <c r="MZZ41" s="53"/>
      <c r="NAA41" s="53"/>
      <c r="NAB41" s="53"/>
      <c r="NAC41" s="53"/>
      <c r="NAD41" s="53"/>
      <c r="NAE41" s="53"/>
      <c r="NAF41" s="53"/>
      <c r="NAG41" s="53"/>
      <c r="NAH41" s="53"/>
      <c r="NAI41" s="53"/>
      <c r="NAJ41" s="53"/>
      <c r="NAK41" s="53"/>
      <c r="NAL41" s="53"/>
      <c r="NAM41" s="53"/>
      <c r="NAN41" s="53"/>
      <c r="NAO41" s="53"/>
      <c r="NAP41" s="53"/>
      <c r="NAQ41" s="53"/>
      <c r="NAR41" s="53"/>
      <c r="NAS41" s="53"/>
      <c r="NAT41" s="53"/>
      <c r="NAU41" s="53"/>
      <c r="NAV41" s="53"/>
      <c r="NAW41" s="53"/>
      <c r="NAX41" s="53"/>
      <c r="NAY41" s="53"/>
      <c r="NAZ41" s="53"/>
      <c r="NBA41" s="53"/>
      <c r="NBB41" s="53"/>
      <c r="NBC41" s="53"/>
      <c r="NBD41" s="53"/>
      <c r="NBE41" s="53"/>
      <c r="NBF41" s="53"/>
      <c r="NBG41" s="53"/>
      <c r="NBH41" s="53"/>
      <c r="NBI41" s="53"/>
      <c r="NBJ41" s="53"/>
      <c r="NBK41" s="53"/>
      <c r="NBL41" s="53"/>
      <c r="NBM41" s="53"/>
      <c r="NBN41" s="53"/>
      <c r="NBO41" s="53"/>
      <c r="NBP41" s="53"/>
      <c r="NBQ41" s="53"/>
      <c r="NBR41" s="53"/>
      <c r="NBS41" s="53"/>
      <c r="NBT41" s="53"/>
      <c r="NBU41" s="53"/>
      <c r="NBV41" s="53"/>
      <c r="NBW41" s="53"/>
      <c r="NBX41" s="53"/>
      <c r="NBY41" s="53"/>
      <c r="NBZ41" s="53"/>
      <c r="NCA41" s="53"/>
      <c r="NCB41" s="53"/>
      <c r="NCC41" s="53"/>
      <c r="NCD41" s="53"/>
      <c r="NCE41" s="53"/>
      <c r="NCF41" s="53"/>
      <c r="NCG41" s="53"/>
      <c r="NCH41" s="53"/>
      <c r="NCI41" s="53"/>
      <c r="NCJ41" s="53"/>
      <c r="NCK41" s="53"/>
      <c r="NCL41" s="53"/>
      <c r="NCM41" s="53"/>
      <c r="NCN41" s="53"/>
      <c r="NCO41" s="53"/>
      <c r="NCP41" s="53"/>
      <c r="NCQ41" s="53"/>
      <c r="NCR41" s="53"/>
      <c r="NCS41" s="53"/>
      <c r="NCT41" s="53"/>
      <c r="NCU41" s="53"/>
      <c r="NCV41" s="53"/>
      <c r="NCW41" s="53"/>
      <c r="NCX41" s="53"/>
      <c r="NCY41" s="53"/>
      <c r="NCZ41" s="53"/>
      <c r="NDA41" s="53"/>
      <c r="NDB41" s="53"/>
      <c r="NDC41" s="53"/>
      <c r="NDD41" s="53"/>
      <c r="NDE41" s="53"/>
      <c r="NDF41" s="53"/>
      <c r="NDG41" s="53"/>
      <c r="NDH41" s="53"/>
      <c r="NDI41" s="53"/>
      <c r="NDJ41" s="53"/>
      <c r="NDK41" s="53"/>
      <c r="NDL41" s="53"/>
      <c r="NDM41" s="53"/>
      <c r="NDN41" s="53"/>
      <c r="NDO41" s="53"/>
      <c r="NDP41" s="53"/>
      <c r="NDQ41" s="53"/>
      <c r="NDR41" s="53"/>
      <c r="NDS41" s="53"/>
      <c r="NDT41" s="53"/>
      <c r="NDU41" s="53"/>
      <c r="NDV41" s="53"/>
      <c r="NDW41" s="53"/>
      <c r="NDX41" s="53"/>
      <c r="NDY41" s="53"/>
      <c r="NDZ41" s="53"/>
      <c r="NEA41" s="53"/>
      <c r="NEB41" s="53"/>
      <c r="NEC41" s="53"/>
      <c r="NED41" s="53"/>
      <c r="NEE41" s="53"/>
      <c r="NEF41" s="53"/>
      <c r="NEG41" s="53"/>
      <c r="NEH41" s="53"/>
      <c r="NEI41" s="53"/>
      <c r="NEJ41" s="53"/>
      <c r="NEK41" s="53"/>
      <c r="NEL41" s="53"/>
      <c r="NEM41" s="53"/>
      <c r="NEN41" s="53"/>
      <c r="NEO41" s="53"/>
      <c r="NEP41" s="53"/>
      <c r="NEQ41" s="53"/>
      <c r="NER41" s="53"/>
      <c r="NES41" s="53"/>
      <c r="NET41" s="53"/>
      <c r="NEU41" s="53"/>
      <c r="NEV41" s="53"/>
      <c r="NEW41" s="53"/>
      <c r="NEX41" s="53"/>
      <c r="NEY41" s="53"/>
      <c r="NEZ41" s="53"/>
      <c r="NFA41" s="53"/>
      <c r="NFB41" s="53"/>
      <c r="NFC41" s="53"/>
      <c r="NFD41" s="53"/>
      <c r="NFE41" s="53"/>
      <c r="NFF41" s="53"/>
      <c r="NFG41" s="53"/>
      <c r="NFH41" s="53"/>
      <c r="NFI41" s="53"/>
      <c r="NFJ41" s="53"/>
      <c r="NFK41" s="53"/>
      <c r="NFL41" s="53"/>
      <c r="NFM41" s="53"/>
      <c r="NFN41" s="53"/>
      <c r="NFO41" s="53"/>
      <c r="NFP41" s="53"/>
      <c r="NFQ41" s="53"/>
      <c r="NFR41" s="53"/>
      <c r="NFS41" s="53"/>
      <c r="NFT41" s="53"/>
      <c r="NFU41" s="53"/>
      <c r="NFV41" s="53"/>
      <c r="NFW41" s="53"/>
      <c r="NFX41" s="53"/>
      <c r="NFY41" s="53"/>
      <c r="NFZ41" s="53"/>
      <c r="NGA41" s="53"/>
      <c r="NGB41" s="53"/>
      <c r="NGC41" s="53"/>
      <c r="NGD41" s="53"/>
      <c r="NGE41" s="53"/>
      <c r="NGF41" s="53"/>
      <c r="NGG41" s="53"/>
      <c r="NGH41" s="53"/>
      <c r="NGI41" s="53"/>
      <c r="NGJ41" s="53"/>
      <c r="NGK41" s="53"/>
      <c r="NGL41" s="53"/>
      <c r="NGM41" s="53"/>
      <c r="NGN41" s="53"/>
      <c r="NGO41" s="53"/>
      <c r="NGP41" s="53"/>
      <c r="NGQ41" s="53"/>
      <c r="NGR41" s="53"/>
      <c r="NGS41" s="53"/>
      <c r="NGT41" s="53"/>
      <c r="NGU41" s="53"/>
      <c r="NGV41" s="53"/>
      <c r="NGW41" s="53"/>
      <c r="NGX41" s="53"/>
      <c r="NGY41" s="53"/>
      <c r="NGZ41" s="53"/>
      <c r="NHA41" s="53"/>
      <c r="NHB41" s="53"/>
      <c r="NHC41" s="53"/>
      <c r="NHD41" s="53"/>
      <c r="NHE41" s="53"/>
      <c r="NHF41" s="53"/>
      <c r="NHG41" s="53"/>
      <c r="NHH41" s="53"/>
      <c r="NHI41" s="53"/>
      <c r="NHJ41" s="53"/>
      <c r="NHK41" s="53"/>
      <c r="NHL41" s="53"/>
      <c r="NHM41" s="53"/>
      <c r="NHN41" s="53"/>
      <c r="NHO41" s="53"/>
      <c r="NHP41" s="53"/>
      <c r="NHQ41" s="53"/>
      <c r="NHR41" s="53"/>
      <c r="NHS41" s="53"/>
      <c r="NHT41" s="53"/>
      <c r="NHU41" s="53"/>
      <c r="NHV41" s="53"/>
      <c r="NHW41" s="53"/>
      <c r="NHX41" s="53"/>
      <c r="NHY41" s="53"/>
      <c r="NHZ41" s="53"/>
      <c r="NIA41" s="53"/>
      <c r="NIB41" s="53"/>
      <c r="NIC41" s="53"/>
      <c r="NID41" s="53"/>
      <c r="NIE41" s="53"/>
      <c r="NIF41" s="53"/>
      <c r="NIG41" s="53"/>
      <c r="NIH41" s="53"/>
      <c r="NII41" s="53"/>
      <c r="NIJ41" s="53"/>
      <c r="NIK41" s="53"/>
      <c r="NIL41" s="53"/>
      <c r="NIM41" s="53"/>
      <c r="NIN41" s="53"/>
      <c r="NIO41" s="53"/>
      <c r="NIP41" s="53"/>
      <c r="NIQ41" s="53"/>
      <c r="NIR41" s="53"/>
      <c r="NIS41" s="53"/>
      <c r="NIT41" s="53"/>
      <c r="NIU41" s="53"/>
      <c r="NIV41" s="53"/>
      <c r="NIW41" s="53"/>
      <c r="NIX41" s="53"/>
      <c r="NIY41" s="53"/>
      <c r="NIZ41" s="53"/>
      <c r="NJA41" s="53"/>
      <c r="NJB41" s="53"/>
      <c r="NJC41" s="53"/>
      <c r="NJD41" s="53"/>
      <c r="NJE41" s="53"/>
      <c r="NJF41" s="53"/>
      <c r="NJG41" s="53"/>
      <c r="NJH41" s="53"/>
      <c r="NJI41" s="53"/>
      <c r="NJJ41" s="53"/>
      <c r="NJK41" s="53"/>
      <c r="NJL41" s="53"/>
      <c r="NJM41" s="53"/>
      <c r="NJN41" s="53"/>
      <c r="NJO41" s="53"/>
      <c r="NJP41" s="53"/>
      <c r="NJQ41" s="53"/>
      <c r="NJR41" s="53"/>
      <c r="NJS41" s="53"/>
      <c r="NJT41" s="53"/>
      <c r="NJU41" s="53"/>
      <c r="NJV41" s="53"/>
      <c r="NJW41" s="53"/>
      <c r="NJX41" s="53"/>
      <c r="NJY41" s="53"/>
      <c r="NJZ41" s="53"/>
      <c r="NKA41" s="53"/>
      <c r="NKB41" s="53"/>
      <c r="NKC41" s="53"/>
      <c r="NKD41" s="53"/>
      <c r="NKE41" s="53"/>
      <c r="NKF41" s="53"/>
      <c r="NKG41" s="53"/>
      <c r="NKH41" s="53"/>
      <c r="NKI41" s="53"/>
      <c r="NKJ41" s="53"/>
      <c r="NKK41" s="53"/>
      <c r="NKL41" s="53"/>
      <c r="NKM41" s="53"/>
      <c r="NKN41" s="53"/>
      <c r="NKO41" s="53"/>
      <c r="NKP41" s="53"/>
      <c r="NKQ41" s="53"/>
      <c r="NKR41" s="53"/>
      <c r="NKS41" s="53"/>
      <c r="NKT41" s="53"/>
      <c r="NKU41" s="53"/>
      <c r="NKV41" s="53"/>
      <c r="NKW41" s="53"/>
      <c r="NKX41" s="53"/>
      <c r="NKY41" s="53"/>
      <c r="NKZ41" s="53"/>
      <c r="NLA41" s="53"/>
      <c r="NLB41" s="53"/>
      <c r="NLC41" s="53"/>
      <c r="NLD41" s="53"/>
      <c r="NLE41" s="53"/>
      <c r="NLF41" s="53"/>
      <c r="NLG41" s="53"/>
      <c r="NLH41" s="53"/>
      <c r="NLI41" s="53"/>
      <c r="NLJ41" s="53"/>
      <c r="NLK41" s="53"/>
      <c r="NLL41" s="53"/>
      <c r="NLM41" s="53"/>
      <c r="NLN41" s="53"/>
      <c r="NLO41" s="53"/>
      <c r="NLP41" s="53"/>
      <c r="NLQ41" s="53"/>
      <c r="NLR41" s="53"/>
      <c r="NLS41" s="53"/>
      <c r="NLT41" s="53"/>
      <c r="NLU41" s="53"/>
      <c r="NLV41" s="53"/>
      <c r="NLW41" s="53"/>
      <c r="NLX41" s="53"/>
      <c r="NLY41" s="53"/>
      <c r="NLZ41" s="53"/>
      <c r="NMA41" s="53"/>
      <c r="NMB41" s="53"/>
      <c r="NMC41" s="53"/>
      <c r="NMD41" s="53"/>
      <c r="NME41" s="53"/>
      <c r="NMF41" s="53"/>
      <c r="NMG41" s="53"/>
      <c r="NMH41" s="53"/>
      <c r="NMI41" s="53"/>
      <c r="NMJ41" s="53"/>
      <c r="NMK41" s="53"/>
      <c r="NML41" s="53"/>
      <c r="NMM41" s="53"/>
      <c r="NMN41" s="53"/>
      <c r="NMO41" s="53"/>
      <c r="NMP41" s="53"/>
      <c r="NMQ41" s="53"/>
      <c r="NMR41" s="53"/>
      <c r="NMS41" s="53"/>
      <c r="NMT41" s="53"/>
      <c r="NMU41" s="53"/>
      <c r="NMV41" s="53"/>
      <c r="NMW41" s="53"/>
      <c r="NMX41" s="53"/>
      <c r="NMY41" s="53"/>
      <c r="NMZ41" s="53"/>
      <c r="NNA41" s="53"/>
      <c r="NNB41" s="53"/>
      <c r="NNC41" s="53"/>
      <c r="NND41" s="53"/>
      <c r="NNE41" s="53"/>
      <c r="NNF41" s="53"/>
      <c r="NNG41" s="53"/>
      <c r="NNH41" s="53"/>
      <c r="NNI41" s="53"/>
      <c r="NNJ41" s="53"/>
      <c r="NNK41" s="53"/>
      <c r="NNL41" s="53"/>
      <c r="NNM41" s="53"/>
      <c r="NNN41" s="53"/>
      <c r="NNO41" s="53"/>
      <c r="NNP41" s="53"/>
      <c r="NNQ41" s="53"/>
      <c r="NNR41" s="53"/>
      <c r="NNS41" s="53"/>
      <c r="NNT41" s="53"/>
      <c r="NNU41" s="53"/>
      <c r="NNV41" s="53"/>
      <c r="NNW41" s="53"/>
      <c r="NNX41" s="53"/>
      <c r="NNY41" s="53"/>
      <c r="NNZ41" s="53"/>
      <c r="NOA41" s="53"/>
      <c r="NOB41" s="53"/>
      <c r="NOC41" s="53"/>
      <c r="NOD41" s="53"/>
      <c r="NOE41" s="53"/>
      <c r="NOF41" s="53"/>
      <c r="NOG41" s="53"/>
      <c r="NOH41" s="53"/>
      <c r="NOI41" s="53"/>
      <c r="NOJ41" s="53"/>
      <c r="NOK41" s="53"/>
      <c r="NOL41" s="53"/>
      <c r="NOM41" s="53"/>
      <c r="NON41" s="53"/>
      <c r="NOO41" s="53"/>
      <c r="NOP41" s="53"/>
      <c r="NOQ41" s="53"/>
      <c r="NOR41" s="53"/>
      <c r="NOS41" s="53"/>
      <c r="NOT41" s="53"/>
      <c r="NOU41" s="53"/>
      <c r="NOV41" s="53"/>
      <c r="NOW41" s="53"/>
      <c r="NOX41" s="53"/>
      <c r="NOY41" s="53"/>
      <c r="NOZ41" s="53"/>
      <c r="NPA41" s="53"/>
      <c r="NPB41" s="53"/>
      <c r="NPC41" s="53"/>
      <c r="NPD41" s="53"/>
      <c r="NPE41" s="53"/>
      <c r="NPF41" s="53"/>
      <c r="NPG41" s="53"/>
      <c r="NPH41" s="53"/>
      <c r="NPI41" s="53"/>
      <c r="NPJ41" s="53"/>
      <c r="NPK41" s="53"/>
      <c r="NPL41" s="53"/>
      <c r="NPM41" s="53"/>
      <c r="NPN41" s="53"/>
      <c r="NPO41" s="53"/>
      <c r="NPP41" s="53"/>
      <c r="NPQ41" s="53"/>
      <c r="NPR41" s="53"/>
      <c r="NPS41" s="53"/>
      <c r="NPT41" s="53"/>
      <c r="NPU41" s="53"/>
      <c r="NPV41" s="53"/>
      <c r="NPW41" s="53"/>
      <c r="NPX41" s="53"/>
      <c r="NPY41" s="53"/>
      <c r="NPZ41" s="53"/>
      <c r="NQA41" s="53"/>
      <c r="NQB41" s="53"/>
      <c r="NQC41" s="53"/>
      <c r="NQD41" s="53"/>
      <c r="NQE41" s="53"/>
      <c r="NQF41" s="53"/>
      <c r="NQG41" s="53"/>
      <c r="NQH41" s="53"/>
      <c r="NQI41" s="53"/>
      <c r="NQJ41" s="53"/>
      <c r="NQK41" s="53"/>
      <c r="NQL41" s="53"/>
      <c r="NQM41" s="53"/>
      <c r="NQN41" s="53"/>
      <c r="NQO41" s="53"/>
      <c r="NQP41" s="53"/>
      <c r="NQQ41" s="53"/>
      <c r="NQR41" s="53"/>
      <c r="NQS41" s="53"/>
      <c r="NQT41" s="53"/>
      <c r="NQU41" s="53"/>
      <c r="NQV41" s="53"/>
      <c r="NQW41" s="53"/>
      <c r="NQX41" s="53"/>
      <c r="NQY41" s="53"/>
      <c r="NQZ41" s="53"/>
      <c r="NRA41" s="53"/>
      <c r="NRB41" s="53"/>
      <c r="NRC41" s="53"/>
      <c r="NRD41" s="53"/>
      <c r="NRE41" s="53"/>
      <c r="NRF41" s="53"/>
      <c r="NRG41" s="53"/>
      <c r="NRH41" s="53"/>
      <c r="NRI41" s="53"/>
      <c r="NRJ41" s="53"/>
      <c r="NRK41" s="53"/>
      <c r="NRL41" s="53"/>
      <c r="NRM41" s="53"/>
      <c r="NRN41" s="53"/>
      <c r="NRO41" s="53"/>
      <c r="NRP41" s="53"/>
      <c r="NRQ41" s="53"/>
      <c r="NRR41" s="53"/>
      <c r="NRS41" s="53"/>
      <c r="NRT41" s="53"/>
      <c r="NRU41" s="53"/>
      <c r="NRV41" s="53"/>
      <c r="NRW41" s="53"/>
      <c r="NRX41" s="53"/>
      <c r="NRY41" s="53"/>
      <c r="NRZ41" s="53"/>
      <c r="NSA41" s="53"/>
      <c r="NSB41" s="53"/>
      <c r="NSC41" s="53"/>
      <c r="NSD41" s="53"/>
      <c r="NSE41" s="53"/>
      <c r="NSF41" s="53"/>
      <c r="NSG41" s="53"/>
      <c r="NSH41" s="53"/>
      <c r="NSI41" s="53"/>
      <c r="NSJ41" s="53"/>
      <c r="NSK41" s="53"/>
      <c r="NSL41" s="53"/>
      <c r="NSM41" s="53"/>
      <c r="NSN41" s="53"/>
      <c r="NSO41" s="53"/>
      <c r="NSP41" s="53"/>
      <c r="NSQ41" s="53"/>
      <c r="NSR41" s="53"/>
      <c r="NSS41" s="53"/>
      <c r="NST41" s="53"/>
      <c r="NSU41" s="53"/>
      <c r="NSV41" s="53"/>
      <c r="NSW41" s="53"/>
      <c r="NSX41" s="53"/>
      <c r="NSY41" s="53"/>
      <c r="NSZ41" s="53"/>
      <c r="NTA41" s="53"/>
      <c r="NTB41" s="53"/>
      <c r="NTC41" s="53"/>
      <c r="NTD41" s="53"/>
      <c r="NTE41" s="53"/>
      <c r="NTF41" s="53"/>
      <c r="NTG41" s="53"/>
      <c r="NTH41" s="53"/>
      <c r="NTI41" s="53"/>
      <c r="NTJ41" s="53"/>
      <c r="NTK41" s="53"/>
      <c r="NTL41" s="53"/>
      <c r="NTM41" s="53"/>
      <c r="NTN41" s="53"/>
      <c r="NTO41" s="53"/>
      <c r="NTP41" s="53"/>
      <c r="NTQ41" s="53"/>
      <c r="NTR41" s="53"/>
      <c r="NTS41" s="53"/>
      <c r="NTT41" s="53"/>
      <c r="NTU41" s="53"/>
      <c r="NTV41" s="53"/>
      <c r="NTW41" s="53"/>
      <c r="NTX41" s="53"/>
      <c r="NTY41" s="53"/>
      <c r="NTZ41" s="53"/>
      <c r="NUA41" s="53"/>
      <c r="NUB41" s="53"/>
      <c r="NUC41" s="53"/>
      <c r="NUD41" s="53"/>
      <c r="NUE41" s="53"/>
      <c r="NUF41" s="53"/>
      <c r="NUG41" s="53"/>
      <c r="NUH41" s="53"/>
      <c r="NUI41" s="53"/>
      <c r="NUJ41" s="53"/>
      <c r="NUK41" s="53"/>
      <c r="NUL41" s="53"/>
      <c r="NUM41" s="53"/>
      <c r="NUN41" s="53"/>
      <c r="NUO41" s="53"/>
      <c r="NUP41" s="53"/>
      <c r="NUQ41" s="53"/>
      <c r="NUR41" s="53"/>
      <c r="NUS41" s="53"/>
      <c r="NUT41" s="53"/>
      <c r="NUU41" s="53"/>
      <c r="NUV41" s="53"/>
      <c r="NUW41" s="53"/>
      <c r="NUX41" s="53"/>
      <c r="NUY41" s="53"/>
      <c r="NUZ41" s="53"/>
      <c r="NVA41" s="53"/>
      <c r="NVB41" s="53"/>
      <c r="NVC41" s="53"/>
      <c r="NVD41" s="53"/>
      <c r="NVE41" s="53"/>
      <c r="NVF41" s="53"/>
      <c r="NVG41" s="53"/>
      <c r="NVH41" s="53"/>
      <c r="NVI41" s="53"/>
      <c r="NVJ41" s="53"/>
      <c r="NVK41" s="53"/>
      <c r="NVL41" s="53"/>
      <c r="NVM41" s="53"/>
      <c r="NVN41" s="53"/>
      <c r="NVO41" s="53"/>
      <c r="NVP41" s="53"/>
      <c r="NVQ41" s="53"/>
      <c r="NVR41" s="53"/>
      <c r="NVS41" s="53"/>
      <c r="NVT41" s="53"/>
      <c r="NVU41" s="53"/>
      <c r="NVV41" s="53"/>
      <c r="NVW41" s="53"/>
      <c r="NVX41" s="53"/>
      <c r="NVY41" s="53"/>
      <c r="NVZ41" s="53"/>
      <c r="NWA41" s="53"/>
      <c r="NWB41" s="53"/>
      <c r="NWC41" s="53"/>
      <c r="NWD41" s="53"/>
      <c r="NWE41" s="53"/>
      <c r="NWF41" s="53"/>
      <c r="NWG41" s="53"/>
      <c r="NWH41" s="53"/>
      <c r="NWI41" s="53"/>
      <c r="NWJ41" s="53"/>
      <c r="NWK41" s="53"/>
      <c r="NWL41" s="53"/>
      <c r="NWM41" s="53"/>
      <c r="NWN41" s="53"/>
      <c r="NWO41" s="53"/>
      <c r="NWP41" s="53"/>
      <c r="NWQ41" s="53"/>
      <c r="NWR41" s="53"/>
      <c r="NWS41" s="53"/>
      <c r="NWT41" s="53"/>
      <c r="NWU41" s="53"/>
      <c r="NWV41" s="53"/>
      <c r="NWW41" s="53"/>
      <c r="NWX41" s="53"/>
      <c r="NWY41" s="53"/>
      <c r="NWZ41" s="53"/>
      <c r="NXA41" s="53"/>
      <c r="NXB41" s="53"/>
      <c r="NXC41" s="53"/>
      <c r="NXD41" s="53"/>
      <c r="NXE41" s="53"/>
      <c r="NXF41" s="53"/>
      <c r="NXG41" s="53"/>
      <c r="NXH41" s="53"/>
      <c r="NXI41" s="53"/>
      <c r="NXJ41" s="53"/>
      <c r="NXK41" s="53"/>
      <c r="NXL41" s="53"/>
      <c r="NXM41" s="53"/>
      <c r="NXN41" s="53"/>
      <c r="NXO41" s="53"/>
      <c r="NXP41" s="53"/>
      <c r="NXQ41" s="53"/>
      <c r="NXR41" s="53"/>
      <c r="NXS41" s="53"/>
      <c r="NXT41" s="53"/>
      <c r="NXU41" s="53"/>
      <c r="NXV41" s="53"/>
      <c r="NXW41" s="53"/>
      <c r="NXX41" s="53"/>
      <c r="NXY41" s="53"/>
      <c r="NXZ41" s="53"/>
      <c r="NYA41" s="53"/>
      <c r="NYB41" s="53"/>
      <c r="NYC41" s="53"/>
      <c r="NYD41" s="53"/>
      <c r="NYE41" s="53"/>
      <c r="NYF41" s="53"/>
      <c r="NYG41" s="53"/>
      <c r="NYH41" s="53"/>
      <c r="NYI41" s="53"/>
      <c r="NYJ41" s="53"/>
      <c r="NYK41" s="53"/>
      <c r="NYL41" s="53"/>
      <c r="NYM41" s="53"/>
      <c r="NYN41" s="53"/>
      <c r="NYO41" s="53"/>
      <c r="NYP41" s="53"/>
      <c r="NYQ41" s="53"/>
      <c r="NYR41" s="53"/>
      <c r="NYS41" s="53"/>
      <c r="NYT41" s="53"/>
      <c r="NYU41" s="53"/>
      <c r="NYV41" s="53"/>
      <c r="NYW41" s="53"/>
      <c r="NYX41" s="53"/>
      <c r="NYY41" s="53"/>
      <c r="NYZ41" s="53"/>
      <c r="NZA41" s="53"/>
      <c r="NZB41" s="53"/>
      <c r="NZC41" s="53"/>
      <c r="NZD41" s="53"/>
      <c r="NZE41" s="53"/>
      <c r="NZF41" s="53"/>
      <c r="NZG41" s="53"/>
      <c r="NZH41" s="53"/>
      <c r="NZI41" s="53"/>
      <c r="NZJ41" s="53"/>
      <c r="NZK41" s="53"/>
      <c r="NZL41" s="53"/>
      <c r="NZM41" s="53"/>
      <c r="NZN41" s="53"/>
      <c r="NZO41" s="53"/>
      <c r="NZP41" s="53"/>
      <c r="NZQ41" s="53"/>
      <c r="NZR41" s="53"/>
      <c r="NZS41" s="53"/>
      <c r="NZT41" s="53"/>
      <c r="NZU41" s="53"/>
      <c r="NZV41" s="53"/>
      <c r="NZW41" s="53"/>
      <c r="NZX41" s="53"/>
      <c r="NZY41" s="53"/>
      <c r="NZZ41" s="53"/>
      <c r="OAA41" s="53"/>
      <c r="OAB41" s="53"/>
      <c r="OAC41" s="53"/>
      <c r="OAD41" s="53"/>
      <c r="OAE41" s="53"/>
      <c r="OAF41" s="53"/>
      <c r="OAG41" s="53"/>
      <c r="OAH41" s="53"/>
      <c r="OAI41" s="53"/>
      <c r="OAJ41" s="53"/>
      <c r="OAK41" s="53"/>
      <c r="OAL41" s="53"/>
      <c r="OAM41" s="53"/>
      <c r="OAN41" s="53"/>
      <c r="OAO41" s="53"/>
      <c r="OAP41" s="53"/>
      <c r="OAQ41" s="53"/>
      <c r="OAR41" s="53"/>
      <c r="OAS41" s="53"/>
      <c r="OAT41" s="53"/>
      <c r="OAU41" s="53"/>
      <c r="OAV41" s="53"/>
      <c r="OAW41" s="53"/>
      <c r="OAX41" s="53"/>
      <c r="OAY41" s="53"/>
      <c r="OAZ41" s="53"/>
      <c r="OBA41" s="53"/>
      <c r="OBB41" s="53"/>
      <c r="OBC41" s="53"/>
      <c r="OBD41" s="53"/>
      <c r="OBE41" s="53"/>
      <c r="OBF41" s="53"/>
      <c r="OBG41" s="53"/>
      <c r="OBH41" s="53"/>
      <c r="OBI41" s="53"/>
      <c r="OBJ41" s="53"/>
      <c r="OBK41" s="53"/>
      <c r="OBL41" s="53"/>
      <c r="OBM41" s="53"/>
      <c r="OBN41" s="53"/>
      <c r="OBO41" s="53"/>
      <c r="OBP41" s="53"/>
      <c r="OBQ41" s="53"/>
      <c r="OBR41" s="53"/>
      <c r="OBS41" s="53"/>
      <c r="OBT41" s="53"/>
      <c r="OBU41" s="53"/>
      <c r="OBV41" s="53"/>
      <c r="OBW41" s="53"/>
      <c r="OBX41" s="53"/>
      <c r="OBY41" s="53"/>
      <c r="OBZ41" s="53"/>
      <c r="OCA41" s="53"/>
      <c r="OCB41" s="53"/>
      <c r="OCC41" s="53"/>
      <c r="OCD41" s="53"/>
      <c r="OCE41" s="53"/>
      <c r="OCF41" s="53"/>
      <c r="OCG41" s="53"/>
      <c r="OCH41" s="53"/>
      <c r="OCI41" s="53"/>
      <c r="OCJ41" s="53"/>
      <c r="OCK41" s="53"/>
      <c r="OCL41" s="53"/>
      <c r="OCM41" s="53"/>
      <c r="OCN41" s="53"/>
      <c r="OCO41" s="53"/>
      <c r="OCP41" s="53"/>
      <c r="OCQ41" s="53"/>
      <c r="OCR41" s="53"/>
      <c r="OCS41" s="53"/>
      <c r="OCT41" s="53"/>
      <c r="OCU41" s="53"/>
      <c r="OCV41" s="53"/>
      <c r="OCW41" s="53"/>
      <c r="OCX41" s="53"/>
      <c r="OCY41" s="53"/>
      <c r="OCZ41" s="53"/>
      <c r="ODA41" s="53"/>
      <c r="ODB41" s="53"/>
      <c r="ODC41" s="53"/>
      <c r="ODD41" s="53"/>
      <c r="ODE41" s="53"/>
      <c r="ODF41" s="53"/>
      <c r="ODG41" s="53"/>
      <c r="ODH41" s="53"/>
      <c r="ODI41" s="53"/>
      <c r="ODJ41" s="53"/>
      <c r="ODK41" s="53"/>
      <c r="ODL41" s="53"/>
      <c r="ODM41" s="53"/>
      <c r="ODN41" s="53"/>
      <c r="ODO41" s="53"/>
      <c r="ODP41" s="53"/>
      <c r="ODQ41" s="53"/>
      <c r="ODR41" s="53"/>
      <c r="ODS41" s="53"/>
      <c r="ODT41" s="53"/>
      <c r="ODU41" s="53"/>
      <c r="ODV41" s="53"/>
      <c r="ODW41" s="53"/>
      <c r="ODX41" s="53"/>
      <c r="ODY41" s="53"/>
      <c r="ODZ41" s="53"/>
      <c r="OEA41" s="53"/>
      <c r="OEB41" s="53"/>
      <c r="OEC41" s="53"/>
      <c r="OED41" s="53"/>
      <c r="OEE41" s="53"/>
      <c r="OEF41" s="53"/>
      <c r="OEG41" s="53"/>
      <c r="OEH41" s="53"/>
      <c r="OEI41" s="53"/>
      <c r="OEJ41" s="53"/>
      <c r="OEK41" s="53"/>
      <c r="OEL41" s="53"/>
      <c r="OEM41" s="53"/>
      <c r="OEN41" s="53"/>
      <c r="OEO41" s="53"/>
      <c r="OEP41" s="53"/>
      <c r="OEQ41" s="53"/>
      <c r="OER41" s="53"/>
      <c r="OES41" s="53"/>
      <c r="OET41" s="53"/>
      <c r="OEU41" s="53"/>
      <c r="OEV41" s="53"/>
      <c r="OEW41" s="53"/>
      <c r="OEX41" s="53"/>
      <c r="OEY41" s="53"/>
      <c r="OEZ41" s="53"/>
      <c r="OFA41" s="53"/>
      <c r="OFB41" s="53"/>
      <c r="OFC41" s="53"/>
      <c r="OFD41" s="53"/>
      <c r="OFE41" s="53"/>
      <c r="OFF41" s="53"/>
      <c r="OFG41" s="53"/>
      <c r="OFH41" s="53"/>
      <c r="OFI41" s="53"/>
      <c r="OFJ41" s="53"/>
      <c r="OFK41" s="53"/>
      <c r="OFL41" s="53"/>
      <c r="OFM41" s="53"/>
      <c r="OFN41" s="53"/>
      <c r="OFO41" s="53"/>
      <c r="OFP41" s="53"/>
      <c r="OFQ41" s="53"/>
      <c r="OFR41" s="53"/>
      <c r="OFS41" s="53"/>
      <c r="OFT41" s="53"/>
      <c r="OFU41" s="53"/>
      <c r="OFV41" s="53"/>
      <c r="OFW41" s="53"/>
      <c r="OFX41" s="53"/>
      <c r="OFY41" s="53"/>
      <c r="OFZ41" s="53"/>
      <c r="OGA41" s="53"/>
      <c r="OGB41" s="53"/>
      <c r="OGC41" s="53"/>
      <c r="OGD41" s="53"/>
      <c r="OGE41" s="53"/>
      <c r="OGF41" s="53"/>
      <c r="OGG41" s="53"/>
      <c r="OGH41" s="53"/>
      <c r="OGI41" s="53"/>
      <c r="OGJ41" s="53"/>
      <c r="OGK41" s="53"/>
      <c r="OGL41" s="53"/>
      <c r="OGM41" s="53"/>
      <c r="OGN41" s="53"/>
      <c r="OGO41" s="53"/>
      <c r="OGP41" s="53"/>
      <c r="OGQ41" s="53"/>
      <c r="OGR41" s="53"/>
      <c r="OGS41" s="53"/>
      <c r="OGT41" s="53"/>
      <c r="OGU41" s="53"/>
      <c r="OGV41" s="53"/>
      <c r="OGW41" s="53"/>
      <c r="OGX41" s="53"/>
      <c r="OGY41" s="53"/>
      <c r="OGZ41" s="53"/>
      <c r="OHA41" s="53"/>
      <c r="OHB41" s="53"/>
      <c r="OHC41" s="53"/>
      <c r="OHD41" s="53"/>
      <c r="OHE41" s="53"/>
      <c r="OHF41" s="53"/>
      <c r="OHG41" s="53"/>
      <c r="OHH41" s="53"/>
      <c r="OHI41" s="53"/>
      <c r="OHJ41" s="53"/>
      <c r="OHK41" s="53"/>
      <c r="OHL41" s="53"/>
      <c r="OHM41" s="53"/>
      <c r="OHN41" s="53"/>
      <c r="OHO41" s="53"/>
      <c r="OHP41" s="53"/>
      <c r="OHQ41" s="53"/>
      <c r="OHR41" s="53"/>
      <c r="OHS41" s="53"/>
      <c r="OHT41" s="53"/>
      <c r="OHU41" s="53"/>
      <c r="OHV41" s="53"/>
      <c r="OHW41" s="53"/>
      <c r="OHX41" s="53"/>
      <c r="OHY41" s="53"/>
      <c r="OHZ41" s="53"/>
      <c r="OIA41" s="53"/>
      <c r="OIB41" s="53"/>
      <c r="OIC41" s="53"/>
      <c r="OID41" s="53"/>
      <c r="OIE41" s="53"/>
      <c r="OIF41" s="53"/>
      <c r="OIG41" s="53"/>
      <c r="OIH41" s="53"/>
      <c r="OII41" s="53"/>
      <c r="OIJ41" s="53"/>
      <c r="OIK41" s="53"/>
      <c r="OIL41" s="53"/>
      <c r="OIM41" s="53"/>
      <c r="OIN41" s="53"/>
      <c r="OIO41" s="53"/>
      <c r="OIP41" s="53"/>
      <c r="OIQ41" s="53"/>
      <c r="OIR41" s="53"/>
      <c r="OIS41" s="53"/>
      <c r="OIT41" s="53"/>
      <c r="OIU41" s="53"/>
      <c r="OIV41" s="53"/>
      <c r="OIW41" s="53"/>
      <c r="OIX41" s="53"/>
      <c r="OIY41" s="53"/>
      <c r="OIZ41" s="53"/>
      <c r="OJA41" s="53"/>
      <c r="OJB41" s="53"/>
      <c r="OJC41" s="53"/>
      <c r="OJD41" s="53"/>
      <c r="OJE41" s="53"/>
      <c r="OJF41" s="53"/>
      <c r="OJG41" s="53"/>
      <c r="OJH41" s="53"/>
      <c r="OJI41" s="53"/>
      <c r="OJJ41" s="53"/>
      <c r="OJK41" s="53"/>
      <c r="OJL41" s="53"/>
      <c r="OJM41" s="53"/>
      <c r="OJN41" s="53"/>
      <c r="OJO41" s="53"/>
      <c r="OJP41" s="53"/>
      <c r="OJQ41" s="53"/>
      <c r="OJR41" s="53"/>
      <c r="OJS41" s="53"/>
      <c r="OJT41" s="53"/>
      <c r="OJU41" s="53"/>
      <c r="OJV41" s="53"/>
      <c r="OJW41" s="53"/>
      <c r="OJX41" s="53"/>
      <c r="OJY41" s="53"/>
      <c r="OJZ41" s="53"/>
      <c r="OKA41" s="53"/>
      <c r="OKB41" s="53"/>
      <c r="OKC41" s="53"/>
      <c r="OKD41" s="53"/>
      <c r="OKE41" s="53"/>
      <c r="OKF41" s="53"/>
      <c r="OKG41" s="53"/>
      <c r="OKH41" s="53"/>
      <c r="OKI41" s="53"/>
      <c r="OKJ41" s="53"/>
      <c r="OKK41" s="53"/>
      <c r="OKL41" s="53"/>
      <c r="OKM41" s="53"/>
      <c r="OKN41" s="53"/>
      <c r="OKO41" s="53"/>
      <c r="OKP41" s="53"/>
      <c r="OKQ41" s="53"/>
      <c r="OKR41" s="53"/>
      <c r="OKS41" s="53"/>
      <c r="OKT41" s="53"/>
      <c r="OKU41" s="53"/>
      <c r="OKV41" s="53"/>
      <c r="OKW41" s="53"/>
      <c r="OKX41" s="53"/>
      <c r="OKY41" s="53"/>
      <c r="OKZ41" s="53"/>
      <c r="OLA41" s="53"/>
      <c r="OLB41" s="53"/>
      <c r="OLC41" s="53"/>
      <c r="OLD41" s="53"/>
      <c r="OLE41" s="53"/>
      <c r="OLF41" s="53"/>
      <c r="OLG41" s="53"/>
      <c r="OLH41" s="53"/>
      <c r="OLI41" s="53"/>
      <c r="OLJ41" s="53"/>
      <c r="OLK41" s="53"/>
      <c r="OLL41" s="53"/>
      <c r="OLM41" s="53"/>
      <c r="OLN41" s="53"/>
      <c r="OLO41" s="53"/>
      <c r="OLP41" s="53"/>
      <c r="OLQ41" s="53"/>
      <c r="OLR41" s="53"/>
      <c r="OLS41" s="53"/>
      <c r="OLT41" s="53"/>
      <c r="OLU41" s="53"/>
      <c r="OLV41" s="53"/>
      <c r="OLW41" s="53"/>
      <c r="OLX41" s="53"/>
      <c r="OLY41" s="53"/>
      <c r="OLZ41" s="53"/>
      <c r="OMA41" s="53"/>
      <c r="OMB41" s="53"/>
      <c r="OMC41" s="53"/>
      <c r="OMD41" s="53"/>
      <c r="OME41" s="53"/>
      <c r="OMF41" s="53"/>
      <c r="OMG41" s="53"/>
      <c r="OMH41" s="53"/>
      <c r="OMI41" s="53"/>
      <c r="OMJ41" s="53"/>
      <c r="OMK41" s="53"/>
      <c r="OML41" s="53"/>
      <c r="OMM41" s="53"/>
      <c r="OMN41" s="53"/>
      <c r="OMO41" s="53"/>
      <c r="OMP41" s="53"/>
      <c r="OMQ41" s="53"/>
      <c r="OMR41" s="53"/>
      <c r="OMS41" s="53"/>
      <c r="OMT41" s="53"/>
      <c r="OMU41" s="53"/>
      <c r="OMV41" s="53"/>
      <c r="OMW41" s="53"/>
      <c r="OMX41" s="53"/>
      <c r="OMY41" s="53"/>
      <c r="OMZ41" s="53"/>
      <c r="ONA41" s="53"/>
      <c r="ONB41" s="53"/>
      <c r="ONC41" s="53"/>
      <c r="OND41" s="53"/>
      <c r="ONE41" s="53"/>
      <c r="ONF41" s="53"/>
      <c r="ONG41" s="53"/>
      <c r="ONH41" s="53"/>
      <c r="ONI41" s="53"/>
      <c r="ONJ41" s="53"/>
      <c r="ONK41" s="53"/>
      <c r="ONL41" s="53"/>
      <c r="ONM41" s="53"/>
      <c r="ONN41" s="53"/>
      <c r="ONO41" s="53"/>
      <c r="ONP41" s="53"/>
      <c r="ONQ41" s="53"/>
      <c r="ONR41" s="53"/>
      <c r="ONS41" s="53"/>
      <c r="ONT41" s="53"/>
      <c r="ONU41" s="53"/>
      <c r="ONV41" s="53"/>
      <c r="ONW41" s="53"/>
      <c r="ONX41" s="53"/>
      <c r="ONY41" s="53"/>
      <c r="ONZ41" s="53"/>
      <c r="OOA41" s="53"/>
      <c r="OOB41" s="53"/>
      <c r="OOC41" s="53"/>
      <c r="OOD41" s="53"/>
      <c r="OOE41" s="53"/>
      <c r="OOF41" s="53"/>
      <c r="OOG41" s="53"/>
      <c r="OOH41" s="53"/>
      <c r="OOI41" s="53"/>
      <c r="OOJ41" s="53"/>
      <c r="OOK41" s="53"/>
      <c r="OOL41" s="53"/>
      <c r="OOM41" s="53"/>
      <c r="OON41" s="53"/>
      <c r="OOO41" s="53"/>
      <c r="OOP41" s="53"/>
      <c r="OOQ41" s="53"/>
      <c r="OOR41" s="53"/>
      <c r="OOS41" s="53"/>
      <c r="OOT41" s="53"/>
      <c r="OOU41" s="53"/>
      <c r="OOV41" s="53"/>
      <c r="OOW41" s="53"/>
      <c r="OOX41" s="53"/>
      <c r="OOY41" s="53"/>
      <c r="OOZ41" s="53"/>
      <c r="OPA41" s="53"/>
      <c r="OPB41" s="53"/>
      <c r="OPC41" s="53"/>
      <c r="OPD41" s="53"/>
      <c r="OPE41" s="53"/>
      <c r="OPF41" s="53"/>
      <c r="OPG41" s="53"/>
      <c r="OPH41" s="53"/>
      <c r="OPI41" s="53"/>
      <c r="OPJ41" s="53"/>
      <c r="OPK41" s="53"/>
      <c r="OPL41" s="53"/>
      <c r="OPM41" s="53"/>
      <c r="OPN41" s="53"/>
      <c r="OPO41" s="53"/>
      <c r="OPP41" s="53"/>
      <c r="OPQ41" s="53"/>
      <c r="OPR41" s="53"/>
      <c r="OPS41" s="53"/>
      <c r="OPT41" s="53"/>
      <c r="OPU41" s="53"/>
      <c r="OPV41" s="53"/>
      <c r="OPW41" s="53"/>
      <c r="OPX41" s="53"/>
      <c r="OPY41" s="53"/>
      <c r="OPZ41" s="53"/>
      <c r="OQA41" s="53"/>
      <c r="OQB41" s="53"/>
      <c r="OQC41" s="53"/>
      <c r="OQD41" s="53"/>
      <c r="OQE41" s="53"/>
      <c r="OQF41" s="53"/>
      <c r="OQG41" s="53"/>
      <c r="OQH41" s="53"/>
      <c r="OQI41" s="53"/>
      <c r="OQJ41" s="53"/>
      <c r="OQK41" s="53"/>
      <c r="OQL41" s="53"/>
      <c r="OQM41" s="53"/>
      <c r="OQN41" s="53"/>
      <c r="OQO41" s="53"/>
      <c r="OQP41" s="53"/>
      <c r="OQQ41" s="53"/>
      <c r="OQR41" s="53"/>
      <c r="OQS41" s="53"/>
      <c r="OQT41" s="53"/>
      <c r="OQU41" s="53"/>
      <c r="OQV41" s="53"/>
      <c r="OQW41" s="53"/>
      <c r="OQX41" s="53"/>
      <c r="OQY41" s="53"/>
      <c r="OQZ41" s="53"/>
      <c r="ORA41" s="53"/>
      <c r="ORB41" s="53"/>
      <c r="ORC41" s="53"/>
      <c r="ORD41" s="53"/>
      <c r="ORE41" s="53"/>
      <c r="ORF41" s="53"/>
      <c r="ORG41" s="53"/>
      <c r="ORH41" s="53"/>
      <c r="ORI41" s="53"/>
      <c r="ORJ41" s="53"/>
      <c r="ORK41" s="53"/>
      <c r="ORL41" s="53"/>
      <c r="ORM41" s="53"/>
      <c r="ORN41" s="53"/>
      <c r="ORO41" s="53"/>
      <c r="ORP41" s="53"/>
      <c r="ORQ41" s="53"/>
      <c r="ORR41" s="53"/>
      <c r="ORS41" s="53"/>
      <c r="ORT41" s="53"/>
      <c r="ORU41" s="53"/>
      <c r="ORV41" s="53"/>
      <c r="ORW41" s="53"/>
      <c r="ORX41" s="53"/>
      <c r="ORY41" s="53"/>
      <c r="ORZ41" s="53"/>
      <c r="OSA41" s="53"/>
      <c r="OSB41" s="53"/>
      <c r="OSC41" s="53"/>
      <c r="OSD41" s="53"/>
      <c r="OSE41" s="53"/>
      <c r="OSF41" s="53"/>
      <c r="OSG41" s="53"/>
      <c r="OSH41" s="53"/>
      <c r="OSI41" s="53"/>
      <c r="OSJ41" s="53"/>
      <c r="OSK41" s="53"/>
      <c r="OSL41" s="53"/>
      <c r="OSM41" s="53"/>
      <c r="OSN41" s="53"/>
      <c r="OSO41" s="53"/>
      <c r="OSP41" s="53"/>
      <c r="OSQ41" s="53"/>
      <c r="OSR41" s="53"/>
      <c r="OSS41" s="53"/>
      <c r="OST41" s="53"/>
      <c r="OSU41" s="53"/>
      <c r="OSV41" s="53"/>
      <c r="OSW41" s="53"/>
      <c r="OSX41" s="53"/>
      <c r="OSY41" s="53"/>
      <c r="OSZ41" s="53"/>
      <c r="OTA41" s="53"/>
      <c r="OTB41" s="53"/>
      <c r="OTC41" s="53"/>
      <c r="OTD41" s="53"/>
      <c r="OTE41" s="53"/>
      <c r="OTF41" s="53"/>
      <c r="OTG41" s="53"/>
      <c r="OTH41" s="53"/>
      <c r="OTI41" s="53"/>
      <c r="OTJ41" s="53"/>
      <c r="OTK41" s="53"/>
      <c r="OTL41" s="53"/>
      <c r="OTM41" s="53"/>
      <c r="OTN41" s="53"/>
      <c r="OTO41" s="53"/>
      <c r="OTP41" s="53"/>
      <c r="OTQ41" s="53"/>
      <c r="OTR41" s="53"/>
      <c r="OTS41" s="53"/>
      <c r="OTT41" s="53"/>
      <c r="OTU41" s="53"/>
      <c r="OTV41" s="53"/>
      <c r="OTW41" s="53"/>
      <c r="OTX41" s="53"/>
      <c r="OTY41" s="53"/>
      <c r="OTZ41" s="53"/>
      <c r="OUA41" s="53"/>
      <c r="OUB41" s="53"/>
      <c r="OUC41" s="53"/>
      <c r="OUD41" s="53"/>
      <c r="OUE41" s="53"/>
      <c r="OUF41" s="53"/>
      <c r="OUG41" s="53"/>
      <c r="OUH41" s="53"/>
      <c r="OUI41" s="53"/>
      <c r="OUJ41" s="53"/>
      <c r="OUK41" s="53"/>
      <c r="OUL41" s="53"/>
      <c r="OUM41" s="53"/>
      <c r="OUN41" s="53"/>
      <c r="OUO41" s="53"/>
      <c r="OUP41" s="53"/>
      <c r="OUQ41" s="53"/>
      <c r="OUR41" s="53"/>
      <c r="OUS41" s="53"/>
      <c r="OUT41" s="53"/>
      <c r="OUU41" s="53"/>
      <c r="OUV41" s="53"/>
      <c r="OUW41" s="53"/>
      <c r="OUX41" s="53"/>
      <c r="OUY41" s="53"/>
      <c r="OUZ41" s="53"/>
      <c r="OVA41" s="53"/>
      <c r="OVB41" s="53"/>
      <c r="OVC41" s="53"/>
      <c r="OVD41" s="53"/>
      <c r="OVE41" s="53"/>
      <c r="OVF41" s="53"/>
      <c r="OVG41" s="53"/>
      <c r="OVH41" s="53"/>
      <c r="OVI41" s="53"/>
      <c r="OVJ41" s="53"/>
      <c r="OVK41" s="53"/>
      <c r="OVL41" s="53"/>
      <c r="OVM41" s="53"/>
      <c r="OVN41" s="53"/>
      <c r="OVO41" s="53"/>
      <c r="OVP41" s="53"/>
      <c r="OVQ41" s="53"/>
      <c r="OVR41" s="53"/>
      <c r="OVS41" s="53"/>
      <c r="OVT41" s="53"/>
      <c r="OVU41" s="53"/>
      <c r="OVV41" s="53"/>
      <c r="OVW41" s="53"/>
      <c r="OVX41" s="53"/>
      <c r="OVY41" s="53"/>
      <c r="OVZ41" s="53"/>
      <c r="OWA41" s="53"/>
      <c r="OWB41" s="53"/>
      <c r="OWC41" s="53"/>
      <c r="OWD41" s="53"/>
      <c r="OWE41" s="53"/>
      <c r="OWF41" s="53"/>
      <c r="OWG41" s="53"/>
      <c r="OWH41" s="53"/>
      <c r="OWI41" s="53"/>
      <c r="OWJ41" s="53"/>
      <c r="OWK41" s="53"/>
      <c r="OWL41" s="53"/>
      <c r="OWM41" s="53"/>
      <c r="OWN41" s="53"/>
      <c r="OWO41" s="53"/>
      <c r="OWP41" s="53"/>
      <c r="OWQ41" s="53"/>
      <c r="OWR41" s="53"/>
      <c r="OWS41" s="53"/>
      <c r="OWT41" s="53"/>
      <c r="OWU41" s="53"/>
      <c r="OWV41" s="53"/>
      <c r="OWW41" s="53"/>
      <c r="OWX41" s="53"/>
      <c r="OWY41" s="53"/>
      <c r="OWZ41" s="53"/>
      <c r="OXA41" s="53"/>
      <c r="OXB41" s="53"/>
      <c r="OXC41" s="53"/>
      <c r="OXD41" s="53"/>
      <c r="OXE41" s="53"/>
      <c r="OXF41" s="53"/>
      <c r="OXG41" s="53"/>
      <c r="OXH41" s="53"/>
      <c r="OXI41" s="53"/>
      <c r="OXJ41" s="53"/>
      <c r="OXK41" s="53"/>
      <c r="OXL41" s="53"/>
      <c r="OXM41" s="53"/>
      <c r="OXN41" s="53"/>
      <c r="OXO41" s="53"/>
      <c r="OXP41" s="53"/>
      <c r="OXQ41" s="53"/>
      <c r="OXR41" s="53"/>
      <c r="OXS41" s="53"/>
      <c r="OXT41" s="53"/>
      <c r="OXU41" s="53"/>
      <c r="OXV41" s="53"/>
      <c r="OXW41" s="53"/>
      <c r="OXX41" s="53"/>
      <c r="OXY41" s="53"/>
      <c r="OXZ41" s="53"/>
      <c r="OYA41" s="53"/>
      <c r="OYB41" s="53"/>
      <c r="OYC41" s="53"/>
      <c r="OYD41" s="53"/>
      <c r="OYE41" s="53"/>
      <c r="OYF41" s="53"/>
      <c r="OYG41" s="53"/>
      <c r="OYH41" s="53"/>
      <c r="OYI41" s="53"/>
      <c r="OYJ41" s="53"/>
      <c r="OYK41" s="53"/>
      <c r="OYL41" s="53"/>
      <c r="OYM41" s="53"/>
      <c r="OYN41" s="53"/>
      <c r="OYO41" s="53"/>
      <c r="OYP41" s="53"/>
      <c r="OYQ41" s="53"/>
      <c r="OYR41" s="53"/>
      <c r="OYS41" s="53"/>
      <c r="OYT41" s="53"/>
      <c r="OYU41" s="53"/>
      <c r="OYV41" s="53"/>
      <c r="OYW41" s="53"/>
      <c r="OYX41" s="53"/>
      <c r="OYY41" s="53"/>
      <c r="OYZ41" s="53"/>
      <c r="OZA41" s="53"/>
      <c r="OZB41" s="53"/>
      <c r="OZC41" s="53"/>
      <c r="OZD41" s="53"/>
      <c r="OZE41" s="53"/>
      <c r="OZF41" s="53"/>
      <c r="OZG41" s="53"/>
      <c r="OZH41" s="53"/>
      <c r="OZI41" s="53"/>
      <c r="OZJ41" s="53"/>
      <c r="OZK41" s="53"/>
      <c r="OZL41" s="53"/>
      <c r="OZM41" s="53"/>
      <c r="OZN41" s="53"/>
      <c r="OZO41" s="53"/>
      <c r="OZP41" s="53"/>
      <c r="OZQ41" s="53"/>
      <c r="OZR41" s="53"/>
      <c r="OZS41" s="53"/>
      <c r="OZT41" s="53"/>
      <c r="OZU41" s="53"/>
      <c r="OZV41" s="53"/>
      <c r="OZW41" s="53"/>
      <c r="OZX41" s="53"/>
      <c r="OZY41" s="53"/>
      <c r="OZZ41" s="53"/>
      <c r="PAA41" s="53"/>
      <c r="PAB41" s="53"/>
      <c r="PAC41" s="53"/>
      <c r="PAD41" s="53"/>
      <c r="PAE41" s="53"/>
      <c r="PAF41" s="53"/>
      <c r="PAG41" s="53"/>
      <c r="PAH41" s="53"/>
      <c r="PAI41" s="53"/>
      <c r="PAJ41" s="53"/>
      <c r="PAK41" s="53"/>
      <c r="PAL41" s="53"/>
      <c r="PAM41" s="53"/>
      <c r="PAN41" s="53"/>
      <c r="PAO41" s="53"/>
      <c r="PAP41" s="53"/>
      <c r="PAQ41" s="53"/>
      <c r="PAR41" s="53"/>
      <c r="PAS41" s="53"/>
      <c r="PAT41" s="53"/>
      <c r="PAU41" s="53"/>
      <c r="PAV41" s="53"/>
      <c r="PAW41" s="53"/>
      <c r="PAX41" s="53"/>
      <c r="PAY41" s="53"/>
      <c r="PAZ41" s="53"/>
      <c r="PBA41" s="53"/>
      <c r="PBB41" s="53"/>
      <c r="PBC41" s="53"/>
      <c r="PBD41" s="53"/>
      <c r="PBE41" s="53"/>
      <c r="PBF41" s="53"/>
      <c r="PBG41" s="53"/>
      <c r="PBH41" s="53"/>
      <c r="PBI41" s="53"/>
      <c r="PBJ41" s="53"/>
      <c r="PBK41" s="53"/>
      <c r="PBL41" s="53"/>
      <c r="PBM41" s="53"/>
      <c r="PBN41" s="53"/>
      <c r="PBO41" s="53"/>
      <c r="PBP41" s="53"/>
      <c r="PBQ41" s="53"/>
      <c r="PBR41" s="53"/>
      <c r="PBS41" s="53"/>
      <c r="PBT41" s="53"/>
      <c r="PBU41" s="53"/>
      <c r="PBV41" s="53"/>
      <c r="PBW41" s="53"/>
      <c r="PBX41" s="53"/>
      <c r="PBY41" s="53"/>
      <c r="PBZ41" s="53"/>
      <c r="PCA41" s="53"/>
      <c r="PCB41" s="53"/>
      <c r="PCC41" s="53"/>
      <c r="PCD41" s="53"/>
      <c r="PCE41" s="53"/>
      <c r="PCF41" s="53"/>
      <c r="PCG41" s="53"/>
      <c r="PCH41" s="53"/>
      <c r="PCI41" s="53"/>
      <c r="PCJ41" s="53"/>
      <c r="PCK41" s="53"/>
      <c r="PCL41" s="53"/>
      <c r="PCM41" s="53"/>
      <c r="PCN41" s="53"/>
      <c r="PCO41" s="53"/>
      <c r="PCP41" s="53"/>
      <c r="PCQ41" s="53"/>
      <c r="PCR41" s="53"/>
      <c r="PCS41" s="53"/>
      <c r="PCT41" s="53"/>
      <c r="PCU41" s="53"/>
      <c r="PCV41" s="53"/>
      <c r="PCW41" s="53"/>
      <c r="PCX41" s="53"/>
      <c r="PCY41" s="53"/>
      <c r="PCZ41" s="53"/>
      <c r="PDA41" s="53"/>
      <c r="PDB41" s="53"/>
      <c r="PDC41" s="53"/>
      <c r="PDD41" s="53"/>
      <c r="PDE41" s="53"/>
      <c r="PDF41" s="53"/>
      <c r="PDG41" s="53"/>
      <c r="PDH41" s="53"/>
      <c r="PDI41" s="53"/>
      <c r="PDJ41" s="53"/>
      <c r="PDK41" s="53"/>
      <c r="PDL41" s="53"/>
      <c r="PDM41" s="53"/>
      <c r="PDN41" s="53"/>
      <c r="PDO41" s="53"/>
      <c r="PDP41" s="53"/>
      <c r="PDQ41" s="53"/>
      <c r="PDR41" s="53"/>
      <c r="PDS41" s="53"/>
      <c r="PDT41" s="53"/>
      <c r="PDU41" s="53"/>
      <c r="PDV41" s="53"/>
      <c r="PDW41" s="53"/>
      <c r="PDX41" s="53"/>
      <c r="PDY41" s="53"/>
      <c r="PDZ41" s="53"/>
      <c r="PEA41" s="53"/>
      <c r="PEB41" s="53"/>
      <c r="PEC41" s="53"/>
      <c r="PED41" s="53"/>
      <c r="PEE41" s="53"/>
      <c r="PEF41" s="53"/>
      <c r="PEG41" s="53"/>
      <c r="PEH41" s="53"/>
      <c r="PEI41" s="53"/>
      <c r="PEJ41" s="53"/>
      <c r="PEK41" s="53"/>
      <c r="PEL41" s="53"/>
      <c r="PEM41" s="53"/>
      <c r="PEN41" s="53"/>
      <c r="PEO41" s="53"/>
      <c r="PEP41" s="53"/>
      <c r="PEQ41" s="53"/>
      <c r="PER41" s="53"/>
      <c r="PES41" s="53"/>
      <c r="PET41" s="53"/>
      <c r="PEU41" s="53"/>
      <c r="PEV41" s="53"/>
      <c r="PEW41" s="53"/>
      <c r="PEX41" s="53"/>
      <c r="PEY41" s="53"/>
      <c r="PEZ41" s="53"/>
      <c r="PFA41" s="53"/>
      <c r="PFB41" s="53"/>
      <c r="PFC41" s="53"/>
      <c r="PFD41" s="53"/>
      <c r="PFE41" s="53"/>
      <c r="PFF41" s="53"/>
      <c r="PFG41" s="53"/>
      <c r="PFH41" s="53"/>
      <c r="PFI41" s="53"/>
      <c r="PFJ41" s="53"/>
      <c r="PFK41" s="53"/>
      <c r="PFL41" s="53"/>
      <c r="PFM41" s="53"/>
      <c r="PFN41" s="53"/>
      <c r="PFO41" s="53"/>
      <c r="PFP41" s="53"/>
      <c r="PFQ41" s="53"/>
      <c r="PFR41" s="53"/>
      <c r="PFS41" s="53"/>
      <c r="PFT41" s="53"/>
      <c r="PFU41" s="53"/>
      <c r="PFV41" s="53"/>
      <c r="PFW41" s="53"/>
      <c r="PFX41" s="53"/>
      <c r="PFY41" s="53"/>
      <c r="PFZ41" s="53"/>
      <c r="PGA41" s="53"/>
      <c r="PGB41" s="53"/>
      <c r="PGC41" s="53"/>
      <c r="PGD41" s="53"/>
      <c r="PGE41" s="53"/>
      <c r="PGF41" s="53"/>
      <c r="PGG41" s="53"/>
      <c r="PGH41" s="53"/>
      <c r="PGI41" s="53"/>
      <c r="PGJ41" s="53"/>
      <c r="PGK41" s="53"/>
      <c r="PGL41" s="53"/>
      <c r="PGM41" s="53"/>
      <c r="PGN41" s="53"/>
      <c r="PGO41" s="53"/>
      <c r="PGP41" s="53"/>
      <c r="PGQ41" s="53"/>
      <c r="PGR41" s="53"/>
      <c r="PGS41" s="53"/>
      <c r="PGT41" s="53"/>
      <c r="PGU41" s="53"/>
      <c r="PGV41" s="53"/>
      <c r="PGW41" s="53"/>
      <c r="PGX41" s="53"/>
      <c r="PGY41" s="53"/>
      <c r="PGZ41" s="53"/>
      <c r="PHA41" s="53"/>
      <c r="PHB41" s="53"/>
      <c r="PHC41" s="53"/>
      <c r="PHD41" s="53"/>
      <c r="PHE41" s="53"/>
      <c r="PHF41" s="53"/>
      <c r="PHG41" s="53"/>
      <c r="PHH41" s="53"/>
      <c r="PHI41" s="53"/>
      <c r="PHJ41" s="53"/>
      <c r="PHK41" s="53"/>
      <c r="PHL41" s="53"/>
      <c r="PHM41" s="53"/>
      <c r="PHN41" s="53"/>
      <c r="PHO41" s="53"/>
      <c r="PHP41" s="53"/>
      <c r="PHQ41" s="53"/>
      <c r="PHR41" s="53"/>
      <c r="PHS41" s="53"/>
      <c r="PHT41" s="53"/>
      <c r="PHU41" s="53"/>
      <c r="PHV41" s="53"/>
      <c r="PHW41" s="53"/>
      <c r="PHX41" s="53"/>
      <c r="PHY41" s="53"/>
      <c r="PHZ41" s="53"/>
      <c r="PIA41" s="53"/>
      <c r="PIB41" s="53"/>
      <c r="PIC41" s="53"/>
      <c r="PID41" s="53"/>
      <c r="PIE41" s="53"/>
      <c r="PIF41" s="53"/>
      <c r="PIG41" s="53"/>
      <c r="PIH41" s="53"/>
      <c r="PII41" s="53"/>
      <c r="PIJ41" s="53"/>
      <c r="PIK41" s="53"/>
      <c r="PIL41" s="53"/>
      <c r="PIM41" s="53"/>
      <c r="PIN41" s="53"/>
      <c r="PIO41" s="53"/>
      <c r="PIP41" s="53"/>
      <c r="PIQ41" s="53"/>
      <c r="PIR41" s="53"/>
      <c r="PIS41" s="53"/>
      <c r="PIT41" s="53"/>
      <c r="PIU41" s="53"/>
      <c r="PIV41" s="53"/>
      <c r="PIW41" s="53"/>
      <c r="PIX41" s="53"/>
      <c r="PIY41" s="53"/>
      <c r="PIZ41" s="53"/>
      <c r="PJA41" s="53"/>
      <c r="PJB41" s="53"/>
      <c r="PJC41" s="53"/>
      <c r="PJD41" s="53"/>
      <c r="PJE41" s="53"/>
      <c r="PJF41" s="53"/>
      <c r="PJG41" s="53"/>
      <c r="PJH41" s="53"/>
      <c r="PJI41" s="53"/>
      <c r="PJJ41" s="53"/>
      <c r="PJK41" s="53"/>
      <c r="PJL41" s="53"/>
      <c r="PJM41" s="53"/>
      <c r="PJN41" s="53"/>
      <c r="PJO41" s="53"/>
      <c r="PJP41" s="53"/>
      <c r="PJQ41" s="53"/>
      <c r="PJR41" s="53"/>
      <c r="PJS41" s="53"/>
      <c r="PJT41" s="53"/>
      <c r="PJU41" s="53"/>
      <c r="PJV41" s="53"/>
      <c r="PJW41" s="53"/>
      <c r="PJX41" s="53"/>
      <c r="PJY41" s="53"/>
      <c r="PJZ41" s="53"/>
      <c r="PKA41" s="53"/>
      <c r="PKB41" s="53"/>
      <c r="PKC41" s="53"/>
      <c r="PKD41" s="53"/>
      <c r="PKE41" s="53"/>
      <c r="PKF41" s="53"/>
      <c r="PKG41" s="53"/>
      <c r="PKH41" s="53"/>
      <c r="PKI41" s="53"/>
      <c r="PKJ41" s="53"/>
      <c r="PKK41" s="53"/>
      <c r="PKL41" s="53"/>
      <c r="PKM41" s="53"/>
      <c r="PKN41" s="53"/>
      <c r="PKO41" s="53"/>
      <c r="PKP41" s="53"/>
      <c r="PKQ41" s="53"/>
      <c r="PKR41" s="53"/>
      <c r="PKS41" s="53"/>
      <c r="PKT41" s="53"/>
      <c r="PKU41" s="53"/>
      <c r="PKV41" s="53"/>
      <c r="PKW41" s="53"/>
      <c r="PKX41" s="53"/>
      <c r="PKY41" s="53"/>
      <c r="PKZ41" s="53"/>
      <c r="PLA41" s="53"/>
      <c r="PLB41" s="53"/>
      <c r="PLC41" s="53"/>
      <c r="PLD41" s="53"/>
      <c r="PLE41" s="53"/>
      <c r="PLF41" s="53"/>
      <c r="PLG41" s="53"/>
      <c r="PLH41" s="53"/>
      <c r="PLI41" s="53"/>
      <c r="PLJ41" s="53"/>
      <c r="PLK41" s="53"/>
      <c r="PLL41" s="53"/>
      <c r="PLM41" s="53"/>
      <c r="PLN41" s="53"/>
      <c r="PLO41" s="53"/>
      <c r="PLP41" s="53"/>
      <c r="PLQ41" s="53"/>
      <c r="PLR41" s="53"/>
      <c r="PLS41" s="53"/>
      <c r="PLT41" s="53"/>
      <c r="PLU41" s="53"/>
      <c r="PLV41" s="53"/>
      <c r="PLW41" s="53"/>
      <c r="PLX41" s="53"/>
      <c r="PLY41" s="53"/>
      <c r="PLZ41" s="53"/>
      <c r="PMA41" s="53"/>
      <c r="PMB41" s="53"/>
      <c r="PMC41" s="53"/>
      <c r="PMD41" s="53"/>
      <c r="PME41" s="53"/>
      <c r="PMF41" s="53"/>
      <c r="PMG41" s="53"/>
      <c r="PMH41" s="53"/>
      <c r="PMI41" s="53"/>
      <c r="PMJ41" s="53"/>
      <c r="PMK41" s="53"/>
      <c r="PML41" s="53"/>
      <c r="PMM41" s="53"/>
      <c r="PMN41" s="53"/>
      <c r="PMO41" s="53"/>
      <c r="PMP41" s="53"/>
      <c r="PMQ41" s="53"/>
      <c r="PMR41" s="53"/>
      <c r="PMS41" s="53"/>
      <c r="PMT41" s="53"/>
      <c r="PMU41" s="53"/>
      <c r="PMV41" s="53"/>
      <c r="PMW41" s="53"/>
      <c r="PMX41" s="53"/>
      <c r="PMY41" s="53"/>
      <c r="PMZ41" s="53"/>
      <c r="PNA41" s="53"/>
      <c r="PNB41" s="53"/>
      <c r="PNC41" s="53"/>
      <c r="PND41" s="53"/>
      <c r="PNE41" s="53"/>
      <c r="PNF41" s="53"/>
      <c r="PNG41" s="53"/>
      <c r="PNH41" s="53"/>
      <c r="PNI41" s="53"/>
      <c r="PNJ41" s="53"/>
      <c r="PNK41" s="53"/>
      <c r="PNL41" s="53"/>
      <c r="PNM41" s="53"/>
      <c r="PNN41" s="53"/>
      <c r="PNO41" s="53"/>
      <c r="PNP41" s="53"/>
      <c r="PNQ41" s="53"/>
      <c r="PNR41" s="53"/>
      <c r="PNS41" s="53"/>
      <c r="PNT41" s="53"/>
      <c r="PNU41" s="53"/>
      <c r="PNV41" s="53"/>
      <c r="PNW41" s="53"/>
      <c r="PNX41" s="53"/>
      <c r="PNY41" s="53"/>
      <c r="PNZ41" s="53"/>
      <c r="POA41" s="53"/>
      <c r="POB41" s="53"/>
      <c r="POC41" s="53"/>
      <c r="POD41" s="53"/>
      <c r="POE41" s="53"/>
      <c r="POF41" s="53"/>
      <c r="POG41" s="53"/>
      <c r="POH41" s="53"/>
      <c r="POI41" s="53"/>
      <c r="POJ41" s="53"/>
      <c r="POK41" s="53"/>
      <c r="POL41" s="53"/>
      <c r="POM41" s="53"/>
      <c r="PON41" s="53"/>
      <c r="POO41" s="53"/>
      <c r="POP41" s="53"/>
      <c r="POQ41" s="53"/>
      <c r="POR41" s="53"/>
      <c r="POS41" s="53"/>
      <c r="POT41" s="53"/>
      <c r="POU41" s="53"/>
      <c r="POV41" s="53"/>
      <c r="POW41" s="53"/>
      <c r="POX41" s="53"/>
      <c r="POY41" s="53"/>
      <c r="POZ41" s="53"/>
      <c r="PPA41" s="53"/>
      <c r="PPB41" s="53"/>
      <c r="PPC41" s="53"/>
      <c r="PPD41" s="53"/>
      <c r="PPE41" s="53"/>
      <c r="PPF41" s="53"/>
      <c r="PPG41" s="53"/>
      <c r="PPH41" s="53"/>
      <c r="PPI41" s="53"/>
      <c r="PPJ41" s="53"/>
      <c r="PPK41" s="53"/>
      <c r="PPL41" s="53"/>
      <c r="PPM41" s="53"/>
      <c r="PPN41" s="53"/>
      <c r="PPO41" s="53"/>
      <c r="PPP41" s="53"/>
      <c r="PPQ41" s="53"/>
      <c r="PPR41" s="53"/>
      <c r="PPS41" s="53"/>
      <c r="PPT41" s="53"/>
      <c r="PPU41" s="53"/>
      <c r="PPV41" s="53"/>
      <c r="PPW41" s="53"/>
      <c r="PPX41" s="53"/>
      <c r="PPY41" s="53"/>
      <c r="PPZ41" s="53"/>
      <c r="PQA41" s="53"/>
      <c r="PQB41" s="53"/>
      <c r="PQC41" s="53"/>
      <c r="PQD41" s="53"/>
      <c r="PQE41" s="53"/>
      <c r="PQF41" s="53"/>
      <c r="PQG41" s="53"/>
      <c r="PQH41" s="53"/>
      <c r="PQI41" s="53"/>
      <c r="PQJ41" s="53"/>
      <c r="PQK41" s="53"/>
      <c r="PQL41" s="53"/>
      <c r="PQM41" s="53"/>
      <c r="PQN41" s="53"/>
      <c r="PQO41" s="53"/>
      <c r="PQP41" s="53"/>
      <c r="PQQ41" s="53"/>
      <c r="PQR41" s="53"/>
      <c r="PQS41" s="53"/>
      <c r="PQT41" s="53"/>
      <c r="PQU41" s="53"/>
      <c r="PQV41" s="53"/>
      <c r="PQW41" s="53"/>
      <c r="PQX41" s="53"/>
      <c r="PQY41" s="53"/>
      <c r="PQZ41" s="53"/>
      <c r="PRA41" s="53"/>
      <c r="PRB41" s="53"/>
      <c r="PRC41" s="53"/>
      <c r="PRD41" s="53"/>
      <c r="PRE41" s="53"/>
      <c r="PRF41" s="53"/>
      <c r="PRG41" s="53"/>
      <c r="PRH41" s="53"/>
      <c r="PRI41" s="53"/>
      <c r="PRJ41" s="53"/>
      <c r="PRK41" s="53"/>
      <c r="PRL41" s="53"/>
      <c r="PRM41" s="53"/>
      <c r="PRN41" s="53"/>
      <c r="PRO41" s="53"/>
      <c r="PRP41" s="53"/>
      <c r="PRQ41" s="53"/>
      <c r="PRR41" s="53"/>
      <c r="PRS41" s="53"/>
      <c r="PRT41" s="53"/>
      <c r="PRU41" s="53"/>
      <c r="PRV41" s="53"/>
      <c r="PRW41" s="53"/>
      <c r="PRX41" s="53"/>
      <c r="PRY41" s="53"/>
      <c r="PRZ41" s="53"/>
      <c r="PSA41" s="53"/>
      <c r="PSB41" s="53"/>
      <c r="PSC41" s="53"/>
      <c r="PSD41" s="53"/>
      <c r="PSE41" s="53"/>
      <c r="PSF41" s="53"/>
      <c r="PSG41" s="53"/>
      <c r="PSH41" s="53"/>
      <c r="PSI41" s="53"/>
      <c r="PSJ41" s="53"/>
      <c r="PSK41" s="53"/>
      <c r="PSL41" s="53"/>
      <c r="PSM41" s="53"/>
      <c r="PSN41" s="53"/>
      <c r="PSO41" s="53"/>
      <c r="PSP41" s="53"/>
      <c r="PSQ41" s="53"/>
      <c r="PSR41" s="53"/>
      <c r="PSS41" s="53"/>
      <c r="PST41" s="53"/>
      <c r="PSU41" s="53"/>
      <c r="PSV41" s="53"/>
      <c r="PSW41" s="53"/>
      <c r="PSX41" s="53"/>
      <c r="PSY41" s="53"/>
      <c r="PSZ41" s="53"/>
      <c r="PTA41" s="53"/>
      <c r="PTB41" s="53"/>
      <c r="PTC41" s="53"/>
      <c r="PTD41" s="53"/>
      <c r="PTE41" s="53"/>
      <c r="PTF41" s="53"/>
      <c r="PTG41" s="53"/>
      <c r="PTH41" s="53"/>
      <c r="PTI41" s="53"/>
      <c r="PTJ41" s="53"/>
      <c r="PTK41" s="53"/>
      <c r="PTL41" s="53"/>
      <c r="PTM41" s="53"/>
      <c r="PTN41" s="53"/>
      <c r="PTO41" s="53"/>
      <c r="PTP41" s="53"/>
      <c r="PTQ41" s="53"/>
      <c r="PTR41" s="53"/>
      <c r="PTS41" s="53"/>
      <c r="PTT41" s="53"/>
      <c r="PTU41" s="53"/>
      <c r="PTV41" s="53"/>
      <c r="PTW41" s="53"/>
      <c r="PTX41" s="53"/>
      <c r="PTY41" s="53"/>
      <c r="PTZ41" s="53"/>
      <c r="PUA41" s="53"/>
      <c r="PUB41" s="53"/>
      <c r="PUC41" s="53"/>
      <c r="PUD41" s="53"/>
      <c r="PUE41" s="53"/>
      <c r="PUF41" s="53"/>
      <c r="PUG41" s="53"/>
      <c r="PUH41" s="53"/>
      <c r="PUI41" s="53"/>
      <c r="PUJ41" s="53"/>
      <c r="PUK41" s="53"/>
      <c r="PUL41" s="53"/>
      <c r="PUM41" s="53"/>
      <c r="PUN41" s="53"/>
      <c r="PUO41" s="53"/>
      <c r="PUP41" s="53"/>
      <c r="PUQ41" s="53"/>
      <c r="PUR41" s="53"/>
      <c r="PUS41" s="53"/>
      <c r="PUT41" s="53"/>
      <c r="PUU41" s="53"/>
      <c r="PUV41" s="53"/>
      <c r="PUW41" s="53"/>
      <c r="PUX41" s="53"/>
      <c r="PUY41" s="53"/>
      <c r="PUZ41" s="53"/>
      <c r="PVA41" s="53"/>
      <c r="PVB41" s="53"/>
      <c r="PVC41" s="53"/>
      <c r="PVD41" s="53"/>
      <c r="PVE41" s="53"/>
      <c r="PVF41" s="53"/>
      <c r="PVG41" s="53"/>
      <c r="PVH41" s="53"/>
      <c r="PVI41" s="53"/>
      <c r="PVJ41" s="53"/>
      <c r="PVK41" s="53"/>
      <c r="PVL41" s="53"/>
      <c r="PVM41" s="53"/>
      <c r="PVN41" s="53"/>
      <c r="PVO41" s="53"/>
      <c r="PVP41" s="53"/>
      <c r="PVQ41" s="53"/>
      <c r="PVR41" s="53"/>
      <c r="PVS41" s="53"/>
      <c r="PVT41" s="53"/>
      <c r="PVU41" s="53"/>
      <c r="PVV41" s="53"/>
      <c r="PVW41" s="53"/>
      <c r="PVX41" s="53"/>
      <c r="PVY41" s="53"/>
      <c r="PVZ41" s="53"/>
      <c r="PWA41" s="53"/>
      <c r="PWB41" s="53"/>
      <c r="PWC41" s="53"/>
      <c r="PWD41" s="53"/>
      <c r="PWE41" s="53"/>
      <c r="PWF41" s="53"/>
      <c r="PWG41" s="53"/>
      <c r="PWH41" s="53"/>
      <c r="PWI41" s="53"/>
      <c r="PWJ41" s="53"/>
      <c r="PWK41" s="53"/>
      <c r="PWL41" s="53"/>
      <c r="PWM41" s="53"/>
      <c r="PWN41" s="53"/>
      <c r="PWO41" s="53"/>
      <c r="PWP41" s="53"/>
      <c r="PWQ41" s="53"/>
      <c r="PWR41" s="53"/>
      <c r="PWS41" s="53"/>
      <c r="PWT41" s="53"/>
      <c r="PWU41" s="53"/>
      <c r="PWV41" s="53"/>
      <c r="PWW41" s="53"/>
      <c r="PWX41" s="53"/>
      <c r="PWY41" s="53"/>
      <c r="PWZ41" s="53"/>
      <c r="PXA41" s="53"/>
      <c r="PXB41" s="53"/>
      <c r="PXC41" s="53"/>
      <c r="PXD41" s="53"/>
      <c r="PXE41" s="53"/>
      <c r="PXF41" s="53"/>
      <c r="PXG41" s="53"/>
      <c r="PXH41" s="53"/>
      <c r="PXI41" s="53"/>
      <c r="PXJ41" s="53"/>
      <c r="PXK41" s="53"/>
      <c r="PXL41" s="53"/>
      <c r="PXM41" s="53"/>
      <c r="PXN41" s="53"/>
      <c r="PXO41" s="53"/>
      <c r="PXP41" s="53"/>
      <c r="PXQ41" s="53"/>
      <c r="PXR41" s="53"/>
      <c r="PXS41" s="53"/>
      <c r="PXT41" s="53"/>
      <c r="PXU41" s="53"/>
      <c r="PXV41" s="53"/>
      <c r="PXW41" s="53"/>
      <c r="PXX41" s="53"/>
      <c r="PXY41" s="53"/>
      <c r="PXZ41" s="53"/>
      <c r="PYA41" s="53"/>
      <c r="PYB41" s="53"/>
      <c r="PYC41" s="53"/>
      <c r="PYD41" s="53"/>
      <c r="PYE41" s="53"/>
      <c r="PYF41" s="53"/>
      <c r="PYG41" s="53"/>
      <c r="PYH41" s="53"/>
      <c r="PYI41" s="53"/>
      <c r="PYJ41" s="53"/>
      <c r="PYK41" s="53"/>
      <c r="PYL41" s="53"/>
      <c r="PYM41" s="53"/>
      <c r="PYN41" s="53"/>
      <c r="PYO41" s="53"/>
      <c r="PYP41" s="53"/>
      <c r="PYQ41" s="53"/>
      <c r="PYR41" s="53"/>
      <c r="PYS41" s="53"/>
      <c r="PYT41" s="53"/>
      <c r="PYU41" s="53"/>
      <c r="PYV41" s="53"/>
      <c r="PYW41" s="53"/>
      <c r="PYX41" s="53"/>
      <c r="PYY41" s="53"/>
      <c r="PYZ41" s="53"/>
      <c r="PZA41" s="53"/>
      <c r="PZB41" s="53"/>
      <c r="PZC41" s="53"/>
      <c r="PZD41" s="53"/>
      <c r="PZE41" s="53"/>
      <c r="PZF41" s="53"/>
      <c r="PZG41" s="53"/>
      <c r="PZH41" s="53"/>
      <c r="PZI41" s="53"/>
      <c r="PZJ41" s="53"/>
      <c r="PZK41" s="53"/>
      <c r="PZL41" s="53"/>
      <c r="PZM41" s="53"/>
      <c r="PZN41" s="53"/>
      <c r="PZO41" s="53"/>
      <c r="PZP41" s="53"/>
      <c r="PZQ41" s="53"/>
      <c r="PZR41" s="53"/>
      <c r="PZS41" s="53"/>
      <c r="PZT41" s="53"/>
      <c r="PZU41" s="53"/>
      <c r="PZV41" s="53"/>
      <c r="PZW41" s="53"/>
      <c r="PZX41" s="53"/>
      <c r="PZY41" s="53"/>
      <c r="PZZ41" s="53"/>
      <c r="QAA41" s="53"/>
      <c r="QAB41" s="53"/>
      <c r="QAC41" s="53"/>
      <c r="QAD41" s="53"/>
      <c r="QAE41" s="53"/>
      <c r="QAF41" s="53"/>
      <c r="QAG41" s="53"/>
      <c r="QAH41" s="53"/>
      <c r="QAI41" s="53"/>
      <c r="QAJ41" s="53"/>
      <c r="QAK41" s="53"/>
      <c r="QAL41" s="53"/>
      <c r="QAM41" s="53"/>
      <c r="QAN41" s="53"/>
      <c r="QAO41" s="53"/>
      <c r="QAP41" s="53"/>
      <c r="QAQ41" s="53"/>
      <c r="QAR41" s="53"/>
      <c r="QAS41" s="53"/>
      <c r="QAT41" s="53"/>
      <c r="QAU41" s="53"/>
      <c r="QAV41" s="53"/>
      <c r="QAW41" s="53"/>
      <c r="QAX41" s="53"/>
      <c r="QAY41" s="53"/>
      <c r="QAZ41" s="53"/>
      <c r="QBA41" s="53"/>
      <c r="QBB41" s="53"/>
      <c r="QBC41" s="53"/>
      <c r="QBD41" s="53"/>
      <c r="QBE41" s="53"/>
      <c r="QBF41" s="53"/>
      <c r="QBG41" s="53"/>
      <c r="QBH41" s="53"/>
      <c r="QBI41" s="53"/>
      <c r="QBJ41" s="53"/>
      <c r="QBK41" s="53"/>
      <c r="QBL41" s="53"/>
      <c r="QBM41" s="53"/>
      <c r="QBN41" s="53"/>
      <c r="QBO41" s="53"/>
      <c r="QBP41" s="53"/>
      <c r="QBQ41" s="53"/>
      <c r="QBR41" s="53"/>
      <c r="QBS41" s="53"/>
      <c r="QBT41" s="53"/>
      <c r="QBU41" s="53"/>
      <c r="QBV41" s="53"/>
      <c r="QBW41" s="53"/>
      <c r="QBX41" s="53"/>
      <c r="QBY41" s="53"/>
      <c r="QBZ41" s="53"/>
      <c r="QCA41" s="53"/>
      <c r="QCB41" s="53"/>
      <c r="QCC41" s="53"/>
      <c r="QCD41" s="53"/>
      <c r="QCE41" s="53"/>
      <c r="QCF41" s="53"/>
      <c r="QCG41" s="53"/>
      <c r="QCH41" s="53"/>
      <c r="QCI41" s="53"/>
      <c r="QCJ41" s="53"/>
      <c r="QCK41" s="53"/>
      <c r="QCL41" s="53"/>
      <c r="QCM41" s="53"/>
      <c r="QCN41" s="53"/>
      <c r="QCO41" s="53"/>
      <c r="QCP41" s="53"/>
      <c r="QCQ41" s="53"/>
      <c r="QCR41" s="53"/>
      <c r="QCS41" s="53"/>
      <c r="QCT41" s="53"/>
      <c r="QCU41" s="53"/>
      <c r="QCV41" s="53"/>
      <c r="QCW41" s="53"/>
      <c r="QCX41" s="53"/>
      <c r="QCY41" s="53"/>
      <c r="QCZ41" s="53"/>
      <c r="QDA41" s="53"/>
      <c r="QDB41" s="53"/>
      <c r="QDC41" s="53"/>
      <c r="QDD41" s="53"/>
      <c r="QDE41" s="53"/>
      <c r="QDF41" s="53"/>
      <c r="QDG41" s="53"/>
      <c r="QDH41" s="53"/>
      <c r="QDI41" s="53"/>
      <c r="QDJ41" s="53"/>
      <c r="QDK41" s="53"/>
      <c r="QDL41" s="53"/>
      <c r="QDM41" s="53"/>
      <c r="QDN41" s="53"/>
      <c r="QDO41" s="53"/>
      <c r="QDP41" s="53"/>
      <c r="QDQ41" s="53"/>
      <c r="QDR41" s="53"/>
      <c r="QDS41" s="53"/>
      <c r="QDT41" s="53"/>
      <c r="QDU41" s="53"/>
      <c r="QDV41" s="53"/>
      <c r="QDW41" s="53"/>
      <c r="QDX41" s="53"/>
      <c r="QDY41" s="53"/>
      <c r="QDZ41" s="53"/>
      <c r="QEA41" s="53"/>
      <c r="QEB41" s="53"/>
      <c r="QEC41" s="53"/>
      <c r="QED41" s="53"/>
      <c r="QEE41" s="53"/>
      <c r="QEF41" s="53"/>
      <c r="QEG41" s="53"/>
      <c r="QEH41" s="53"/>
      <c r="QEI41" s="53"/>
      <c r="QEJ41" s="53"/>
      <c r="QEK41" s="53"/>
      <c r="QEL41" s="53"/>
      <c r="QEM41" s="53"/>
      <c r="QEN41" s="53"/>
      <c r="QEO41" s="53"/>
      <c r="QEP41" s="53"/>
      <c r="QEQ41" s="53"/>
      <c r="QER41" s="53"/>
      <c r="QES41" s="53"/>
      <c r="QET41" s="53"/>
      <c r="QEU41" s="53"/>
      <c r="QEV41" s="53"/>
      <c r="QEW41" s="53"/>
      <c r="QEX41" s="53"/>
      <c r="QEY41" s="53"/>
      <c r="QEZ41" s="53"/>
      <c r="QFA41" s="53"/>
      <c r="QFB41" s="53"/>
      <c r="QFC41" s="53"/>
      <c r="QFD41" s="53"/>
      <c r="QFE41" s="53"/>
      <c r="QFF41" s="53"/>
      <c r="QFG41" s="53"/>
      <c r="QFH41" s="53"/>
      <c r="QFI41" s="53"/>
      <c r="QFJ41" s="53"/>
      <c r="QFK41" s="53"/>
      <c r="QFL41" s="53"/>
      <c r="QFM41" s="53"/>
      <c r="QFN41" s="53"/>
      <c r="QFO41" s="53"/>
      <c r="QFP41" s="53"/>
      <c r="QFQ41" s="53"/>
      <c r="QFR41" s="53"/>
      <c r="QFS41" s="53"/>
      <c r="QFT41" s="53"/>
      <c r="QFU41" s="53"/>
      <c r="QFV41" s="53"/>
      <c r="QFW41" s="53"/>
      <c r="QFX41" s="53"/>
      <c r="QFY41" s="53"/>
      <c r="QFZ41" s="53"/>
      <c r="QGA41" s="53"/>
      <c r="QGB41" s="53"/>
      <c r="QGC41" s="53"/>
      <c r="QGD41" s="53"/>
      <c r="QGE41" s="53"/>
      <c r="QGF41" s="53"/>
      <c r="QGG41" s="53"/>
      <c r="QGH41" s="53"/>
      <c r="QGI41" s="53"/>
      <c r="QGJ41" s="53"/>
      <c r="QGK41" s="53"/>
      <c r="QGL41" s="53"/>
      <c r="QGM41" s="53"/>
      <c r="QGN41" s="53"/>
      <c r="QGO41" s="53"/>
      <c r="QGP41" s="53"/>
      <c r="QGQ41" s="53"/>
      <c r="QGR41" s="53"/>
      <c r="QGS41" s="53"/>
      <c r="QGT41" s="53"/>
      <c r="QGU41" s="53"/>
      <c r="QGV41" s="53"/>
      <c r="QGW41" s="53"/>
      <c r="QGX41" s="53"/>
      <c r="QGY41" s="53"/>
      <c r="QGZ41" s="53"/>
      <c r="QHA41" s="53"/>
      <c r="QHB41" s="53"/>
      <c r="QHC41" s="53"/>
      <c r="QHD41" s="53"/>
      <c r="QHE41" s="53"/>
      <c r="QHF41" s="53"/>
      <c r="QHG41" s="53"/>
      <c r="QHH41" s="53"/>
      <c r="QHI41" s="53"/>
      <c r="QHJ41" s="53"/>
      <c r="QHK41" s="53"/>
      <c r="QHL41" s="53"/>
      <c r="QHM41" s="53"/>
      <c r="QHN41" s="53"/>
      <c r="QHO41" s="53"/>
      <c r="QHP41" s="53"/>
      <c r="QHQ41" s="53"/>
      <c r="QHR41" s="53"/>
      <c r="QHS41" s="53"/>
      <c r="QHT41" s="53"/>
      <c r="QHU41" s="53"/>
      <c r="QHV41" s="53"/>
      <c r="QHW41" s="53"/>
      <c r="QHX41" s="53"/>
      <c r="QHY41" s="53"/>
      <c r="QHZ41" s="53"/>
      <c r="QIA41" s="53"/>
      <c r="QIB41" s="53"/>
      <c r="QIC41" s="53"/>
      <c r="QID41" s="53"/>
      <c r="QIE41" s="53"/>
      <c r="QIF41" s="53"/>
      <c r="QIG41" s="53"/>
      <c r="QIH41" s="53"/>
      <c r="QII41" s="53"/>
      <c r="QIJ41" s="53"/>
      <c r="QIK41" s="53"/>
      <c r="QIL41" s="53"/>
      <c r="QIM41" s="53"/>
      <c r="QIN41" s="53"/>
      <c r="QIO41" s="53"/>
      <c r="QIP41" s="53"/>
      <c r="QIQ41" s="53"/>
      <c r="QIR41" s="53"/>
      <c r="QIS41" s="53"/>
      <c r="QIT41" s="53"/>
      <c r="QIU41" s="53"/>
      <c r="QIV41" s="53"/>
      <c r="QIW41" s="53"/>
      <c r="QIX41" s="53"/>
      <c r="QIY41" s="53"/>
      <c r="QIZ41" s="53"/>
      <c r="QJA41" s="53"/>
      <c r="QJB41" s="53"/>
      <c r="QJC41" s="53"/>
      <c r="QJD41" s="53"/>
      <c r="QJE41" s="53"/>
      <c r="QJF41" s="53"/>
      <c r="QJG41" s="53"/>
      <c r="QJH41" s="53"/>
      <c r="QJI41" s="53"/>
      <c r="QJJ41" s="53"/>
      <c r="QJK41" s="53"/>
      <c r="QJL41" s="53"/>
      <c r="QJM41" s="53"/>
      <c r="QJN41" s="53"/>
      <c r="QJO41" s="53"/>
      <c r="QJP41" s="53"/>
      <c r="QJQ41" s="53"/>
      <c r="QJR41" s="53"/>
      <c r="QJS41" s="53"/>
      <c r="QJT41" s="53"/>
      <c r="QJU41" s="53"/>
      <c r="QJV41" s="53"/>
      <c r="QJW41" s="53"/>
      <c r="QJX41" s="53"/>
      <c r="QJY41" s="53"/>
      <c r="QJZ41" s="53"/>
      <c r="QKA41" s="53"/>
      <c r="QKB41" s="53"/>
      <c r="QKC41" s="53"/>
      <c r="QKD41" s="53"/>
      <c r="QKE41" s="53"/>
      <c r="QKF41" s="53"/>
      <c r="QKG41" s="53"/>
      <c r="QKH41" s="53"/>
      <c r="QKI41" s="53"/>
      <c r="QKJ41" s="53"/>
      <c r="QKK41" s="53"/>
      <c r="QKL41" s="53"/>
      <c r="QKM41" s="53"/>
      <c r="QKN41" s="53"/>
      <c r="QKO41" s="53"/>
      <c r="QKP41" s="53"/>
      <c r="QKQ41" s="53"/>
      <c r="QKR41" s="53"/>
      <c r="QKS41" s="53"/>
      <c r="QKT41" s="53"/>
      <c r="QKU41" s="53"/>
      <c r="QKV41" s="53"/>
      <c r="QKW41" s="53"/>
      <c r="QKX41" s="53"/>
      <c r="QKY41" s="53"/>
      <c r="QKZ41" s="53"/>
      <c r="QLA41" s="53"/>
      <c r="QLB41" s="53"/>
      <c r="QLC41" s="53"/>
      <c r="QLD41" s="53"/>
      <c r="QLE41" s="53"/>
      <c r="QLF41" s="53"/>
      <c r="QLG41" s="53"/>
      <c r="QLH41" s="53"/>
      <c r="QLI41" s="53"/>
      <c r="QLJ41" s="53"/>
      <c r="QLK41" s="53"/>
      <c r="QLL41" s="53"/>
      <c r="QLM41" s="53"/>
      <c r="QLN41" s="53"/>
      <c r="QLO41" s="53"/>
      <c r="QLP41" s="53"/>
      <c r="QLQ41" s="53"/>
      <c r="QLR41" s="53"/>
      <c r="QLS41" s="53"/>
      <c r="QLT41" s="53"/>
      <c r="QLU41" s="53"/>
      <c r="QLV41" s="53"/>
      <c r="QLW41" s="53"/>
      <c r="QLX41" s="53"/>
      <c r="QLY41" s="53"/>
      <c r="QLZ41" s="53"/>
      <c r="QMA41" s="53"/>
      <c r="QMB41" s="53"/>
      <c r="QMC41" s="53"/>
      <c r="QMD41" s="53"/>
      <c r="QME41" s="53"/>
      <c r="QMF41" s="53"/>
      <c r="QMG41" s="53"/>
      <c r="QMH41" s="53"/>
      <c r="QMI41" s="53"/>
      <c r="QMJ41" s="53"/>
      <c r="QMK41" s="53"/>
      <c r="QML41" s="53"/>
      <c r="QMM41" s="53"/>
      <c r="QMN41" s="53"/>
      <c r="QMO41" s="53"/>
      <c r="QMP41" s="53"/>
      <c r="QMQ41" s="53"/>
      <c r="QMR41" s="53"/>
      <c r="QMS41" s="53"/>
      <c r="QMT41" s="53"/>
      <c r="QMU41" s="53"/>
      <c r="QMV41" s="53"/>
      <c r="QMW41" s="53"/>
      <c r="QMX41" s="53"/>
      <c r="QMY41" s="53"/>
      <c r="QMZ41" s="53"/>
      <c r="QNA41" s="53"/>
      <c r="QNB41" s="53"/>
      <c r="QNC41" s="53"/>
      <c r="QND41" s="53"/>
      <c r="QNE41" s="53"/>
      <c r="QNF41" s="53"/>
      <c r="QNG41" s="53"/>
      <c r="QNH41" s="53"/>
      <c r="QNI41" s="53"/>
      <c r="QNJ41" s="53"/>
      <c r="QNK41" s="53"/>
      <c r="QNL41" s="53"/>
      <c r="QNM41" s="53"/>
      <c r="QNN41" s="53"/>
      <c r="QNO41" s="53"/>
      <c r="QNP41" s="53"/>
      <c r="QNQ41" s="53"/>
      <c r="QNR41" s="53"/>
      <c r="QNS41" s="53"/>
      <c r="QNT41" s="53"/>
      <c r="QNU41" s="53"/>
      <c r="QNV41" s="53"/>
      <c r="QNW41" s="53"/>
      <c r="QNX41" s="53"/>
      <c r="QNY41" s="53"/>
      <c r="QNZ41" s="53"/>
      <c r="QOA41" s="53"/>
      <c r="QOB41" s="53"/>
      <c r="QOC41" s="53"/>
      <c r="QOD41" s="53"/>
      <c r="QOE41" s="53"/>
      <c r="QOF41" s="53"/>
      <c r="QOG41" s="53"/>
      <c r="QOH41" s="53"/>
      <c r="QOI41" s="53"/>
      <c r="QOJ41" s="53"/>
      <c r="QOK41" s="53"/>
      <c r="QOL41" s="53"/>
      <c r="QOM41" s="53"/>
      <c r="QON41" s="53"/>
      <c r="QOO41" s="53"/>
      <c r="QOP41" s="53"/>
      <c r="QOQ41" s="53"/>
      <c r="QOR41" s="53"/>
      <c r="QOS41" s="53"/>
      <c r="QOT41" s="53"/>
      <c r="QOU41" s="53"/>
      <c r="QOV41" s="53"/>
      <c r="QOW41" s="53"/>
      <c r="QOX41" s="53"/>
      <c r="QOY41" s="53"/>
      <c r="QOZ41" s="53"/>
      <c r="QPA41" s="53"/>
      <c r="QPB41" s="53"/>
      <c r="QPC41" s="53"/>
      <c r="QPD41" s="53"/>
      <c r="QPE41" s="53"/>
      <c r="QPF41" s="53"/>
      <c r="QPG41" s="53"/>
      <c r="QPH41" s="53"/>
      <c r="QPI41" s="53"/>
      <c r="QPJ41" s="53"/>
      <c r="QPK41" s="53"/>
      <c r="QPL41" s="53"/>
      <c r="QPM41" s="53"/>
      <c r="QPN41" s="53"/>
      <c r="QPO41" s="53"/>
      <c r="QPP41" s="53"/>
      <c r="QPQ41" s="53"/>
      <c r="QPR41" s="53"/>
      <c r="QPS41" s="53"/>
      <c r="QPT41" s="53"/>
      <c r="QPU41" s="53"/>
      <c r="QPV41" s="53"/>
      <c r="QPW41" s="53"/>
      <c r="QPX41" s="53"/>
      <c r="QPY41" s="53"/>
      <c r="QPZ41" s="53"/>
      <c r="QQA41" s="53"/>
      <c r="QQB41" s="53"/>
      <c r="QQC41" s="53"/>
      <c r="QQD41" s="53"/>
      <c r="QQE41" s="53"/>
      <c r="QQF41" s="53"/>
      <c r="QQG41" s="53"/>
      <c r="QQH41" s="53"/>
      <c r="QQI41" s="53"/>
      <c r="QQJ41" s="53"/>
      <c r="QQK41" s="53"/>
      <c r="QQL41" s="53"/>
      <c r="QQM41" s="53"/>
      <c r="QQN41" s="53"/>
      <c r="QQO41" s="53"/>
      <c r="QQP41" s="53"/>
      <c r="QQQ41" s="53"/>
      <c r="QQR41" s="53"/>
      <c r="QQS41" s="53"/>
      <c r="QQT41" s="53"/>
      <c r="QQU41" s="53"/>
      <c r="QQV41" s="53"/>
      <c r="QQW41" s="53"/>
      <c r="QQX41" s="53"/>
      <c r="QQY41" s="53"/>
      <c r="QQZ41" s="53"/>
      <c r="QRA41" s="53"/>
      <c r="QRB41" s="53"/>
      <c r="QRC41" s="53"/>
      <c r="QRD41" s="53"/>
      <c r="QRE41" s="53"/>
      <c r="QRF41" s="53"/>
      <c r="QRG41" s="53"/>
      <c r="QRH41" s="53"/>
      <c r="QRI41" s="53"/>
      <c r="QRJ41" s="53"/>
      <c r="QRK41" s="53"/>
      <c r="QRL41" s="53"/>
      <c r="QRM41" s="53"/>
      <c r="QRN41" s="53"/>
      <c r="QRO41" s="53"/>
      <c r="QRP41" s="53"/>
      <c r="QRQ41" s="53"/>
      <c r="QRR41" s="53"/>
      <c r="QRS41" s="53"/>
      <c r="QRT41" s="53"/>
      <c r="QRU41" s="53"/>
      <c r="QRV41" s="53"/>
      <c r="QRW41" s="53"/>
      <c r="QRX41" s="53"/>
      <c r="QRY41" s="53"/>
      <c r="QRZ41" s="53"/>
      <c r="QSA41" s="53"/>
      <c r="QSB41" s="53"/>
      <c r="QSC41" s="53"/>
      <c r="QSD41" s="53"/>
      <c r="QSE41" s="53"/>
      <c r="QSF41" s="53"/>
      <c r="QSG41" s="53"/>
      <c r="QSH41" s="53"/>
      <c r="QSI41" s="53"/>
      <c r="QSJ41" s="53"/>
      <c r="QSK41" s="53"/>
      <c r="QSL41" s="53"/>
      <c r="QSM41" s="53"/>
      <c r="QSN41" s="53"/>
      <c r="QSO41" s="53"/>
      <c r="QSP41" s="53"/>
      <c r="QSQ41" s="53"/>
      <c r="QSR41" s="53"/>
      <c r="QSS41" s="53"/>
      <c r="QST41" s="53"/>
      <c r="QSU41" s="53"/>
      <c r="QSV41" s="53"/>
      <c r="QSW41" s="53"/>
      <c r="QSX41" s="53"/>
      <c r="QSY41" s="53"/>
      <c r="QSZ41" s="53"/>
      <c r="QTA41" s="53"/>
      <c r="QTB41" s="53"/>
      <c r="QTC41" s="53"/>
      <c r="QTD41" s="53"/>
      <c r="QTE41" s="53"/>
      <c r="QTF41" s="53"/>
      <c r="QTG41" s="53"/>
      <c r="QTH41" s="53"/>
      <c r="QTI41" s="53"/>
      <c r="QTJ41" s="53"/>
      <c r="QTK41" s="53"/>
      <c r="QTL41" s="53"/>
      <c r="QTM41" s="53"/>
      <c r="QTN41" s="53"/>
      <c r="QTO41" s="53"/>
      <c r="QTP41" s="53"/>
      <c r="QTQ41" s="53"/>
      <c r="QTR41" s="53"/>
      <c r="QTS41" s="53"/>
      <c r="QTT41" s="53"/>
      <c r="QTU41" s="53"/>
      <c r="QTV41" s="53"/>
      <c r="QTW41" s="53"/>
      <c r="QTX41" s="53"/>
      <c r="QTY41" s="53"/>
      <c r="QTZ41" s="53"/>
      <c r="QUA41" s="53"/>
      <c r="QUB41" s="53"/>
      <c r="QUC41" s="53"/>
      <c r="QUD41" s="53"/>
      <c r="QUE41" s="53"/>
      <c r="QUF41" s="53"/>
      <c r="QUG41" s="53"/>
      <c r="QUH41" s="53"/>
      <c r="QUI41" s="53"/>
      <c r="QUJ41" s="53"/>
      <c r="QUK41" s="53"/>
      <c r="QUL41" s="53"/>
      <c r="QUM41" s="53"/>
      <c r="QUN41" s="53"/>
      <c r="QUO41" s="53"/>
      <c r="QUP41" s="53"/>
      <c r="QUQ41" s="53"/>
      <c r="QUR41" s="53"/>
      <c r="QUS41" s="53"/>
      <c r="QUT41" s="53"/>
      <c r="QUU41" s="53"/>
      <c r="QUV41" s="53"/>
      <c r="QUW41" s="53"/>
      <c r="QUX41" s="53"/>
      <c r="QUY41" s="53"/>
      <c r="QUZ41" s="53"/>
      <c r="QVA41" s="53"/>
      <c r="QVB41" s="53"/>
      <c r="QVC41" s="53"/>
      <c r="QVD41" s="53"/>
      <c r="QVE41" s="53"/>
      <c r="QVF41" s="53"/>
      <c r="QVG41" s="53"/>
      <c r="QVH41" s="53"/>
      <c r="QVI41" s="53"/>
      <c r="QVJ41" s="53"/>
      <c r="QVK41" s="53"/>
      <c r="QVL41" s="53"/>
      <c r="QVM41" s="53"/>
      <c r="QVN41" s="53"/>
      <c r="QVO41" s="53"/>
      <c r="QVP41" s="53"/>
      <c r="QVQ41" s="53"/>
      <c r="QVR41" s="53"/>
      <c r="QVS41" s="53"/>
      <c r="QVT41" s="53"/>
      <c r="QVU41" s="53"/>
      <c r="QVV41" s="53"/>
      <c r="QVW41" s="53"/>
      <c r="QVX41" s="53"/>
      <c r="QVY41" s="53"/>
      <c r="QVZ41" s="53"/>
      <c r="QWA41" s="53"/>
      <c r="QWB41" s="53"/>
      <c r="QWC41" s="53"/>
      <c r="QWD41" s="53"/>
      <c r="QWE41" s="53"/>
      <c r="QWF41" s="53"/>
      <c r="QWG41" s="53"/>
      <c r="QWH41" s="53"/>
      <c r="QWI41" s="53"/>
      <c r="QWJ41" s="53"/>
      <c r="QWK41" s="53"/>
      <c r="QWL41" s="53"/>
      <c r="QWM41" s="53"/>
      <c r="QWN41" s="53"/>
      <c r="QWO41" s="53"/>
      <c r="QWP41" s="53"/>
      <c r="QWQ41" s="53"/>
      <c r="QWR41" s="53"/>
      <c r="QWS41" s="53"/>
      <c r="QWT41" s="53"/>
      <c r="QWU41" s="53"/>
      <c r="QWV41" s="53"/>
      <c r="QWW41" s="53"/>
      <c r="QWX41" s="53"/>
      <c r="QWY41" s="53"/>
      <c r="QWZ41" s="53"/>
      <c r="QXA41" s="53"/>
      <c r="QXB41" s="53"/>
      <c r="QXC41" s="53"/>
      <c r="QXD41" s="53"/>
      <c r="QXE41" s="53"/>
      <c r="QXF41" s="53"/>
      <c r="QXG41" s="53"/>
      <c r="QXH41" s="53"/>
      <c r="QXI41" s="53"/>
      <c r="QXJ41" s="53"/>
      <c r="QXK41" s="53"/>
      <c r="QXL41" s="53"/>
      <c r="QXM41" s="53"/>
      <c r="QXN41" s="53"/>
      <c r="QXO41" s="53"/>
      <c r="QXP41" s="53"/>
      <c r="QXQ41" s="53"/>
      <c r="QXR41" s="53"/>
      <c r="QXS41" s="53"/>
      <c r="QXT41" s="53"/>
      <c r="QXU41" s="53"/>
      <c r="QXV41" s="53"/>
      <c r="QXW41" s="53"/>
      <c r="QXX41" s="53"/>
      <c r="QXY41" s="53"/>
      <c r="QXZ41" s="53"/>
      <c r="QYA41" s="53"/>
      <c r="QYB41" s="53"/>
      <c r="QYC41" s="53"/>
      <c r="QYD41" s="53"/>
      <c r="QYE41" s="53"/>
      <c r="QYF41" s="53"/>
      <c r="QYG41" s="53"/>
      <c r="QYH41" s="53"/>
      <c r="QYI41" s="53"/>
      <c r="QYJ41" s="53"/>
      <c r="QYK41" s="53"/>
      <c r="QYL41" s="53"/>
      <c r="QYM41" s="53"/>
      <c r="QYN41" s="53"/>
      <c r="QYO41" s="53"/>
      <c r="QYP41" s="53"/>
      <c r="QYQ41" s="53"/>
      <c r="QYR41" s="53"/>
      <c r="QYS41" s="53"/>
      <c r="QYT41" s="53"/>
      <c r="QYU41" s="53"/>
      <c r="QYV41" s="53"/>
      <c r="QYW41" s="53"/>
      <c r="QYX41" s="53"/>
      <c r="QYY41" s="53"/>
      <c r="QYZ41" s="53"/>
      <c r="QZA41" s="53"/>
      <c r="QZB41" s="53"/>
      <c r="QZC41" s="53"/>
      <c r="QZD41" s="53"/>
      <c r="QZE41" s="53"/>
      <c r="QZF41" s="53"/>
      <c r="QZG41" s="53"/>
      <c r="QZH41" s="53"/>
      <c r="QZI41" s="53"/>
      <c r="QZJ41" s="53"/>
      <c r="QZK41" s="53"/>
      <c r="QZL41" s="53"/>
      <c r="QZM41" s="53"/>
      <c r="QZN41" s="53"/>
      <c r="QZO41" s="53"/>
      <c r="QZP41" s="53"/>
      <c r="QZQ41" s="53"/>
      <c r="QZR41" s="53"/>
      <c r="QZS41" s="53"/>
      <c r="QZT41" s="53"/>
      <c r="QZU41" s="53"/>
      <c r="QZV41" s="53"/>
      <c r="QZW41" s="53"/>
      <c r="QZX41" s="53"/>
      <c r="QZY41" s="53"/>
      <c r="QZZ41" s="53"/>
      <c r="RAA41" s="53"/>
      <c r="RAB41" s="53"/>
      <c r="RAC41" s="53"/>
      <c r="RAD41" s="53"/>
      <c r="RAE41" s="53"/>
      <c r="RAF41" s="53"/>
      <c r="RAG41" s="53"/>
      <c r="RAH41" s="53"/>
      <c r="RAI41" s="53"/>
      <c r="RAJ41" s="53"/>
      <c r="RAK41" s="53"/>
      <c r="RAL41" s="53"/>
      <c r="RAM41" s="53"/>
      <c r="RAN41" s="53"/>
      <c r="RAO41" s="53"/>
      <c r="RAP41" s="53"/>
      <c r="RAQ41" s="53"/>
      <c r="RAR41" s="53"/>
      <c r="RAS41" s="53"/>
      <c r="RAT41" s="53"/>
      <c r="RAU41" s="53"/>
      <c r="RAV41" s="53"/>
      <c r="RAW41" s="53"/>
      <c r="RAX41" s="53"/>
      <c r="RAY41" s="53"/>
      <c r="RAZ41" s="53"/>
      <c r="RBA41" s="53"/>
      <c r="RBB41" s="53"/>
      <c r="RBC41" s="53"/>
      <c r="RBD41" s="53"/>
      <c r="RBE41" s="53"/>
      <c r="RBF41" s="53"/>
      <c r="RBG41" s="53"/>
      <c r="RBH41" s="53"/>
      <c r="RBI41" s="53"/>
      <c r="RBJ41" s="53"/>
      <c r="RBK41" s="53"/>
      <c r="RBL41" s="53"/>
      <c r="RBM41" s="53"/>
      <c r="RBN41" s="53"/>
      <c r="RBO41" s="53"/>
      <c r="RBP41" s="53"/>
      <c r="RBQ41" s="53"/>
      <c r="RBR41" s="53"/>
      <c r="RBS41" s="53"/>
      <c r="RBT41" s="53"/>
      <c r="RBU41" s="53"/>
      <c r="RBV41" s="53"/>
      <c r="RBW41" s="53"/>
      <c r="RBX41" s="53"/>
      <c r="RBY41" s="53"/>
      <c r="RBZ41" s="53"/>
      <c r="RCA41" s="53"/>
      <c r="RCB41" s="53"/>
      <c r="RCC41" s="53"/>
      <c r="RCD41" s="53"/>
      <c r="RCE41" s="53"/>
      <c r="RCF41" s="53"/>
      <c r="RCG41" s="53"/>
      <c r="RCH41" s="53"/>
      <c r="RCI41" s="53"/>
      <c r="RCJ41" s="53"/>
      <c r="RCK41" s="53"/>
      <c r="RCL41" s="53"/>
      <c r="RCM41" s="53"/>
      <c r="RCN41" s="53"/>
      <c r="RCO41" s="53"/>
      <c r="RCP41" s="53"/>
      <c r="RCQ41" s="53"/>
      <c r="RCR41" s="53"/>
      <c r="RCS41" s="53"/>
      <c r="RCT41" s="53"/>
      <c r="RCU41" s="53"/>
      <c r="RCV41" s="53"/>
      <c r="RCW41" s="53"/>
      <c r="RCX41" s="53"/>
      <c r="RCY41" s="53"/>
      <c r="RCZ41" s="53"/>
      <c r="RDA41" s="53"/>
      <c r="RDB41" s="53"/>
      <c r="RDC41" s="53"/>
      <c r="RDD41" s="53"/>
      <c r="RDE41" s="53"/>
      <c r="RDF41" s="53"/>
      <c r="RDG41" s="53"/>
      <c r="RDH41" s="53"/>
      <c r="RDI41" s="53"/>
      <c r="RDJ41" s="53"/>
      <c r="RDK41" s="53"/>
      <c r="RDL41" s="53"/>
      <c r="RDM41" s="53"/>
      <c r="RDN41" s="53"/>
      <c r="RDO41" s="53"/>
      <c r="RDP41" s="53"/>
      <c r="RDQ41" s="53"/>
      <c r="RDR41" s="53"/>
      <c r="RDS41" s="53"/>
      <c r="RDT41" s="53"/>
      <c r="RDU41" s="53"/>
      <c r="RDV41" s="53"/>
      <c r="RDW41" s="53"/>
      <c r="RDX41" s="53"/>
      <c r="RDY41" s="53"/>
      <c r="RDZ41" s="53"/>
      <c r="REA41" s="53"/>
      <c r="REB41" s="53"/>
      <c r="REC41" s="53"/>
      <c r="RED41" s="53"/>
      <c r="REE41" s="53"/>
      <c r="REF41" s="53"/>
      <c r="REG41" s="53"/>
      <c r="REH41" s="53"/>
      <c r="REI41" s="53"/>
      <c r="REJ41" s="53"/>
      <c r="REK41" s="53"/>
      <c r="REL41" s="53"/>
      <c r="REM41" s="53"/>
      <c r="REN41" s="53"/>
      <c r="REO41" s="53"/>
      <c r="REP41" s="53"/>
      <c r="REQ41" s="53"/>
      <c r="RER41" s="53"/>
      <c r="RES41" s="53"/>
      <c r="RET41" s="53"/>
      <c r="REU41" s="53"/>
      <c r="REV41" s="53"/>
      <c r="REW41" s="53"/>
      <c r="REX41" s="53"/>
      <c r="REY41" s="53"/>
      <c r="REZ41" s="53"/>
      <c r="RFA41" s="53"/>
      <c r="RFB41" s="53"/>
      <c r="RFC41" s="53"/>
      <c r="RFD41" s="53"/>
      <c r="RFE41" s="53"/>
      <c r="RFF41" s="53"/>
      <c r="RFG41" s="53"/>
      <c r="RFH41" s="53"/>
      <c r="RFI41" s="53"/>
      <c r="RFJ41" s="53"/>
      <c r="RFK41" s="53"/>
      <c r="RFL41" s="53"/>
      <c r="RFM41" s="53"/>
      <c r="RFN41" s="53"/>
      <c r="RFO41" s="53"/>
      <c r="RFP41" s="53"/>
      <c r="RFQ41" s="53"/>
      <c r="RFR41" s="53"/>
      <c r="RFS41" s="53"/>
      <c r="RFT41" s="53"/>
      <c r="RFU41" s="53"/>
      <c r="RFV41" s="53"/>
      <c r="RFW41" s="53"/>
      <c r="RFX41" s="53"/>
      <c r="RFY41" s="53"/>
      <c r="RFZ41" s="53"/>
      <c r="RGA41" s="53"/>
      <c r="RGB41" s="53"/>
      <c r="RGC41" s="53"/>
      <c r="RGD41" s="53"/>
      <c r="RGE41" s="53"/>
      <c r="RGF41" s="53"/>
      <c r="RGG41" s="53"/>
      <c r="RGH41" s="53"/>
      <c r="RGI41" s="53"/>
      <c r="RGJ41" s="53"/>
      <c r="RGK41" s="53"/>
      <c r="RGL41" s="53"/>
      <c r="RGM41" s="53"/>
      <c r="RGN41" s="53"/>
      <c r="RGO41" s="53"/>
      <c r="RGP41" s="53"/>
      <c r="RGQ41" s="53"/>
      <c r="RGR41" s="53"/>
      <c r="RGS41" s="53"/>
      <c r="RGT41" s="53"/>
      <c r="RGU41" s="53"/>
      <c r="RGV41" s="53"/>
      <c r="RGW41" s="53"/>
      <c r="RGX41" s="53"/>
      <c r="RGY41" s="53"/>
      <c r="RGZ41" s="53"/>
      <c r="RHA41" s="53"/>
      <c r="RHB41" s="53"/>
      <c r="RHC41" s="53"/>
      <c r="RHD41" s="53"/>
      <c r="RHE41" s="53"/>
      <c r="RHF41" s="53"/>
      <c r="RHG41" s="53"/>
      <c r="RHH41" s="53"/>
      <c r="RHI41" s="53"/>
      <c r="RHJ41" s="53"/>
      <c r="RHK41" s="53"/>
      <c r="RHL41" s="53"/>
      <c r="RHM41" s="53"/>
      <c r="RHN41" s="53"/>
      <c r="RHO41" s="53"/>
      <c r="RHP41" s="53"/>
      <c r="RHQ41" s="53"/>
      <c r="RHR41" s="53"/>
      <c r="RHS41" s="53"/>
      <c r="RHT41" s="53"/>
      <c r="RHU41" s="53"/>
      <c r="RHV41" s="53"/>
      <c r="RHW41" s="53"/>
      <c r="RHX41" s="53"/>
      <c r="RHY41" s="53"/>
      <c r="RHZ41" s="53"/>
      <c r="RIA41" s="53"/>
      <c r="RIB41" s="53"/>
      <c r="RIC41" s="53"/>
      <c r="RID41" s="53"/>
      <c r="RIE41" s="53"/>
      <c r="RIF41" s="53"/>
      <c r="RIG41" s="53"/>
      <c r="RIH41" s="53"/>
      <c r="RII41" s="53"/>
      <c r="RIJ41" s="53"/>
      <c r="RIK41" s="53"/>
      <c r="RIL41" s="53"/>
      <c r="RIM41" s="53"/>
      <c r="RIN41" s="53"/>
      <c r="RIO41" s="53"/>
      <c r="RIP41" s="53"/>
      <c r="RIQ41" s="53"/>
      <c r="RIR41" s="53"/>
      <c r="RIS41" s="53"/>
      <c r="RIT41" s="53"/>
      <c r="RIU41" s="53"/>
      <c r="RIV41" s="53"/>
      <c r="RIW41" s="53"/>
      <c r="RIX41" s="53"/>
      <c r="RIY41" s="53"/>
      <c r="RIZ41" s="53"/>
      <c r="RJA41" s="53"/>
      <c r="RJB41" s="53"/>
      <c r="RJC41" s="53"/>
      <c r="RJD41" s="53"/>
      <c r="RJE41" s="53"/>
      <c r="RJF41" s="53"/>
      <c r="RJG41" s="53"/>
      <c r="RJH41" s="53"/>
      <c r="RJI41" s="53"/>
      <c r="RJJ41" s="53"/>
      <c r="RJK41" s="53"/>
      <c r="RJL41" s="53"/>
      <c r="RJM41" s="53"/>
      <c r="RJN41" s="53"/>
      <c r="RJO41" s="53"/>
      <c r="RJP41" s="53"/>
      <c r="RJQ41" s="53"/>
      <c r="RJR41" s="53"/>
      <c r="RJS41" s="53"/>
      <c r="RJT41" s="53"/>
      <c r="RJU41" s="53"/>
      <c r="RJV41" s="53"/>
      <c r="RJW41" s="53"/>
      <c r="RJX41" s="53"/>
      <c r="RJY41" s="53"/>
      <c r="RJZ41" s="53"/>
      <c r="RKA41" s="53"/>
      <c r="RKB41" s="53"/>
      <c r="RKC41" s="53"/>
      <c r="RKD41" s="53"/>
      <c r="RKE41" s="53"/>
      <c r="RKF41" s="53"/>
      <c r="RKG41" s="53"/>
      <c r="RKH41" s="53"/>
      <c r="RKI41" s="53"/>
      <c r="RKJ41" s="53"/>
      <c r="RKK41" s="53"/>
      <c r="RKL41" s="53"/>
      <c r="RKM41" s="53"/>
      <c r="RKN41" s="53"/>
      <c r="RKO41" s="53"/>
      <c r="RKP41" s="53"/>
      <c r="RKQ41" s="53"/>
      <c r="RKR41" s="53"/>
      <c r="RKS41" s="53"/>
      <c r="RKT41" s="53"/>
      <c r="RKU41" s="53"/>
      <c r="RKV41" s="53"/>
      <c r="RKW41" s="53"/>
      <c r="RKX41" s="53"/>
      <c r="RKY41" s="53"/>
      <c r="RKZ41" s="53"/>
      <c r="RLA41" s="53"/>
      <c r="RLB41" s="53"/>
      <c r="RLC41" s="53"/>
      <c r="RLD41" s="53"/>
      <c r="RLE41" s="53"/>
      <c r="RLF41" s="53"/>
      <c r="RLG41" s="53"/>
      <c r="RLH41" s="53"/>
      <c r="RLI41" s="53"/>
      <c r="RLJ41" s="53"/>
      <c r="RLK41" s="53"/>
      <c r="RLL41" s="53"/>
      <c r="RLM41" s="53"/>
      <c r="RLN41" s="53"/>
      <c r="RLO41" s="53"/>
      <c r="RLP41" s="53"/>
      <c r="RLQ41" s="53"/>
      <c r="RLR41" s="53"/>
      <c r="RLS41" s="53"/>
      <c r="RLT41" s="53"/>
      <c r="RLU41" s="53"/>
      <c r="RLV41" s="53"/>
      <c r="RLW41" s="53"/>
      <c r="RLX41" s="53"/>
      <c r="RLY41" s="53"/>
      <c r="RLZ41" s="53"/>
      <c r="RMA41" s="53"/>
      <c r="RMB41" s="53"/>
      <c r="RMC41" s="53"/>
      <c r="RMD41" s="53"/>
      <c r="RME41" s="53"/>
      <c r="RMF41" s="53"/>
      <c r="RMG41" s="53"/>
      <c r="RMH41" s="53"/>
      <c r="RMI41" s="53"/>
      <c r="RMJ41" s="53"/>
      <c r="RMK41" s="53"/>
      <c r="RML41" s="53"/>
      <c r="RMM41" s="53"/>
      <c r="RMN41" s="53"/>
      <c r="RMO41" s="53"/>
      <c r="RMP41" s="53"/>
      <c r="RMQ41" s="53"/>
      <c r="RMR41" s="53"/>
      <c r="RMS41" s="53"/>
      <c r="RMT41" s="53"/>
      <c r="RMU41" s="53"/>
      <c r="RMV41" s="53"/>
      <c r="RMW41" s="53"/>
      <c r="RMX41" s="53"/>
      <c r="RMY41" s="53"/>
      <c r="RMZ41" s="53"/>
      <c r="RNA41" s="53"/>
      <c r="RNB41" s="53"/>
      <c r="RNC41" s="53"/>
      <c r="RND41" s="53"/>
      <c r="RNE41" s="53"/>
      <c r="RNF41" s="53"/>
      <c r="RNG41" s="53"/>
      <c r="RNH41" s="53"/>
      <c r="RNI41" s="53"/>
      <c r="RNJ41" s="53"/>
      <c r="RNK41" s="53"/>
      <c r="RNL41" s="53"/>
      <c r="RNM41" s="53"/>
      <c r="RNN41" s="53"/>
      <c r="RNO41" s="53"/>
      <c r="RNP41" s="53"/>
      <c r="RNQ41" s="53"/>
      <c r="RNR41" s="53"/>
      <c r="RNS41" s="53"/>
      <c r="RNT41" s="53"/>
      <c r="RNU41" s="53"/>
      <c r="RNV41" s="53"/>
      <c r="RNW41" s="53"/>
      <c r="RNX41" s="53"/>
      <c r="RNY41" s="53"/>
      <c r="RNZ41" s="53"/>
      <c r="ROA41" s="53"/>
      <c r="ROB41" s="53"/>
      <c r="ROC41" s="53"/>
      <c r="ROD41" s="53"/>
      <c r="ROE41" s="53"/>
      <c r="ROF41" s="53"/>
      <c r="ROG41" s="53"/>
      <c r="ROH41" s="53"/>
      <c r="ROI41" s="53"/>
      <c r="ROJ41" s="53"/>
      <c r="ROK41" s="53"/>
      <c r="ROL41" s="53"/>
      <c r="ROM41" s="53"/>
      <c r="RON41" s="53"/>
      <c r="ROO41" s="53"/>
      <c r="ROP41" s="53"/>
      <c r="ROQ41" s="53"/>
      <c r="ROR41" s="53"/>
      <c r="ROS41" s="53"/>
      <c r="ROT41" s="53"/>
      <c r="ROU41" s="53"/>
      <c r="ROV41" s="53"/>
      <c r="ROW41" s="53"/>
      <c r="ROX41" s="53"/>
      <c r="ROY41" s="53"/>
      <c r="ROZ41" s="53"/>
      <c r="RPA41" s="53"/>
      <c r="RPB41" s="53"/>
      <c r="RPC41" s="53"/>
      <c r="RPD41" s="53"/>
      <c r="RPE41" s="53"/>
      <c r="RPF41" s="53"/>
      <c r="RPG41" s="53"/>
      <c r="RPH41" s="53"/>
      <c r="RPI41" s="53"/>
      <c r="RPJ41" s="53"/>
      <c r="RPK41" s="53"/>
      <c r="RPL41" s="53"/>
      <c r="RPM41" s="53"/>
      <c r="RPN41" s="53"/>
      <c r="RPO41" s="53"/>
      <c r="RPP41" s="53"/>
      <c r="RPQ41" s="53"/>
      <c r="RPR41" s="53"/>
      <c r="RPS41" s="53"/>
      <c r="RPT41" s="53"/>
      <c r="RPU41" s="53"/>
      <c r="RPV41" s="53"/>
      <c r="RPW41" s="53"/>
      <c r="RPX41" s="53"/>
      <c r="RPY41" s="53"/>
      <c r="RPZ41" s="53"/>
      <c r="RQA41" s="53"/>
      <c r="RQB41" s="53"/>
      <c r="RQC41" s="53"/>
      <c r="RQD41" s="53"/>
      <c r="RQE41" s="53"/>
      <c r="RQF41" s="53"/>
      <c r="RQG41" s="53"/>
      <c r="RQH41" s="53"/>
      <c r="RQI41" s="53"/>
      <c r="RQJ41" s="53"/>
      <c r="RQK41" s="53"/>
      <c r="RQL41" s="53"/>
      <c r="RQM41" s="53"/>
      <c r="RQN41" s="53"/>
      <c r="RQO41" s="53"/>
      <c r="RQP41" s="53"/>
      <c r="RQQ41" s="53"/>
      <c r="RQR41" s="53"/>
      <c r="RQS41" s="53"/>
      <c r="RQT41" s="53"/>
      <c r="RQU41" s="53"/>
      <c r="RQV41" s="53"/>
      <c r="RQW41" s="53"/>
      <c r="RQX41" s="53"/>
      <c r="RQY41" s="53"/>
      <c r="RQZ41" s="53"/>
      <c r="RRA41" s="53"/>
      <c r="RRB41" s="53"/>
      <c r="RRC41" s="53"/>
      <c r="RRD41" s="53"/>
      <c r="RRE41" s="53"/>
      <c r="RRF41" s="53"/>
      <c r="RRG41" s="53"/>
      <c r="RRH41" s="53"/>
      <c r="RRI41" s="53"/>
      <c r="RRJ41" s="53"/>
      <c r="RRK41" s="53"/>
      <c r="RRL41" s="53"/>
      <c r="RRM41" s="53"/>
      <c r="RRN41" s="53"/>
      <c r="RRO41" s="53"/>
      <c r="RRP41" s="53"/>
      <c r="RRQ41" s="53"/>
      <c r="RRR41" s="53"/>
      <c r="RRS41" s="53"/>
      <c r="RRT41" s="53"/>
      <c r="RRU41" s="53"/>
      <c r="RRV41" s="53"/>
      <c r="RRW41" s="53"/>
      <c r="RRX41" s="53"/>
      <c r="RRY41" s="53"/>
      <c r="RRZ41" s="53"/>
      <c r="RSA41" s="53"/>
      <c r="RSB41" s="53"/>
      <c r="RSC41" s="53"/>
      <c r="RSD41" s="53"/>
      <c r="RSE41" s="53"/>
      <c r="RSF41" s="53"/>
      <c r="RSG41" s="53"/>
      <c r="RSH41" s="53"/>
      <c r="RSI41" s="53"/>
      <c r="RSJ41" s="53"/>
      <c r="RSK41" s="53"/>
      <c r="RSL41" s="53"/>
      <c r="RSM41" s="53"/>
      <c r="RSN41" s="53"/>
      <c r="RSO41" s="53"/>
      <c r="RSP41" s="53"/>
      <c r="RSQ41" s="53"/>
      <c r="RSR41" s="53"/>
      <c r="RSS41" s="53"/>
      <c r="RST41" s="53"/>
      <c r="RSU41" s="53"/>
      <c r="RSV41" s="53"/>
      <c r="RSW41" s="53"/>
      <c r="RSX41" s="53"/>
      <c r="RSY41" s="53"/>
      <c r="RSZ41" s="53"/>
      <c r="RTA41" s="53"/>
      <c r="RTB41" s="53"/>
      <c r="RTC41" s="53"/>
      <c r="RTD41" s="53"/>
      <c r="RTE41" s="53"/>
      <c r="RTF41" s="53"/>
      <c r="RTG41" s="53"/>
      <c r="RTH41" s="53"/>
      <c r="RTI41" s="53"/>
      <c r="RTJ41" s="53"/>
      <c r="RTK41" s="53"/>
      <c r="RTL41" s="53"/>
      <c r="RTM41" s="53"/>
      <c r="RTN41" s="53"/>
      <c r="RTO41" s="53"/>
      <c r="RTP41" s="53"/>
      <c r="RTQ41" s="53"/>
      <c r="RTR41" s="53"/>
      <c r="RTS41" s="53"/>
      <c r="RTT41" s="53"/>
      <c r="RTU41" s="53"/>
      <c r="RTV41" s="53"/>
      <c r="RTW41" s="53"/>
      <c r="RTX41" s="53"/>
      <c r="RTY41" s="53"/>
      <c r="RTZ41" s="53"/>
      <c r="RUA41" s="53"/>
      <c r="RUB41" s="53"/>
      <c r="RUC41" s="53"/>
      <c r="RUD41" s="53"/>
      <c r="RUE41" s="53"/>
      <c r="RUF41" s="53"/>
      <c r="RUG41" s="53"/>
      <c r="RUH41" s="53"/>
      <c r="RUI41" s="53"/>
      <c r="RUJ41" s="53"/>
      <c r="RUK41" s="53"/>
      <c r="RUL41" s="53"/>
      <c r="RUM41" s="53"/>
      <c r="RUN41" s="53"/>
      <c r="RUO41" s="53"/>
      <c r="RUP41" s="53"/>
      <c r="RUQ41" s="53"/>
      <c r="RUR41" s="53"/>
      <c r="RUS41" s="53"/>
      <c r="RUT41" s="53"/>
      <c r="RUU41" s="53"/>
      <c r="RUV41" s="53"/>
      <c r="RUW41" s="53"/>
      <c r="RUX41" s="53"/>
      <c r="RUY41" s="53"/>
      <c r="RUZ41" s="53"/>
      <c r="RVA41" s="53"/>
      <c r="RVB41" s="53"/>
      <c r="RVC41" s="53"/>
      <c r="RVD41" s="53"/>
      <c r="RVE41" s="53"/>
      <c r="RVF41" s="53"/>
      <c r="RVG41" s="53"/>
      <c r="RVH41" s="53"/>
      <c r="RVI41" s="53"/>
      <c r="RVJ41" s="53"/>
      <c r="RVK41" s="53"/>
      <c r="RVL41" s="53"/>
      <c r="RVM41" s="53"/>
      <c r="RVN41" s="53"/>
      <c r="RVO41" s="53"/>
      <c r="RVP41" s="53"/>
      <c r="RVQ41" s="53"/>
      <c r="RVR41" s="53"/>
      <c r="RVS41" s="53"/>
      <c r="RVT41" s="53"/>
      <c r="RVU41" s="53"/>
      <c r="RVV41" s="53"/>
      <c r="RVW41" s="53"/>
      <c r="RVX41" s="53"/>
      <c r="RVY41" s="53"/>
      <c r="RVZ41" s="53"/>
      <c r="RWA41" s="53"/>
      <c r="RWB41" s="53"/>
      <c r="RWC41" s="53"/>
      <c r="RWD41" s="53"/>
      <c r="RWE41" s="53"/>
      <c r="RWF41" s="53"/>
      <c r="RWG41" s="53"/>
      <c r="RWH41" s="53"/>
      <c r="RWI41" s="53"/>
      <c r="RWJ41" s="53"/>
      <c r="RWK41" s="53"/>
      <c r="RWL41" s="53"/>
      <c r="RWM41" s="53"/>
      <c r="RWN41" s="53"/>
      <c r="RWO41" s="53"/>
      <c r="RWP41" s="53"/>
      <c r="RWQ41" s="53"/>
      <c r="RWR41" s="53"/>
      <c r="RWS41" s="53"/>
      <c r="RWT41" s="53"/>
      <c r="RWU41" s="53"/>
      <c r="RWV41" s="53"/>
      <c r="RWW41" s="53"/>
      <c r="RWX41" s="53"/>
      <c r="RWY41" s="53"/>
      <c r="RWZ41" s="53"/>
      <c r="RXA41" s="53"/>
      <c r="RXB41" s="53"/>
      <c r="RXC41" s="53"/>
      <c r="RXD41" s="53"/>
      <c r="RXE41" s="53"/>
      <c r="RXF41" s="53"/>
      <c r="RXG41" s="53"/>
      <c r="RXH41" s="53"/>
      <c r="RXI41" s="53"/>
      <c r="RXJ41" s="53"/>
      <c r="RXK41" s="53"/>
      <c r="RXL41" s="53"/>
      <c r="RXM41" s="53"/>
      <c r="RXN41" s="53"/>
      <c r="RXO41" s="53"/>
      <c r="RXP41" s="53"/>
      <c r="RXQ41" s="53"/>
      <c r="RXR41" s="53"/>
      <c r="RXS41" s="53"/>
      <c r="RXT41" s="53"/>
      <c r="RXU41" s="53"/>
      <c r="RXV41" s="53"/>
      <c r="RXW41" s="53"/>
      <c r="RXX41" s="53"/>
      <c r="RXY41" s="53"/>
      <c r="RXZ41" s="53"/>
      <c r="RYA41" s="53"/>
      <c r="RYB41" s="53"/>
      <c r="RYC41" s="53"/>
      <c r="RYD41" s="53"/>
      <c r="RYE41" s="53"/>
      <c r="RYF41" s="53"/>
      <c r="RYG41" s="53"/>
      <c r="RYH41" s="53"/>
      <c r="RYI41" s="53"/>
      <c r="RYJ41" s="53"/>
      <c r="RYK41" s="53"/>
      <c r="RYL41" s="53"/>
      <c r="RYM41" s="53"/>
      <c r="RYN41" s="53"/>
      <c r="RYO41" s="53"/>
      <c r="RYP41" s="53"/>
      <c r="RYQ41" s="53"/>
      <c r="RYR41" s="53"/>
      <c r="RYS41" s="53"/>
      <c r="RYT41" s="53"/>
      <c r="RYU41" s="53"/>
      <c r="RYV41" s="53"/>
      <c r="RYW41" s="53"/>
      <c r="RYX41" s="53"/>
      <c r="RYY41" s="53"/>
      <c r="RYZ41" s="53"/>
      <c r="RZA41" s="53"/>
      <c r="RZB41" s="53"/>
      <c r="RZC41" s="53"/>
      <c r="RZD41" s="53"/>
      <c r="RZE41" s="53"/>
      <c r="RZF41" s="53"/>
      <c r="RZG41" s="53"/>
      <c r="RZH41" s="53"/>
      <c r="RZI41" s="53"/>
      <c r="RZJ41" s="53"/>
      <c r="RZK41" s="53"/>
      <c r="RZL41" s="53"/>
      <c r="RZM41" s="53"/>
      <c r="RZN41" s="53"/>
      <c r="RZO41" s="53"/>
      <c r="RZP41" s="53"/>
      <c r="RZQ41" s="53"/>
      <c r="RZR41" s="53"/>
      <c r="RZS41" s="53"/>
      <c r="RZT41" s="53"/>
      <c r="RZU41" s="53"/>
      <c r="RZV41" s="53"/>
      <c r="RZW41" s="53"/>
      <c r="RZX41" s="53"/>
      <c r="RZY41" s="53"/>
      <c r="RZZ41" s="53"/>
      <c r="SAA41" s="53"/>
      <c r="SAB41" s="53"/>
      <c r="SAC41" s="53"/>
      <c r="SAD41" s="53"/>
      <c r="SAE41" s="53"/>
      <c r="SAF41" s="53"/>
      <c r="SAG41" s="53"/>
      <c r="SAH41" s="53"/>
      <c r="SAI41" s="53"/>
      <c r="SAJ41" s="53"/>
      <c r="SAK41" s="53"/>
      <c r="SAL41" s="53"/>
      <c r="SAM41" s="53"/>
      <c r="SAN41" s="53"/>
      <c r="SAO41" s="53"/>
      <c r="SAP41" s="53"/>
      <c r="SAQ41" s="53"/>
      <c r="SAR41" s="53"/>
      <c r="SAS41" s="53"/>
      <c r="SAT41" s="53"/>
      <c r="SAU41" s="53"/>
      <c r="SAV41" s="53"/>
      <c r="SAW41" s="53"/>
      <c r="SAX41" s="53"/>
      <c r="SAY41" s="53"/>
      <c r="SAZ41" s="53"/>
      <c r="SBA41" s="53"/>
      <c r="SBB41" s="53"/>
      <c r="SBC41" s="53"/>
      <c r="SBD41" s="53"/>
      <c r="SBE41" s="53"/>
      <c r="SBF41" s="53"/>
      <c r="SBG41" s="53"/>
      <c r="SBH41" s="53"/>
      <c r="SBI41" s="53"/>
      <c r="SBJ41" s="53"/>
      <c r="SBK41" s="53"/>
      <c r="SBL41" s="53"/>
      <c r="SBM41" s="53"/>
      <c r="SBN41" s="53"/>
      <c r="SBO41" s="53"/>
      <c r="SBP41" s="53"/>
      <c r="SBQ41" s="53"/>
      <c r="SBR41" s="53"/>
      <c r="SBS41" s="53"/>
      <c r="SBT41" s="53"/>
      <c r="SBU41" s="53"/>
      <c r="SBV41" s="53"/>
      <c r="SBW41" s="53"/>
      <c r="SBX41" s="53"/>
      <c r="SBY41" s="53"/>
      <c r="SBZ41" s="53"/>
      <c r="SCA41" s="53"/>
      <c r="SCB41" s="53"/>
      <c r="SCC41" s="53"/>
      <c r="SCD41" s="53"/>
      <c r="SCE41" s="53"/>
      <c r="SCF41" s="53"/>
      <c r="SCG41" s="53"/>
      <c r="SCH41" s="53"/>
      <c r="SCI41" s="53"/>
      <c r="SCJ41" s="53"/>
      <c r="SCK41" s="53"/>
      <c r="SCL41" s="53"/>
      <c r="SCM41" s="53"/>
      <c r="SCN41" s="53"/>
      <c r="SCO41" s="53"/>
      <c r="SCP41" s="53"/>
      <c r="SCQ41" s="53"/>
      <c r="SCR41" s="53"/>
      <c r="SCS41" s="53"/>
      <c r="SCT41" s="53"/>
      <c r="SCU41" s="53"/>
      <c r="SCV41" s="53"/>
      <c r="SCW41" s="53"/>
      <c r="SCX41" s="53"/>
      <c r="SCY41" s="53"/>
      <c r="SCZ41" s="53"/>
      <c r="SDA41" s="53"/>
      <c r="SDB41" s="53"/>
      <c r="SDC41" s="53"/>
      <c r="SDD41" s="53"/>
      <c r="SDE41" s="53"/>
      <c r="SDF41" s="53"/>
      <c r="SDG41" s="53"/>
      <c r="SDH41" s="53"/>
      <c r="SDI41" s="53"/>
      <c r="SDJ41" s="53"/>
      <c r="SDK41" s="53"/>
      <c r="SDL41" s="53"/>
      <c r="SDM41" s="53"/>
      <c r="SDN41" s="53"/>
      <c r="SDO41" s="53"/>
      <c r="SDP41" s="53"/>
      <c r="SDQ41" s="53"/>
      <c r="SDR41" s="53"/>
      <c r="SDS41" s="53"/>
      <c r="SDT41" s="53"/>
      <c r="SDU41" s="53"/>
      <c r="SDV41" s="53"/>
      <c r="SDW41" s="53"/>
      <c r="SDX41" s="53"/>
      <c r="SDY41" s="53"/>
      <c r="SDZ41" s="53"/>
      <c r="SEA41" s="53"/>
      <c r="SEB41" s="53"/>
      <c r="SEC41" s="53"/>
      <c r="SED41" s="53"/>
      <c r="SEE41" s="53"/>
      <c r="SEF41" s="53"/>
      <c r="SEG41" s="53"/>
      <c r="SEH41" s="53"/>
      <c r="SEI41" s="53"/>
      <c r="SEJ41" s="53"/>
      <c r="SEK41" s="53"/>
      <c r="SEL41" s="53"/>
      <c r="SEM41" s="53"/>
      <c r="SEN41" s="53"/>
      <c r="SEO41" s="53"/>
      <c r="SEP41" s="53"/>
      <c r="SEQ41" s="53"/>
      <c r="SER41" s="53"/>
      <c r="SES41" s="53"/>
      <c r="SET41" s="53"/>
      <c r="SEU41" s="53"/>
      <c r="SEV41" s="53"/>
      <c r="SEW41" s="53"/>
      <c r="SEX41" s="53"/>
      <c r="SEY41" s="53"/>
      <c r="SEZ41" s="53"/>
      <c r="SFA41" s="53"/>
      <c r="SFB41" s="53"/>
      <c r="SFC41" s="53"/>
      <c r="SFD41" s="53"/>
      <c r="SFE41" s="53"/>
      <c r="SFF41" s="53"/>
      <c r="SFG41" s="53"/>
      <c r="SFH41" s="53"/>
      <c r="SFI41" s="53"/>
      <c r="SFJ41" s="53"/>
      <c r="SFK41" s="53"/>
      <c r="SFL41" s="53"/>
      <c r="SFM41" s="53"/>
      <c r="SFN41" s="53"/>
      <c r="SFO41" s="53"/>
      <c r="SFP41" s="53"/>
      <c r="SFQ41" s="53"/>
      <c r="SFR41" s="53"/>
      <c r="SFS41" s="53"/>
      <c r="SFT41" s="53"/>
      <c r="SFU41" s="53"/>
      <c r="SFV41" s="53"/>
      <c r="SFW41" s="53"/>
      <c r="SFX41" s="53"/>
      <c r="SFY41" s="53"/>
      <c r="SFZ41" s="53"/>
      <c r="SGA41" s="53"/>
      <c r="SGB41" s="53"/>
      <c r="SGC41" s="53"/>
      <c r="SGD41" s="53"/>
      <c r="SGE41" s="53"/>
      <c r="SGF41" s="53"/>
      <c r="SGG41" s="53"/>
      <c r="SGH41" s="53"/>
      <c r="SGI41" s="53"/>
      <c r="SGJ41" s="53"/>
      <c r="SGK41" s="53"/>
      <c r="SGL41" s="53"/>
      <c r="SGM41" s="53"/>
      <c r="SGN41" s="53"/>
      <c r="SGO41" s="53"/>
      <c r="SGP41" s="53"/>
      <c r="SGQ41" s="53"/>
      <c r="SGR41" s="53"/>
      <c r="SGS41" s="53"/>
      <c r="SGT41" s="53"/>
      <c r="SGU41" s="53"/>
      <c r="SGV41" s="53"/>
      <c r="SGW41" s="53"/>
      <c r="SGX41" s="53"/>
      <c r="SGY41" s="53"/>
      <c r="SGZ41" s="53"/>
      <c r="SHA41" s="53"/>
      <c r="SHB41" s="53"/>
      <c r="SHC41" s="53"/>
      <c r="SHD41" s="53"/>
      <c r="SHE41" s="53"/>
      <c r="SHF41" s="53"/>
      <c r="SHG41" s="53"/>
      <c r="SHH41" s="53"/>
      <c r="SHI41" s="53"/>
      <c r="SHJ41" s="53"/>
      <c r="SHK41" s="53"/>
      <c r="SHL41" s="53"/>
      <c r="SHM41" s="53"/>
      <c r="SHN41" s="53"/>
      <c r="SHO41" s="53"/>
      <c r="SHP41" s="53"/>
      <c r="SHQ41" s="53"/>
      <c r="SHR41" s="53"/>
      <c r="SHS41" s="53"/>
      <c r="SHT41" s="53"/>
      <c r="SHU41" s="53"/>
      <c r="SHV41" s="53"/>
      <c r="SHW41" s="53"/>
      <c r="SHX41" s="53"/>
      <c r="SHY41" s="53"/>
      <c r="SHZ41" s="53"/>
      <c r="SIA41" s="53"/>
      <c r="SIB41" s="53"/>
      <c r="SIC41" s="53"/>
      <c r="SID41" s="53"/>
      <c r="SIE41" s="53"/>
      <c r="SIF41" s="53"/>
      <c r="SIG41" s="53"/>
      <c r="SIH41" s="53"/>
      <c r="SII41" s="53"/>
      <c r="SIJ41" s="53"/>
      <c r="SIK41" s="53"/>
      <c r="SIL41" s="53"/>
      <c r="SIM41" s="53"/>
      <c r="SIN41" s="53"/>
      <c r="SIO41" s="53"/>
      <c r="SIP41" s="53"/>
      <c r="SIQ41" s="53"/>
      <c r="SIR41" s="53"/>
      <c r="SIS41" s="53"/>
      <c r="SIT41" s="53"/>
      <c r="SIU41" s="53"/>
      <c r="SIV41" s="53"/>
      <c r="SIW41" s="53"/>
      <c r="SIX41" s="53"/>
      <c r="SIY41" s="53"/>
      <c r="SIZ41" s="53"/>
      <c r="SJA41" s="53"/>
      <c r="SJB41" s="53"/>
      <c r="SJC41" s="53"/>
      <c r="SJD41" s="53"/>
      <c r="SJE41" s="53"/>
      <c r="SJF41" s="53"/>
      <c r="SJG41" s="53"/>
      <c r="SJH41" s="53"/>
      <c r="SJI41" s="53"/>
      <c r="SJJ41" s="53"/>
      <c r="SJK41" s="53"/>
      <c r="SJL41" s="53"/>
      <c r="SJM41" s="53"/>
      <c r="SJN41" s="53"/>
      <c r="SJO41" s="53"/>
      <c r="SJP41" s="53"/>
      <c r="SJQ41" s="53"/>
      <c r="SJR41" s="53"/>
      <c r="SJS41" s="53"/>
      <c r="SJT41" s="53"/>
      <c r="SJU41" s="53"/>
      <c r="SJV41" s="53"/>
      <c r="SJW41" s="53"/>
      <c r="SJX41" s="53"/>
      <c r="SJY41" s="53"/>
      <c r="SJZ41" s="53"/>
      <c r="SKA41" s="53"/>
      <c r="SKB41" s="53"/>
      <c r="SKC41" s="53"/>
      <c r="SKD41" s="53"/>
      <c r="SKE41" s="53"/>
      <c r="SKF41" s="53"/>
      <c r="SKG41" s="53"/>
      <c r="SKH41" s="53"/>
      <c r="SKI41" s="53"/>
      <c r="SKJ41" s="53"/>
      <c r="SKK41" s="53"/>
      <c r="SKL41" s="53"/>
      <c r="SKM41" s="53"/>
      <c r="SKN41" s="53"/>
      <c r="SKO41" s="53"/>
      <c r="SKP41" s="53"/>
      <c r="SKQ41" s="53"/>
      <c r="SKR41" s="53"/>
      <c r="SKS41" s="53"/>
      <c r="SKT41" s="53"/>
      <c r="SKU41" s="53"/>
      <c r="SKV41" s="53"/>
      <c r="SKW41" s="53"/>
      <c r="SKX41" s="53"/>
      <c r="SKY41" s="53"/>
      <c r="SKZ41" s="53"/>
      <c r="SLA41" s="53"/>
      <c r="SLB41" s="53"/>
      <c r="SLC41" s="53"/>
      <c r="SLD41" s="53"/>
      <c r="SLE41" s="53"/>
      <c r="SLF41" s="53"/>
      <c r="SLG41" s="53"/>
      <c r="SLH41" s="53"/>
      <c r="SLI41" s="53"/>
      <c r="SLJ41" s="53"/>
      <c r="SLK41" s="53"/>
      <c r="SLL41" s="53"/>
      <c r="SLM41" s="53"/>
      <c r="SLN41" s="53"/>
      <c r="SLO41" s="53"/>
      <c r="SLP41" s="53"/>
      <c r="SLQ41" s="53"/>
      <c r="SLR41" s="53"/>
      <c r="SLS41" s="53"/>
      <c r="SLT41" s="53"/>
      <c r="SLU41" s="53"/>
      <c r="SLV41" s="53"/>
      <c r="SLW41" s="53"/>
      <c r="SLX41" s="53"/>
      <c r="SLY41" s="53"/>
      <c r="SLZ41" s="53"/>
      <c r="SMA41" s="53"/>
      <c r="SMB41" s="53"/>
      <c r="SMC41" s="53"/>
      <c r="SMD41" s="53"/>
      <c r="SME41" s="53"/>
      <c r="SMF41" s="53"/>
      <c r="SMG41" s="53"/>
      <c r="SMH41" s="53"/>
      <c r="SMI41" s="53"/>
      <c r="SMJ41" s="53"/>
      <c r="SMK41" s="53"/>
      <c r="SML41" s="53"/>
      <c r="SMM41" s="53"/>
      <c r="SMN41" s="53"/>
      <c r="SMO41" s="53"/>
      <c r="SMP41" s="53"/>
      <c r="SMQ41" s="53"/>
      <c r="SMR41" s="53"/>
      <c r="SMS41" s="53"/>
      <c r="SMT41" s="53"/>
      <c r="SMU41" s="53"/>
      <c r="SMV41" s="53"/>
      <c r="SMW41" s="53"/>
      <c r="SMX41" s="53"/>
      <c r="SMY41" s="53"/>
      <c r="SMZ41" s="53"/>
      <c r="SNA41" s="53"/>
      <c r="SNB41" s="53"/>
      <c r="SNC41" s="53"/>
      <c r="SND41" s="53"/>
      <c r="SNE41" s="53"/>
      <c r="SNF41" s="53"/>
      <c r="SNG41" s="53"/>
      <c r="SNH41" s="53"/>
      <c r="SNI41" s="53"/>
      <c r="SNJ41" s="53"/>
      <c r="SNK41" s="53"/>
      <c r="SNL41" s="53"/>
      <c r="SNM41" s="53"/>
      <c r="SNN41" s="53"/>
      <c r="SNO41" s="53"/>
      <c r="SNP41" s="53"/>
      <c r="SNQ41" s="53"/>
      <c r="SNR41" s="53"/>
      <c r="SNS41" s="53"/>
      <c r="SNT41" s="53"/>
      <c r="SNU41" s="53"/>
      <c r="SNV41" s="53"/>
      <c r="SNW41" s="53"/>
      <c r="SNX41" s="53"/>
      <c r="SNY41" s="53"/>
      <c r="SNZ41" s="53"/>
      <c r="SOA41" s="53"/>
      <c r="SOB41" s="53"/>
      <c r="SOC41" s="53"/>
      <c r="SOD41" s="53"/>
      <c r="SOE41" s="53"/>
      <c r="SOF41" s="53"/>
      <c r="SOG41" s="53"/>
      <c r="SOH41" s="53"/>
      <c r="SOI41" s="53"/>
      <c r="SOJ41" s="53"/>
      <c r="SOK41" s="53"/>
      <c r="SOL41" s="53"/>
      <c r="SOM41" s="53"/>
      <c r="SON41" s="53"/>
      <c r="SOO41" s="53"/>
      <c r="SOP41" s="53"/>
      <c r="SOQ41" s="53"/>
      <c r="SOR41" s="53"/>
      <c r="SOS41" s="53"/>
      <c r="SOT41" s="53"/>
      <c r="SOU41" s="53"/>
      <c r="SOV41" s="53"/>
      <c r="SOW41" s="53"/>
      <c r="SOX41" s="53"/>
      <c r="SOY41" s="53"/>
      <c r="SOZ41" s="53"/>
      <c r="SPA41" s="53"/>
      <c r="SPB41" s="53"/>
      <c r="SPC41" s="53"/>
      <c r="SPD41" s="53"/>
      <c r="SPE41" s="53"/>
      <c r="SPF41" s="53"/>
      <c r="SPG41" s="53"/>
      <c r="SPH41" s="53"/>
      <c r="SPI41" s="53"/>
      <c r="SPJ41" s="53"/>
      <c r="SPK41" s="53"/>
      <c r="SPL41" s="53"/>
      <c r="SPM41" s="53"/>
      <c r="SPN41" s="53"/>
      <c r="SPO41" s="53"/>
      <c r="SPP41" s="53"/>
      <c r="SPQ41" s="53"/>
      <c r="SPR41" s="53"/>
      <c r="SPS41" s="53"/>
      <c r="SPT41" s="53"/>
      <c r="SPU41" s="53"/>
      <c r="SPV41" s="53"/>
      <c r="SPW41" s="53"/>
      <c r="SPX41" s="53"/>
      <c r="SPY41" s="53"/>
      <c r="SPZ41" s="53"/>
      <c r="SQA41" s="53"/>
      <c r="SQB41" s="53"/>
      <c r="SQC41" s="53"/>
      <c r="SQD41" s="53"/>
      <c r="SQE41" s="53"/>
      <c r="SQF41" s="53"/>
      <c r="SQG41" s="53"/>
      <c r="SQH41" s="53"/>
      <c r="SQI41" s="53"/>
      <c r="SQJ41" s="53"/>
      <c r="SQK41" s="53"/>
      <c r="SQL41" s="53"/>
      <c r="SQM41" s="53"/>
      <c r="SQN41" s="53"/>
      <c r="SQO41" s="53"/>
      <c r="SQP41" s="53"/>
      <c r="SQQ41" s="53"/>
      <c r="SQR41" s="53"/>
      <c r="SQS41" s="53"/>
      <c r="SQT41" s="53"/>
      <c r="SQU41" s="53"/>
      <c r="SQV41" s="53"/>
      <c r="SQW41" s="53"/>
      <c r="SQX41" s="53"/>
      <c r="SQY41" s="53"/>
      <c r="SQZ41" s="53"/>
      <c r="SRA41" s="53"/>
      <c r="SRB41" s="53"/>
      <c r="SRC41" s="53"/>
      <c r="SRD41" s="53"/>
      <c r="SRE41" s="53"/>
      <c r="SRF41" s="53"/>
      <c r="SRG41" s="53"/>
      <c r="SRH41" s="53"/>
      <c r="SRI41" s="53"/>
      <c r="SRJ41" s="53"/>
      <c r="SRK41" s="53"/>
      <c r="SRL41" s="53"/>
      <c r="SRM41" s="53"/>
      <c r="SRN41" s="53"/>
      <c r="SRO41" s="53"/>
      <c r="SRP41" s="53"/>
      <c r="SRQ41" s="53"/>
      <c r="SRR41" s="53"/>
      <c r="SRS41" s="53"/>
      <c r="SRT41" s="53"/>
      <c r="SRU41" s="53"/>
      <c r="SRV41" s="53"/>
      <c r="SRW41" s="53"/>
      <c r="SRX41" s="53"/>
      <c r="SRY41" s="53"/>
      <c r="SRZ41" s="53"/>
      <c r="SSA41" s="53"/>
      <c r="SSB41" s="53"/>
      <c r="SSC41" s="53"/>
      <c r="SSD41" s="53"/>
      <c r="SSE41" s="53"/>
      <c r="SSF41" s="53"/>
      <c r="SSG41" s="53"/>
      <c r="SSH41" s="53"/>
      <c r="SSI41" s="53"/>
      <c r="SSJ41" s="53"/>
      <c r="SSK41" s="53"/>
      <c r="SSL41" s="53"/>
      <c r="SSM41" s="53"/>
      <c r="SSN41" s="53"/>
      <c r="SSO41" s="53"/>
      <c r="SSP41" s="53"/>
      <c r="SSQ41" s="53"/>
      <c r="SSR41" s="53"/>
      <c r="SSS41" s="53"/>
      <c r="SST41" s="53"/>
      <c r="SSU41" s="53"/>
      <c r="SSV41" s="53"/>
      <c r="SSW41" s="53"/>
      <c r="SSX41" s="53"/>
      <c r="SSY41" s="53"/>
      <c r="SSZ41" s="53"/>
      <c r="STA41" s="53"/>
      <c r="STB41" s="53"/>
      <c r="STC41" s="53"/>
      <c r="STD41" s="53"/>
      <c r="STE41" s="53"/>
      <c r="STF41" s="53"/>
      <c r="STG41" s="53"/>
      <c r="STH41" s="53"/>
      <c r="STI41" s="53"/>
      <c r="STJ41" s="53"/>
      <c r="STK41" s="53"/>
      <c r="STL41" s="53"/>
      <c r="STM41" s="53"/>
      <c r="STN41" s="53"/>
      <c r="STO41" s="53"/>
      <c r="STP41" s="53"/>
      <c r="STQ41" s="53"/>
      <c r="STR41" s="53"/>
      <c r="STS41" s="53"/>
      <c r="STT41" s="53"/>
      <c r="STU41" s="53"/>
      <c r="STV41" s="53"/>
      <c r="STW41" s="53"/>
      <c r="STX41" s="53"/>
      <c r="STY41" s="53"/>
      <c r="STZ41" s="53"/>
      <c r="SUA41" s="53"/>
      <c r="SUB41" s="53"/>
      <c r="SUC41" s="53"/>
      <c r="SUD41" s="53"/>
      <c r="SUE41" s="53"/>
      <c r="SUF41" s="53"/>
      <c r="SUG41" s="53"/>
      <c r="SUH41" s="53"/>
      <c r="SUI41" s="53"/>
      <c r="SUJ41" s="53"/>
      <c r="SUK41" s="53"/>
      <c r="SUL41" s="53"/>
      <c r="SUM41" s="53"/>
      <c r="SUN41" s="53"/>
      <c r="SUO41" s="53"/>
      <c r="SUP41" s="53"/>
      <c r="SUQ41" s="53"/>
      <c r="SUR41" s="53"/>
      <c r="SUS41" s="53"/>
      <c r="SUT41" s="53"/>
      <c r="SUU41" s="53"/>
      <c r="SUV41" s="53"/>
      <c r="SUW41" s="53"/>
      <c r="SUX41" s="53"/>
      <c r="SUY41" s="53"/>
      <c r="SUZ41" s="53"/>
      <c r="SVA41" s="53"/>
      <c r="SVB41" s="53"/>
      <c r="SVC41" s="53"/>
      <c r="SVD41" s="53"/>
      <c r="SVE41" s="53"/>
      <c r="SVF41" s="53"/>
      <c r="SVG41" s="53"/>
      <c r="SVH41" s="53"/>
      <c r="SVI41" s="53"/>
      <c r="SVJ41" s="53"/>
      <c r="SVK41" s="53"/>
      <c r="SVL41" s="53"/>
      <c r="SVM41" s="53"/>
      <c r="SVN41" s="53"/>
      <c r="SVO41" s="53"/>
      <c r="SVP41" s="53"/>
      <c r="SVQ41" s="53"/>
      <c r="SVR41" s="53"/>
      <c r="SVS41" s="53"/>
      <c r="SVT41" s="53"/>
      <c r="SVU41" s="53"/>
      <c r="SVV41" s="53"/>
      <c r="SVW41" s="53"/>
      <c r="SVX41" s="53"/>
      <c r="SVY41" s="53"/>
      <c r="SVZ41" s="53"/>
      <c r="SWA41" s="53"/>
      <c r="SWB41" s="53"/>
      <c r="SWC41" s="53"/>
      <c r="SWD41" s="53"/>
      <c r="SWE41" s="53"/>
      <c r="SWF41" s="53"/>
      <c r="SWG41" s="53"/>
      <c r="SWH41" s="53"/>
      <c r="SWI41" s="53"/>
      <c r="SWJ41" s="53"/>
      <c r="SWK41" s="53"/>
      <c r="SWL41" s="53"/>
      <c r="SWM41" s="53"/>
      <c r="SWN41" s="53"/>
      <c r="SWO41" s="53"/>
      <c r="SWP41" s="53"/>
      <c r="SWQ41" s="53"/>
      <c r="SWR41" s="53"/>
      <c r="SWS41" s="53"/>
      <c r="SWT41" s="53"/>
      <c r="SWU41" s="53"/>
      <c r="SWV41" s="53"/>
      <c r="SWW41" s="53"/>
      <c r="SWX41" s="53"/>
      <c r="SWY41" s="53"/>
      <c r="SWZ41" s="53"/>
      <c r="SXA41" s="53"/>
      <c r="SXB41" s="53"/>
      <c r="SXC41" s="53"/>
      <c r="SXD41" s="53"/>
      <c r="SXE41" s="53"/>
      <c r="SXF41" s="53"/>
      <c r="SXG41" s="53"/>
      <c r="SXH41" s="53"/>
      <c r="SXI41" s="53"/>
      <c r="SXJ41" s="53"/>
      <c r="SXK41" s="53"/>
      <c r="SXL41" s="53"/>
      <c r="SXM41" s="53"/>
      <c r="SXN41" s="53"/>
      <c r="SXO41" s="53"/>
      <c r="SXP41" s="53"/>
      <c r="SXQ41" s="53"/>
      <c r="SXR41" s="53"/>
      <c r="SXS41" s="53"/>
      <c r="SXT41" s="53"/>
      <c r="SXU41" s="53"/>
      <c r="SXV41" s="53"/>
      <c r="SXW41" s="53"/>
      <c r="SXX41" s="53"/>
      <c r="SXY41" s="53"/>
      <c r="SXZ41" s="53"/>
      <c r="SYA41" s="53"/>
      <c r="SYB41" s="53"/>
      <c r="SYC41" s="53"/>
      <c r="SYD41" s="53"/>
      <c r="SYE41" s="53"/>
      <c r="SYF41" s="53"/>
      <c r="SYG41" s="53"/>
      <c r="SYH41" s="53"/>
      <c r="SYI41" s="53"/>
      <c r="SYJ41" s="53"/>
      <c r="SYK41" s="53"/>
      <c r="SYL41" s="53"/>
      <c r="SYM41" s="53"/>
      <c r="SYN41" s="53"/>
      <c r="SYO41" s="53"/>
      <c r="SYP41" s="53"/>
      <c r="SYQ41" s="53"/>
      <c r="SYR41" s="53"/>
      <c r="SYS41" s="53"/>
      <c r="SYT41" s="53"/>
      <c r="SYU41" s="53"/>
      <c r="SYV41" s="53"/>
      <c r="SYW41" s="53"/>
      <c r="SYX41" s="53"/>
      <c r="SYY41" s="53"/>
      <c r="SYZ41" s="53"/>
      <c r="SZA41" s="53"/>
      <c r="SZB41" s="53"/>
      <c r="SZC41" s="53"/>
      <c r="SZD41" s="53"/>
      <c r="SZE41" s="53"/>
      <c r="SZF41" s="53"/>
      <c r="SZG41" s="53"/>
      <c r="SZH41" s="53"/>
      <c r="SZI41" s="53"/>
      <c r="SZJ41" s="53"/>
      <c r="SZK41" s="53"/>
      <c r="SZL41" s="53"/>
      <c r="SZM41" s="53"/>
      <c r="SZN41" s="53"/>
      <c r="SZO41" s="53"/>
      <c r="SZP41" s="53"/>
      <c r="SZQ41" s="53"/>
      <c r="SZR41" s="53"/>
      <c r="SZS41" s="53"/>
      <c r="SZT41" s="53"/>
      <c r="SZU41" s="53"/>
      <c r="SZV41" s="53"/>
      <c r="SZW41" s="53"/>
      <c r="SZX41" s="53"/>
      <c r="SZY41" s="53"/>
      <c r="SZZ41" s="53"/>
      <c r="TAA41" s="53"/>
      <c r="TAB41" s="53"/>
      <c r="TAC41" s="53"/>
      <c r="TAD41" s="53"/>
      <c r="TAE41" s="53"/>
      <c r="TAF41" s="53"/>
      <c r="TAG41" s="53"/>
      <c r="TAH41" s="53"/>
      <c r="TAI41" s="53"/>
      <c r="TAJ41" s="53"/>
      <c r="TAK41" s="53"/>
      <c r="TAL41" s="53"/>
      <c r="TAM41" s="53"/>
      <c r="TAN41" s="53"/>
      <c r="TAO41" s="53"/>
      <c r="TAP41" s="53"/>
      <c r="TAQ41" s="53"/>
      <c r="TAR41" s="53"/>
      <c r="TAS41" s="53"/>
      <c r="TAT41" s="53"/>
      <c r="TAU41" s="53"/>
      <c r="TAV41" s="53"/>
      <c r="TAW41" s="53"/>
      <c r="TAX41" s="53"/>
      <c r="TAY41" s="53"/>
      <c r="TAZ41" s="53"/>
      <c r="TBA41" s="53"/>
      <c r="TBB41" s="53"/>
      <c r="TBC41" s="53"/>
      <c r="TBD41" s="53"/>
      <c r="TBE41" s="53"/>
      <c r="TBF41" s="53"/>
      <c r="TBG41" s="53"/>
      <c r="TBH41" s="53"/>
      <c r="TBI41" s="53"/>
      <c r="TBJ41" s="53"/>
      <c r="TBK41" s="53"/>
      <c r="TBL41" s="53"/>
      <c r="TBM41" s="53"/>
      <c r="TBN41" s="53"/>
      <c r="TBO41" s="53"/>
      <c r="TBP41" s="53"/>
      <c r="TBQ41" s="53"/>
      <c r="TBR41" s="53"/>
      <c r="TBS41" s="53"/>
      <c r="TBT41" s="53"/>
      <c r="TBU41" s="53"/>
      <c r="TBV41" s="53"/>
      <c r="TBW41" s="53"/>
      <c r="TBX41" s="53"/>
      <c r="TBY41" s="53"/>
      <c r="TBZ41" s="53"/>
      <c r="TCA41" s="53"/>
      <c r="TCB41" s="53"/>
      <c r="TCC41" s="53"/>
      <c r="TCD41" s="53"/>
      <c r="TCE41" s="53"/>
      <c r="TCF41" s="53"/>
      <c r="TCG41" s="53"/>
      <c r="TCH41" s="53"/>
      <c r="TCI41" s="53"/>
      <c r="TCJ41" s="53"/>
      <c r="TCK41" s="53"/>
      <c r="TCL41" s="53"/>
      <c r="TCM41" s="53"/>
      <c r="TCN41" s="53"/>
      <c r="TCO41" s="53"/>
      <c r="TCP41" s="53"/>
      <c r="TCQ41" s="53"/>
      <c r="TCR41" s="53"/>
      <c r="TCS41" s="53"/>
      <c r="TCT41" s="53"/>
      <c r="TCU41" s="53"/>
      <c r="TCV41" s="53"/>
      <c r="TCW41" s="53"/>
      <c r="TCX41" s="53"/>
      <c r="TCY41" s="53"/>
      <c r="TCZ41" s="53"/>
      <c r="TDA41" s="53"/>
      <c r="TDB41" s="53"/>
      <c r="TDC41" s="53"/>
      <c r="TDD41" s="53"/>
      <c r="TDE41" s="53"/>
      <c r="TDF41" s="53"/>
      <c r="TDG41" s="53"/>
      <c r="TDH41" s="53"/>
      <c r="TDI41" s="53"/>
      <c r="TDJ41" s="53"/>
      <c r="TDK41" s="53"/>
      <c r="TDL41" s="53"/>
      <c r="TDM41" s="53"/>
      <c r="TDN41" s="53"/>
      <c r="TDO41" s="53"/>
      <c r="TDP41" s="53"/>
      <c r="TDQ41" s="53"/>
      <c r="TDR41" s="53"/>
      <c r="TDS41" s="53"/>
      <c r="TDT41" s="53"/>
      <c r="TDU41" s="53"/>
      <c r="TDV41" s="53"/>
      <c r="TDW41" s="53"/>
      <c r="TDX41" s="53"/>
      <c r="TDY41" s="53"/>
      <c r="TDZ41" s="53"/>
      <c r="TEA41" s="53"/>
      <c r="TEB41" s="53"/>
      <c r="TEC41" s="53"/>
      <c r="TED41" s="53"/>
      <c r="TEE41" s="53"/>
      <c r="TEF41" s="53"/>
      <c r="TEG41" s="53"/>
      <c r="TEH41" s="53"/>
      <c r="TEI41" s="53"/>
      <c r="TEJ41" s="53"/>
      <c r="TEK41" s="53"/>
      <c r="TEL41" s="53"/>
      <c r="TEM41" s="53"/>
      <c r="TEN41" s="53"/>
      <c r="TEO41" s="53"/>
      <c r="TEP41" s="53"/>
      <c r="TEQ41" s="53"/>
      <c r="TER41" s="53"/>
      <c r="TES41" s="53"/>
      <c r="TET41" s="53"/>
      <c r="TEU41" s="53"/>
      <c r="TEV41" s="53"/>
      <c r="TEW41" s="53"/>
      <c r="TEX41" s="53"/>
      <c r="TEY41" s="53"/>
      <c r="TEZ41" s="53"/>
      <c r="TFA41" s="53"/>
      <c r="TFB41" s="53"/>
      <c r="TFC41" s="53"/>
      <c r="TFD41" s="53"/>
      <c r="TFE41" s="53"/>
      <c r="TFF41" s="53"/>
      <c r="TFG41" s="53"/>
      <c r="TFH41" s="53"/>
      <c r="TFI41" s="53"/>
      <c r="TFJ41" s="53"/>
      <c r="TFK41" s="53"/>
      <c r="TFL41" s="53"/>
      <c r="TFM41" s="53"/>
      <c r="TFN41" s="53"/>
      <c r="TFO41" s="53"/>
      <c r="TFP41" s="53"/>
      <c r="TFQ41" s="53"/>
      <c r="TFR41" s="53"/>
      <c r="TFS41" s="53"/>
      <c r="TFT41" s="53"/>
      <c r="TFU41" s="53"/>
      <c r="TFV41" s="53"/>
      <c r="TFW41" s="53"/>
      <c r="TFX41" s="53"/>
      <c r="TFY41" s="53"/>
      <c r="TFZ41" s="53"/>
      <c r="TGA41" s="53"/>
      <c r="TGB41" s="53"/>
      <c r="TGC41" s="53"/>
      <c r="TGD41" s="53"/>
      <c r="TGE41" s="53"/>
      <c r="TGF41" s="53"/>
      <c r="TGG41" s="53"/>
      <c r="TGH41" s="53"/>
      <c r="TGI41" s="53"/>
      <c r="TGJ41" s="53"/>
      <c r="TGK41" s="53"/>
      <c r="TGL41" s="53"/>
      <c r="TGM41" s="53"/>
      <c r="TGN41" s="53"/>
      <c r="TGO41" s="53"/>
      <c r="TGP41" s="53"/>
      <c r="TGQ41" s="53"/>
      <c r="TGR41" s="53"/>
      <c r="TGS41" s="53"/>
      <c r="TGT41" s="53"/>
      <c r="TGU41" s="53"/>
      <c r="TGV41" s="53"/>
      <c r="TGW41" s="53"/>
      <c r="TGX41" s="53"/>
      <c r="TGY41" s="53"/>
      <c r="TGZ41" s="53"/>
      <c r="THA41" s="53"/>
      <c r="THB41" s="53"/>
      <c r="THC41" s="53"/>
      <c r="THD41" s="53"/>
      <c r="THE41" s="53"/>
      <c r="THF41" s="53"/>
      <c r="THG41" s="53"/>
      <c r="THH41" s="53"/>
      <c r="THI41" s="53"/>
      <c r="THJ41" s="53"/>
      <c r="THK41" s="53"/>
      <c r="THL41" s="53"/>
      <c r="THM41" s="53"/>
      <c r="THN41" s="53"/>
      <c r="THO41" s="53"/>
      <c r="THP41" s="53"/>
      <c r="THQ41" s="53"/>
      <c r="THR41" s="53"/>
      <c r="THS41" s="53"/>
      <c r="THT41" s="53"/>
      <c r="THU41" s="53"/>
      <c r="THV41" s="53"/>
      <c r="THW41" s="53"/>
      <c r="THX41" s="53"/>
      <c r="THY41" s="53"/>
      <c r="THZ41" s="53"/>
      <c r="TIA41" s="53"/>
      <c r="TIB41" s="53"/>
      <c r="TIC41" s="53"/>
      <c r="TID41" s="53"/>
      <c r="TIE41" s="53"/>
      <c r="TIF41" s="53"/>
      <c r="TIG41" s="53"/>
      <c r="TIH41" s="53"/>
      <c r="TII41" s="53"/>
      <c r="TIJ41" s="53"/>
      <c r="TIK41" s="53"/>
      <c r="TIL41" s="53"/>
      <c r="TIM41" s="53"/>
      <c r="TIN41" s="53"/>
      <c r="TIO41" s="53"/>
      <c r="TIP41" s="53"/>
      <c r="TIQ41" s="53"/>
      <c r="TIR41" s="53"/>
      <c r="TIS41" s="53"/>
      <c r="TIT41" s="53"/>
      <c r="TIU41" s="53"/>
      <c r="TIV41" s="53"/>
      <c r="TIW41" s="53"/>
      <c r="TIX41" s="53"/>
      <c r="TIY41" s="53"/>
      <c r="TIZ41" s="53"/>
      <c r="TJA41" s="53"/>
      <c r="TJB41" s="53"/>
      <c r="TJC41" s="53"/>
      <c r="TJD41" s="53"/>
      <c r="TJE41" s="53"/>
      <c r="TJF41" s="53"/>
      <c r="TJG41" s="53"/>
      <c r="TJH41" s="53"/>
      <c r="TJI41" s="53"/>
      <c r="TJJ41" s="53"/>
      <c r="TJK41" s="53"/>
      <c r="TJL41" s="53"/>
      <c r="TJM41" s="53"/>
      <c r="TJN41" s="53"/>
      <c r="TJO41" s="53"/>
      <c r="TJP41" s="53"/>
      <c r="TJQ41" s="53"/>
      <c r="TJR41" s="53"/>
      <c r="TJS41" s="53"/>
      <c r="TJT41" s="53"/>
      <c r="TJU41" s="53"/>
      <c r="TJV41" s="53"/>
      <c r="TJW41" s="53"/>
      <c r="TJX41" s="53"/>
      <c r="TJY41" s="53"/>
      <c r="TJZ41" s="53"/>
      <c r="TKA41" s="53"/>
      <c r="TKB41" s="53"/>
      <c r="TKC41" s="53"/>
      <c r="TKD41" s="53"/>
      <c r="TKE41" s="53"/>
      <c r="TKF41" s="53"/>
      <c r="TKG41" s="53"/>
      <c r="TKH41" s="53"/>
      <c r="TKI41" s="53"/>
      <c r="TKJ41" s="53"/>
      <c r="TKK41" s="53"/>
      <c r="TKL41" s="53"/>
      <c r="TKM41" s="53"/>
      <c r="TKN41" s="53"/>
      <c r="TKO41" s="53"/>
      <c r="TKP41" s="53"/>
      <c r="TKQ41" s="53"/>
      <c r="TKR41" s="53"/>
      <c r="TKS41" s="53"/>
      <c r="TKT41" s="53"/>
      <c r="TKU41" s="53"/>
      <c r="TKV41" s="53"/>
      <c r="TKW41" s="53"/>
      <c r="TKX41" s="53"/>
      <c r="TKY41" s="53"/>
      <c r="TKZ41" s="53"/>
      <c r="TLA41" s="53"/>
      <c r="TLB41" s="53"/>
      <c r="TLC41" s="53"/>
      <c r="TLD41" s="53"/>
      <c r="TLE41" s="53"/>
      <c r="TLF41" s="53"/>
      <c r="TLG41" s="53"/>
      <c r="TLH41" s="53"/>
      <c r="TLI41" s="53"/>
      <c r="TLJ41" s="53"/>
      <c r="TLK41" s="53"/>
      <c r="TLL41" s="53"/>
      <c r="TLM41" s="53"/>
      <c r="TLN41" s="53"/>
      <c r="TLO41" s="53"/>
      <c r="TLP41" s="53"/>
      <c r="TLQ41" s="53"/>
      <c r="TLR41" s="53"/>
      <c r="TLS41" s="53"/>
      <c r="TLT41" s="53"/>
      <c r="TLU41" s="53"/>
      <c r="TLV41" s="53"/>
      <c r="TLW41" s="53"/>
      <c r="TLX41" s="53"/>
      <c r="TLY41" s="53"/>
      <c r="TLZ41" s="53"/>
      <c r="TMA41" s="53"/>
      <c r="TMB41" s="53"/>
      <c r="TMC41" s="53"/>
      <c r="TMD41" s="53"/>
      <c r="TME41" s="53"/>
      <c r="TMF41" s="53"/>
      <c r="TMG41" s="53"/>
      <c r="TMH41" s="53"/>
      <c r="TMI41" s="53"/>
      <c r="TMJ41" s="53"/>
      <c r="TMK41" s="53"/>
      <c r="TML41" s="53"/>
      <c r="TMM41" s="53"/>
      <c r="TMN41" s="53"/>
      <c r="TMO41" s="53"/>
      <c r="TMP41" s="53"/>
      <c r="TMQ41" s="53"/>
      <c r="TMR41" s="53"/>
      <c r="TMS41" s="53"/>
      <c r="TMT41" s="53"/>
      <c r="TMU41" s="53"/>
      <c r="TMV41" s="53"/>
      <c r="TMW41" s="53"/>
      <c r="TMX41" s="53"/>
      <c r="TMY41" s="53"/>
      <c r="TMZ41" s="53"/>
      <c r="TNA41" s="53"/>
      <c r="TNB41" s="53"/>
      <c r="TNC41" s="53"/>
      <c r="TND41" s="53"/>
      <c r="TNE41" s="53"/>
      <c r="TNF41" s="53"/>
      <c r="TNG41" s="53"/>
      <c r="TNH41" s="53"/>
      <c r="TNI41" s="53"/>
      <c r="TNJ41" s="53"/>
      <c r="TNK41" s="53"/>
      <c r="TNL41" s="53"/>
      <c r="TNM41" s="53"/>
      <c r="TNN41" s="53"/>
      <c r="TNO41" s="53"/>
      <c r="TNP41" s="53"/>
      <c r="TNQ41" s="53"/>
      <c r="TNR41" s="53"/>
      <c r="TNS41" s="53"/>
      <c r="TNT41" s="53"/>
      <c r="TNU41" s="53"/>
      <c r="TNV41" s="53"/>
      <c r="TNW41" s="53"/>
      <c r="TNX41" s="53"/>
      <c r="TNY41" s="53"/>
      <c r="TNZ41" s="53"/>
      <c r="TOA41" s="53"/>
      <c r="TOB41" s="53"/>
      <c r="TOC41" s="53"/>
      <c r="TOD41" s="53"/>
      <c r="TOE41" s="53"/>
      <c r="TOF41" s="53"/>
      <c r="TOG41" s="53"/>
      <c r="TOH41" s="53"/>
      <c r="TOI41" s="53"/>
      <c r="TOJ41" s="53"/>
      <c r="TOK41" s="53"/>
      <c r="TOL41" s="53"/>
      <c r="TOM41" s="53"/>
      <c r="TON41" s="53"/>
      <c r="TOO41" s="53"/>
      <c r="TOP41" s="53"/>
      <c r="TOQ41" s="53"/>
      <c r="TOR41" s="53"/>
      <c r="TOS41" s="53"/>
      <c r="TOT41" s="53"/>
      <c r="TOU41" s="53"/>
      <c r="TOV41" s="53"/>
      <c r="TOW41" s="53"/>
      <c r="TOX41" s="53"/>
      <c r="TOY41" s="53"/>
      <c r="TOZ41" s="53"/>
      <c r="TPA41" s="53"/>
      <c r="TPB41" s="53"/>
      <c r="TPC41" s="53"/>
      <c r="TPD41" s="53"/>
      <c r="TPE41" s="53"/>
      <c r="TPF41" s="53"/>
      <c r="TPG41" s="53"/>
      <c r="TPH41" s="53"/>
      <c r="TPI41" s="53"/>
      <c r="TPJ41" s="53"/>
      <c r="TPK41" s="53"/>
      <c r="TPL41" s="53"/>
      <c r="TPM41" s="53"/>
      <c r="TPN41" s="53"/>
      <c r="TPO41" s="53"/>
      <c r="TPP41" s="53"/>
      <c r="TPQ41" s="53"/>
      <c r="TPR41" s="53"/>
      <c r="TPS41" s="53"/>
      <c r="TPT41" s="53"/>
      <c r="TPU41" s="53"/>
      <c r="TPV41" s="53"/>
      <c r="TPW41" s="53"/>
      <c r="TPX41" s="53"/>
      <c r="TPY41" s="53"/>
      <c r="TPZ41" s="53"/>
      <c r="TQA41" s="53"/>
      <c r="TQB41" s="53"/>
      <c r="TQC41" s="53"/>
      <c r="TQD41" s="53"/>
      <c r="TQE41" s="53"/>
      <c r="TQF41" s="53"/>
      <c r="TQG41" s="53"/>
      <c r="TQH41" s="53"/>
      <c r="TQI41" s="53"/>
      <c r="TQJ41" s="53"/>
      <c r="TQK41" s="53"/>
      <c r="TQL41" s="53"/>
      <c r="TQM41" s="53"/>
      <c r="TQN41" s="53"/>
      <c r="TQO41" s="53"/>
      <c r="TQP41" s="53"/>
      <c r="TQQ41" s="53"/>
      <c r="TQR41" s="53"/>
      <c r="TQS41" s="53"/>
      <c r="TQT41" s="53"/>
      <c r="TQU41" s="53"/>
      <c r="TQV41" s="53"/>
      <c r="TQW41" s="53"/>
      <c r="TQX41" s="53"/>
      <c r="TQY41" s="53"/>
      <c r="TQZ41" s="53"/>
      <c r="TRA41" s="53"/>
      <c r="TRB41" s="53"/>
      <c r="TRC41" s="53"/>
      <c r="TRD41" s="53"/>
      <c r="TRE41" s="53"/>
      <c r="TRF41" s="53"/>
      <c r="TRG41" s="53"/>
      <c r="TRH41" s="53"/>
      <c r="TRI41" s="53"/>
      <c r="TRJ41" s="53"/>
      <c r="TRK41" s="53"/>
      <c r="TRL41" s="53"/>
      <c r="TRM41" s="53"/>
      <c r="TRN41" s="53"/>
      <c r="TRO41" s="53"/>
      <c r="TRP41" s="53"/>
      <c r="TRQ41" s="53"/>
      <c r="TRR41" s="53"/>
      <c r="TRS41" s="53"/>
      <c r="TRT41" s="53"/>
      <c r="TRU41" s="53"/>
      <c r="TRV41" s="53"/>
      <c r="TRW41" s="53"/>
      <c r="TRX41" s="53"/>
      <c r="TRY41" s="53"/>
      <c r="TRZ41" s="53"/>
      <c r="TSA41" s="53"/>
      <c r="TSB41" s="53"/>
      <c r="TSC41" s="53"/>
      <c r="TSD41" s="53"/>
      <c r="TSE41" s="53"/>
      <c r="TSF41" s="53"/>
      <c r="TSG41" s="53"/>
      <c r="TSH41" s="53"/>
      <c r="TSI41" s="53"/>
      <c r="TSJ41" s="53"/>
      <c r="TSK41" s="53"/>
      <c r="TSL41" s="53"/>
      <c r="TSM41" s="53"/>
      <c r="TSN41" s="53"/>
      <c r="TSO41" s="53"/>
      <c r="TSP41" s="53"/>
      <c r="TSQ41" s="53"/>
      <c r="TSR41" s="53"/>
      <c r="TSS41" s="53"/>
      <c r="TST41" s="53"/>
      <c r="TSU41" s="53"/>
      <c r="TSV41" s="53"/>
      <c r="TSW41" s="53"/>
      <c r="TSX41" s="53"/>
      <c r="TSY41" s="53"/>
      <c r="TSZ41" s="53"/>
      <c r="TTA41" s="53"/>
      <c r="TTB41" s="53"/>
      <c r="TTC41" s="53"/>
      <c r="TTD41" s="53"/>
      <c r="TTE41" s="53"/>
      <c r="TTF41" s="53"/>
      <c r="TTG41" s="53"/>
      <c r="TTH41" s="53"/>
      <c r="TTI41" s="53"/>
      <c r="TTJ41" s="53"/>
      <c r="TTK41" s="53"/>
      <c r="TTL41" s="53"/>
      <c r="TTM41" s="53"/>
      <c r="TTN41" s="53"/>
      <c r="TTO41" s="53"/>
      <c r="TTP41" s="53"/>
      <c r="TTQ41" s="53"/>
      <c r="TTR41" s="53"/>
      <c r="TTS41" s="53"/>
      <c r="TTT41" s="53"/>
      <c r="TTU41" s="53"/>
      <c r="TTV41" s="53"/>
      <c r="TTW41" s="53"/>
      <c r="TTX41" s="53"/>
      <c r="TTY41" s="53"/>
      <c r="TTZ41" s="53"/>
      <c r="TUA41" s="53"/>
      <c r="TUB41" s="53"/>
      <c r="TUC41" s="53"/>
      <c r="TUD41" s="53"/>
      <c r="TUE41" s="53"/>
      <c r="TUF41" s="53"/>
      <c r="TUG41" s="53"/>
      <c r="TUH41" s="53"/>
      <c r="TUI41" s="53"/>
      <c r="TUJ41" s="53"/>
      <c r="TUK41" s="53"/>
      <c r="TUL41" s="53"/>
      <c r="TUM41" s="53"/>
      <c r="TUN41" s="53"/>
      <c r="TUO41" s="53"/>
      <c r="TUP41" s="53"/>
      <c r="TUQ41" s="53"/>
      <c r="TUR41" s="53"/>
      <c r="TUS41" s="53"/>
      <c r="TUT41" s="53"/>
      <c r="TUU41" s="53"/>
      <c r="TUV41" s="53"/>
      <c r="TUW41" s="53"/>
      <c r="TUX41" s="53"/>
      <c r="TUY41" s="53"/>
      <c r="TUZ41" s="53"/>
      <c r="TVA41" s="53"/>
      <c r="TVB41" s="53"/>
      <c r="TVC41" s="53"/>
      <c r="TVD41" s="53"/>
      <c r="TVE41" s="53"/>
      <c r="TVF41" s="53"/>
      <c r="TVG41" s="53"/>
      <c r="TVH41" s="53"/>
      <c r="TVI41" s="53"/>
      <c r="TVJ41" s="53"/>
      <c r="TVK41" s="53"/>
      <c r="TVL41" s="53"/>
      <c r="TVM41" s="53"/>
      <c r="TVN41" s="53"/>
      <c r="TVO41" s="53"/>
      <c r="TVP41" s="53"/>
      <c r="TVQ41" s="53"/>
      <c r="TVR41" s="53"/>
      <c r="TVS41" s="53"/>
      <c r="TVT41" s="53"/>
      <c r="TVU41" s="53"/>
      <c r="TVV41" s="53"/>
      <c r="TVW41" s="53"/>
      <c r="TVX41" s="53"/>
      <c r="TVY41" s="53"/>
      <c r="TVZ41" s="53"/>
      <c r="TWA41" s="53"/>
      <c r="TWB41" s="53"/>
      <c r="TWC41" s="53"/>
      <c r="TWD41" s="53"/>
      <c r="TWE41" s="53"/>
      <c r="TWF41" s="53"/>
      <c r="TWG41" s="53"/>
      <c r="TWH41" s="53"/>
      <c r="TWI41" s="53"/>
      <c r="TWJ41" s="53"/>
      <c r="TWK41" s="53"/>
      <c r="TWL41" s="53"/>
      <c r="TWM41" s="53"/>
      <c r="TWN41" s="53"/>
      <c r="TWO41" s="53"/>
      <c r="TWP41" s="53"/>
      <c r="TWQ41" s="53"/>
      <c r="TWR41" s="53"/>
      <c r="TWS41" s="53"/>
      <c r="TWT41" s="53"/>
      <c r="TWU41" s="53"/>
      <c r="TWV41" s="53"/>
      <c r="TWW41" s="53"/>
      <c r="TWX41" s="53"/>
      <c r="TWY41" s="53"/>
      <c r="TWZ41" s="53"/>
      <c r="TXA41" s="53"/>
      <c r="TXB41" s="53"/>
      <c r="TXC41" s="53"/>
      <c r="TXD41" s="53"/>
      <c r="TXE41" s="53"/>
      <c r="TXF41" s="53"/>
      <c r="TXG41" s="53"/>
      <c r="TXH41" s="53"/>
      <c r="TXI41" s="53"/>
      <c r="TXJ41" s="53"/>
      <c r="TXK41" s="53"/>
      <c r="TXL41" s="53"/>
      <c r="TXM41" s="53"/>
      <c r="TXN41" s="53"/>
      <c r="TXO41" s="53"/>
      <c r="TXP41" s="53"/>
      <c r="TXQ41" s="53"/>
      <c r="TXR41" s="53"/>
      <c r="TXS41" s="53"/>
      <c r="TXT41" s="53"/>
      <c r="TXU41" s="53"/>
      <c r="TXV41" s="53"/>
      <c r="TXW41" s="53"/>
      <c r="TXX41" s="53"/>
      <c r="TXY41" s="53"/>
      <c r="TXZ41" s="53"/>
      <c r="TYA41" s="53"/>
      <c r="TYB41" s="53"/>
      <c r="TYC41" s="53"/>
      <c r="TYD41" s="53"/>
      <c r="TYE41" s="53"/>
      <c r="TYF41" s="53"/>
      <c r="TYG41" s="53"/>
      <c r="TYH41" s="53"/>
      <c r="TYI41" s="53"/>
      <c r="TYJ41" s="53"/>
      <c r="TYK41" s="53"/>
      <c r="TYL41" s="53"/>
      <c r="TYM41" s="53"/>
      <c r="TYN41" s="53"/>
      <c r="TYO41" s="53"/>
      <c r="TYP41" s="53"/>
      <c r="TYQ41" s="53"/>
      <c r="TYR41" s="53"/>
      <c r="TYS41" s="53"/>
      <c r="TYT41" s="53"/>
      <c r="TYU41" s="53"/>
      <c r="TYV41" s="53"/>
      <c r="TYW41" s="53"/>
      <c r="TYX41" s="53"/>
      <c r="TYY41" s="53"/>
      <c r="TYZ41" s="53"/>
      <c r="TZA41" s="53"/>
      <c r="TZB41" s="53"/>
      <c r="TZC41" s="53"/>
      <c r="TZD41" s="53"/>
      <c r="TZE41" s="53"/>
      <c r="TZF41" s="53"/>
      <c r="TZG41" s="53"/>
      <c r="TZH41" s="53"/>
      <c r="TZI41" s="53"/>
      <c r="TZJ41" s="53"/>
      <c r="TZK41" s="53"/>
      <c r="TZL41" s="53"/>
      <c r="TZM41" s="53"/>
      <c r="TZN41" s="53"/>
      <c r="TZO41" s="53"/>
      <c r="TZP41" s="53"/>
      <c r="TZQ41" s="53"/>
      <c r="TZR41" s="53"/>
      <c r="TZS41" s="53"/>
      <c r="TZT41" s="53"/>
      <c r="TZU41" s="53"/>
      <c r="TZV41" s="53"/>
      <c r="TZW41" s="53"/>
      <c r="TZX41" s="53"/>
      <c r="TZY41" s="53"/>
      <c r="TZZ41" s="53"/>
      <c r="UAA41" s="53"/>
      <c r="UAB41" s="53"/>
      <c r="UAC41" s="53"/>
      <c r="UAD41" s="53"/>
      <c r="UAE41" s="53"/>
      <c r="UAF41" s="53"/>
      <c r="UAG41" s="53"/>
      <c r="UAH41" s="53"/>
      <c r="UAI41" s="53"/>
      <c r="UAJ41" s="53"/>
      <c r="UAK41" s="53"/>
      <c r="UAL41" s="53"/>
      <c r="UAM41" s="53"/>
      <c r="UAN41" s="53"/>
      <c r="UAO41" s="53"/>
      <c r="UAP41" s="53"/>
      <c r="UAQ41" s="53"/>
      <c r="UAR41" s="53"/>
      <c r="UAS41" s="53"/>
      <c r="UAT41" s="53"/>
      <c r="UAU41" s="53"/>
      <c r="UAV41" s="53"/>
      <c r="UAW41" s="53"/>
      <c r="UAX41" s="53"/>
      <c r="UAY41" s="53"/>
      <c r="UAZ41" s="53"/>
      <c r="UBA41" s="53"/>
      <c r="UBB41" s="53"/>
      <c r="UBC41" s="53"/>
      <c r="UBD41" s="53"/>
      <c r="UBE41" s="53"/>
      <c r="UBF41" s="53"/>
      <c r="UBG41" s="53"/>
      <c r="UBH41" s="53"/>
      <c r="UBI41" s="53"/>
      <c r="UBJ41" s="53"/>
      <c r="UBK41" s="53"/>
      <c r="UBL41" s="53"/>
      <c r="UBM41" s="53"/>
      <c r="UBN41" s="53"/>
      <c r="UBO41" s="53"/>
      <c r="UBP41" s="53"/>
      <c r="UBQ41" s="53"/>
      <c r="UBR41" s="53"/>
      <c r="UBS41" s="53"/>
      <c r="UBT41" s="53"/>
      <c r="UBU41" s="53"/>
      <c r="UBV41" s="53"/>
      <c r="UBW41" s="53"/>
      <c r="UBX41" s="53"/>
      <c r="UBY41" s="53"/>
      <c r="UBZ41" s="53"/>
      <c r="UCA41" s="53"/>
      <c r="UCB41" s="53"/>
      <c r="UCC41" s="53"/>
      <c r="UCD41" s="53"/>
      <c r="UCE41" s="53"/>
      <c r="UCF41" s="53"/>
      <c r="UCG41" s="53"/>
      <c r="UCH41" s="53"/>
      <c r="UCI41" s="53"/>
      <c r="UCJ41" s="53"/>
      <c r="UCK41" s="53"/>
      <c r="UCL41" s="53"/>
      <c r="UCM41" s="53"/>
      <c r="UCN41" s="53"/>
      <c r="UCO41" s="53"/>
      <c r="UCP41" s="53"/>
      <c r="UCQ41" s="53"/>
      <c r="UCR41" s="53"/>
      <c r="UCS41" s="53"/>
      <c r="UCT41" s="53"/>
      <c r="UCU41" s="53"/>
      <c r="UCV41" s="53"/>
      <c r="UCW41" s="53"/>
      <c r="UCX41" s="53"/>
      <c r="UCY41" s="53"/>
      <c r="UCZ41" s="53"/>
      <c r="UDA41" s="53"/>
      <c r="UDB41" s="53"/>
      <c r="UDC41" s="53"/>
      <c r="UDD41" s="53"/>
      <c r="UDE41" s="53"/>
      <c r="UDF41" s="53"/>
      <c r="UDG41" s="53"/>
      <c r="UDH41" s="53"/>
      <c r="UDI41" s="53"/>
      <c r="UDJ41" s="53"/>
      <c r="UDK41" s="53"/>
      <c r="UDL41" s="53"/>
      <c r="UDM41" s="53"/>
      <c r="UDN41" s="53"/>
      <c r="UDO41" s="53"/>
      <c r="UDP41" s="53"/>
      <c r="UDQ41" s="53"/>
      <c r="UDR41" s="53"/>
      <c r="UDS41" s="53"/>
      <c r="UDT41" s="53"/>
      <c r="UDU41" s="53"/>
      <c r="UDV41" s="53"/>
      <c r="UDW41" s="53"/>
      <c r="UDX41" s="53"/>
      <c r="UDY41" s="53"/>
      <c r="UDZ41" s="53"/>
      <c r="UEA41" s="53"/>
      <c r="UEB41" s="53"/>
      <c r="UEC41" s="53"/>
      <c r="UED41" s="53"/>
      <c r="UEE41" s="53"/>
      <c r="UEF41" s="53"/>
      <c r="UEG41" s="53"/>
      <c r="UEH41" s="53"/>
      <c r="UEI41" s="53"/>
      <c r="UEJ41" s="53"/>
      <c r="UEK41" s="53"/>
      <c r="UEL41" s="53"/>
      <c r="UEM41" s="53"/>
      <c r="UEN41" s="53"/>
      <c r="UEO41" s="53"/>
      <c r="UEP41" s="53"/>
      <c r="UEQ41" s="53"/>
      <c r="UER41" s="53"/>
      <c r="UES41" s="53"/>
      <c r="UET41" s="53"/>
      <c r="UEU41" s="53"/>
      <c r="UEV41" s="53"/>
      <c r="UEW41" s="53"/>
      <c r="UEX41" s="53"/>
      <c r="UEY41" s="53"/>
      <c r="UEZ41" s="53"/>
      <c r="UFA41" s="53"/>
      <c r="UFB41" s="53"/>
      <c r="UFC41" s="53"/>
      <c r="UFD41" s="53"/>
      <c r="UFE41" s="53"/>
      <c r="UFF41" s="53"/>
      <c r="UFG41" s="53"/>
      <c r="UFH41" s="53"/>
      <c r="UFI41" s="53"/>
      <c r="UFJ41" s="53"/>
      <c r="UFK41" s="53"/>
      <c r="UFL41" s="53"/>
      <c r="UFM41" s="53"/>
      <c r="UFN41" s="53"/>
      <c r="UFO41" s="53"/>
      <c r="UFP41" s="53"/>
      <c r="UFQ41" s="53"/>
      <c r="UFR41" s="53"/>
      <c r="UFS41" s="53"/>
      <c r="UFT41" s="53"/>
      <c r="UFU41" s="53"/>
      <c r="UFV41" s="53"/>
      <c r="UFW41" s="53"/>
      <c r="UFX41" s="53"/>
      <c r="UFY41" s="53"/>
      <c r="UFZ41" s="53"/>
      <c r="UGA41" s="53"/>
      <c r="UGB41" s="53"/>
      <c r="UGC41" s="53"/>
      <c r="UGD41" s="53"/>
      <c r="UGE41" s="53"/>
      <c r="UGF41" s="53"/>
      <c r="UGG41" s="53"/>
      <c r="UGH41" s="53"/>
      <c r="UGI41" s="53"/>
      <c r="UGJ41" s="53"/>
      <c r="UGK41" s="53"/>
      <c r="UGL41" s="53"/>
      <c r="UGM41" s="53"/>
      <c r="UGN41" s="53"/>
      <c r="UGO41" s="53"/>
      <c r="UGP41" s="53"/>
      <c r="UGQ41" s="53"/>
      <c r="UGR41" s="53"/>
      <c r="UGS41" s="53"/>
      <c r="UGT41" s="53"/>
      <c r="UGU41" s="53"/>
      <c r="UGV41" s="53"/>
      <c r="UGW41" s="53"/>
      <c r="UGX41" s="53"/>
      <c r="UGY41" s="53"/>
      <c r="UGZ41" s="53"/>
      <c r="UHA41" s="53"/>
      <c r="UHB41" s="53"/>
      <c r="UHC41" s="53"/>
      <c r="UHD41" s="53"/>
      <c r="UHE41" s="53"/>
      <c r="UHF41" s="53"/>
      <c r="UHG41" s="53"/>
      <c r="UHH41" s="53"/>
      <c r="UHI41" s="53"/>
      <c r="UHJ41" s="53"/>
      <c r="UHK41" s="53"/>
      <c r="UHL41" s="53"/>
      <c r="UHM41" s="53"/>
      <c r="UHN41" s="53"/>
      <c r="UHO41" s="53"/>
      <c r="UHP41" s="53"/>
      <c r="UHQ41" s="53"/>
      <c r="UHR41" s="53"/>
      <c r="UHS41" s="53"/>
      <c r="UHT41" s="53"/>
      <c r="UHU41" s="53"/>
      <c r="UHV41" s="53"/>
      <c r="UHW41" s="53"/>
      <c r="UHX41" s="53"/>
      <c r="UHY41" s="53"/>
      <c r="UHZ41" s="53"/>
      <c r="UIA41" s="53"/>
      <c r="UIB41" s="53"/>
      <c r="UIC41" s="53"/>
      <c r="UID41" s="53"/>
      <c r="UIE41" s="53"/>
      <c r="UIF41" s="53"/>
      <c r="UIG41" s="53"/>
      <c r="UIH41" s="53"/>
      <c r="UII41" s="53"/>
      <c r="UIJ41" s="53"/>
      <c r="UIK41" s="53"/>
      <c r="UIL41" s="53"/>
      <c r="UIM41" s="53"/>
      <c r="UIN41" s="53"/>
      <c r="UIO41" s="53"/>
      <c r="UIP41" s="53"/>
      <c r="UIQ41" s="53"/>
      <c r="UIR41" s="53"/>
      <c r="UIS41" s="53"/>
      <c r="UIT41" s="53"/>
      <c r="UIU41" s="53"/>
      <c r="UIV41" s="53"/>
      <c r="UIW41" s="53"/>
      <c r="UIX41" s="53"/>
      <c r="UIY41" s="53"/>
      <c r="UIZ41" s="53"/>
      <c r="UJA41" s="53"/>
      <c r="UJB41" s="53"/>
      <c r="UJC41" s="53"/>
      <c r="UJD41" s="53"/>
      <c r="UJE41" s="53"/>
      <c r="UJF41" s="53"/>
      <c r="UJG41" s="53"/>
      <c r="UJH41" s="53"/>
      <c r="UJI41" s="53"/>
      <c r="UJJ41" s="53"/>
      <c r="UJK41" s="53"/>
      <c r="UJL41" s="53"/>
      <c r="UJM41" s="53"/>
      <c r="UJN41" s="53"/>
      <c r="UJO41" s="53"/>
      <c r="UJP41" s="53"/>
      <c r="UJQ41" s="53"/>
      <c r="UJR41" s="53"/>
      <c r="UJS41" s="53"/>
      <c r="UJT41" s="53"/>
      <c r="UJU41" s="53"/>
      <c r="UJV41" s="53"/>
      <c r="UJW41" s="53"/>
      <c r="UJX41" s="53"/>
      <c r="UJY41" s="53"/>
      <c r="UJZ41" s="53"/>
      <c r="UKA41" s="53"/>
      <c r="UKB41" s="53"/>
      <c r="UKC41" s="53"/>
      <c r="UKD41" s="53"/>
      <c r="UKE41" s="53"/>
      <c r="UKF41" s="53"/>
      <c r="UKG41" s="53"/>
      <c r="UKH41" s="53"/>
      <c r="UKI41" s="53"/>
      <c r="UKJ41" s="53"/>
      <c r="UKK41" s="53"/>
      <c r="UKL41" s="53"/>
      <c r="UKM41" s="53"/>
      <c r="UKN41" s="53"/>
      <c r="UKO41" s="53"/>
      <c r="UKP41" s="53"/>
      <c r="UKQ41" s="53"/>
      <c r="UKR41" s="53"/>
      <c r="UKS41" s="53"/>
      <c r="UKT41" s="53"/>
      <c r="UKU41" s="53"/>
      <c r="UKV41" s="53"/>
      <c r="UKW41" s="53"/>
      <c r="UKX41" s="53"/>
      <c r="UKY41" s="53"/>
      <c r="UKZ41" s="53"/>
      <c r="ULA41" s="53"/>
      <c r="ULB41" s="53"/>
      <c r="ULC41" s="53"/>
      <c r="ULD41" s="53"/>
      <c r="ULE41" s="53"/>
      <c r="ULF41" s="53"/>
      <c r="ULG41" s="53"/>
      <c r="ULH41" s="53"/>
      <c r="ULI41" s="53"/>
      <c r="ULJ41" s="53"/>
      <c r="ULK41" s="53"/>
      <c r="ULL41" s="53"/>
      <c r="ULM41" s="53"/>
      <c r="ULN41" s="53"/>
      <c r="ULO41" s="53"/>
      <c r="ULP41" s="53"/>
      <c r="ULQ41" s="53"/>
      <c r="ULR41" s="53"/>
      <c r="ULS41" s="53"/>
      <c r="ULT41" s="53"/>
      <c r="ULU41" s="53"/>
      <c r="ULV41" s="53"/>
      <c r="ULW41" s="53"/>
      <c r="ULX41" s="53"/>
      <c r="ULY41" s="53"/>
      <c r="ULZ41" s="53"/>
      <c r="UMA41" s="53"/>
      <c r="UMB41" s="53"/>
      <c r="UMC41" s="53"/>
      <c r="UMD41" s="53"/>
      <c r="UME41" s="53"/>
      <c r="UMF41" s="53"/>
      <c r="UMG41" s="53"/>
      <c r="UMH41" s="53"/>
      <c r="UMI41" s="53"/>
      <c r="UMJ41" s="53"/>
      <c r="UMK41" s="53"/>
      <c r="UML41" s="53"/>
      <c r="UMM41" s="53"/>
      <c r="UMN41" s="53"/>
      <c r="UMO41" s="53"/>
      <c r="UMP41" s="53"/>
      <c r="UMQ41" s="53"/>
      <c r="UMR41" s="53"/>
      <c r="UMS41" s="53"/>
      <c r="UMT41" s="53"/>
      <c r="UMU41" s="53"/>
      <c r="UMV41" s="53"/>
      <c r="UMW41" s="53"/>
      <c r="UMX41" s="53"/>
      <c r="UMY41" s="53"/>
      <c r="UMZ41" s="53"/>
      <c r="UNA41" s="53"/>
      <c r="UNB41" s="53"/>
      <c r="UNC41" s="53"/>
      <c r="UND41" s="53"/>
      <c r="UNE41" s="53"/>
      <c r="UNF41" s="53"/>
      <c r="UNG41" s="53"/>
      <c r="UNH41" s="53"/>
      <c r="UNI41" s="53"/>
      <c r="UNJ41" s="53"/>
      <c r="UNK41" s="53"/>
      <c r="UNL41" s="53"/>
      <c r="UNM41" s="53"/>
      <c r="UNN41" s="53"/>
      <c r="UNO41" s="53"/>
      <c r="UNP41" s="53"/>
      <c r="UNQ41" s="53"/>
      <c r="UNR41" s="53"/>
      <c r="UNS41" s="53"/>
      <c r="UNT41" s="53"/>
      <c r="UNU41" s="53"/>
      <c r="UNV41" s="53"/>
      <c r="UNW41" s="53"/>
      <c r="UNX41" s="53"/>
      <c r="UNY41" s="53"/>
      <c r="UNZ41" s="53"/>
      <c r="UOA41" s="53"/>
      <c r="UOB41" s="53"/>
      <c r="UOC41" s="53"/>
      <c r="UOD41" s="53"/>
      <c r="UOE41" s="53"/>
      <c r="UOF41" s="53"/>
      <c r="UOG41" s="53"/>
      <c r="UOH41" s="53"/>
      <c r="UOI41" s="53"/>
      <c r="UOJ41" s="53"/>
      <c r="UOK41" s="53"/>
      <c r="UOL41" s="53"/>
      <c r="UOM41" s="53"/>
      <c r="UON41" s="53"/>
      <c r="UOO41" s="53"/>
      <c r="UOP41" s="53"/>
      <c r="UOQ41" s="53"/>
      <c r="UOR41" s="53"/>
      <c r="UOS41" s="53"/>
      <c r="UOT41" s="53"/>
      <c r="UOU41" s="53"/>
      <c r="UOV41" s="53"/>
      <c r="UOW41" s="53"/>
      <c r="UOX41" s="53"/>
      <c r="UOY41" s="53"/>
      <c r="UOZ41" s="53"/>
      <c r="UPA41" s="53"/>
      <c r="UPB41" s="53"/>
      <c r="UPC41" s="53"/>
      <c r="UPD41" s="53"/>
      <c r="UPE41" s="53"/>
      <c r="UPF41" s="53"/>
      <c r="UPG41" s="53"/>
      <c r="UPH41" s="53"/>
      <c r="UPI41" s="53"/>
      <c r="UPJ41" s="53"/>
      <c r="UPK41" s="53"/>
      <c r="UPL41" s="53"/>
      <c r="UPM41" s="53"/>
      <c r="UPN41" s="53"/>
      <c r="UPO41" s="53"/>
      <c r="UPP41" s="53"/>
      <c r="UPQ41" s="53"/>
      <c r="UPR41" s="53"/>
      <c r="UPS41" s="53"/>
      <c r="UPT41" s="53"/>
      <c r="UPU41" s="53"/>
      <c r="UPV41" s="53"/>
      <c r="UPW41" s="53"/>
      <c r="UPX41" s="53"/>
      <c r="UPY41" s="53"/>
      <c r="UPZ41" s="53"/>
      <c r="UQA41" s="53"/>
      <c r="UQB41" s="53"/>
      <c r="UQC41" s="53"/>
      <c r="UQD41" s="53"/>
      <c r="UQE41" s="53"/>
      <c r="UQF41" s="53"/>
      <c r="UQG41" s="53"/>
      <c r="UQH41" s="53"/>
      <c r="UQI41" s="53"/>
      <c r="UQJ41" s="53"/>
      <c r="UQK41" s="53"/>
      <c r="UQL41" s="53"/>
      <c r="UQM41" s="53"/>
      <c r="UQN41" s="53"/>
      <c r="UQO41" s="53"/>
      <c r="UQP41" s="53"/>
      <c r="UQQ41" s="53"/>
      <c r="UQR41" s="53"/>
      <c r="UQS41" s="53"/>
      <c r="UQT41" s="53"/>
      <c r="UQU41" s="53"/>
      <c r="UQV41" s="53"/>
      <c r="UQW41" s="53"/>
      <c r="UQX41" s="53"/>
      <c r="UQY41" s="53"/>
      <c r="UQZ41" s="53"/>
      <c r="URA41" s="53"/>
      <c r="URB41" s="53"/>
      <c r="URC41" s="53"/>
      <c r="URD41" s="53"/>
      <c r="URE41" s="53"/>
      <c r="URF41" s="53"/>
      <c r="URG41" s="53"/>
      <c r="URH41" s="53"/>
      <c r="URI41" s="53"/>
      <c r="URJ41" s="53"/>
      <c r="URK41" s="53"/>
      <c r="URL41" s="53"/>
      <c r="URM41" s="53"/>
      <c r="URN41" s="53"/>
      <c r="URO41" s="53"/>
      <c r="URP41" s="53"/>
      <c r="URQ41" s="53"/>
      <c r="URR41" s="53"/>
      <c r="URS41" s="53"/>
      <c r="URT41" s="53"/>
      <c r="URU41" s="53"/>
      <c r="URV41" s="53"/>
      <c r="URW41" s="53"/>
      <c r="URX41" s="53"/>
      <c r="URY41" s="53"/>
      <c r="URZ41" s="53"/>
      <c r="USA41" s="53"/>
      <c r="USB41" s="53"/>
      <c r="USC41" s="53"/>
      <c r="USD41" s="53"/>
      <c r="USE41" s="53"/>
      <c r="USF41" s="53"/>
      <c r="USG41" s="53"/>
      <c r="USH41" s="53"/>
      <c r="USI41" s="53"/>
      <c r="USJ41" s="53"/>
      <c r="USK41" s="53"/>
      <c r="USL41" s="53"/>
      <c r="USM41" s="53"/>
      <c r="USN41" s="53"/>
      <c r="USO41" s="53"/>
      <c r="USP41" s="53"/>
      <c r="USQ41" s="53"/>
      <c r="USR41" s="53"/>
      <c r="USS41" s="53"/>
      <c r="UST41" s="53"/>
      <c r="USU41" s="53"/>
      <c r="USV41" s="53"/>
      <c r="USW41" s="53"/>
      <c r="USX41" s="53"/>
      <c r="USY41" s="53"/>
      <c r="USZ41" s="53"/>
      <c r="UTA41" s="53"/>
      <c r="UTB41" s="53"/>
      <c r="UTC41" s="53"/>
      <c r="UTD41" s="53"/>
      <c r="UTE41" s="53"/>
      <c r="UTF41" s="53"/>
      <c r="UTG41" s="53"/>
      <c r="UTH41" s="53"/>
      <c r="UTI41" s="53"/>
      <c r="UTJ41" s="53"/>
      <c r="UTK41" s="53"/>
      <c r="UTL41" s="53"/>
      <c r="UTM41" s="53"/>
      <c r="UTN41" s="53"/>
      <c r="UTO41" s="53"/>
      <c r="UTP41" s="53"/>
      <c r="UTQ41" s="53"/>
      <c r="UTR41" s="53"/>
      <c r="UTS41" s="53"/>
      <c r="UTT41" s="53"/>
      <c r="UTU41" s="53"/>
      <c r="UTV41" s="53"/>
      <c r="UTW41" s="53"/>
      <c r="UTX41" s="53"/>
      <c r="UTY41" s="53"/>
      <c r="UTZ41" s="53"/>
      <c r="UUA41" s="53"/>
      <c r="UUB41" s="53"/>
      <c r="UUC41" s="53"/>
      <c r="UUD41" s="53"/>
      <c r="UUE41" s="53"/>
      <c r="UUF41" s="53"/>
      <c r="UUG41" s="53"/>
      <c r="UUH41" s="53"/>
      <c r="UUI41" s="53"/>
      <c r="UUJ41" s="53"/>
      <c r="UUK41" s="53"/>
      <c r="UUL41" s="53"/>
      <c r="UUM41" s="53"/>
      <c r="UUN41" s="53"/>
      <c r="UUO41" s="53"/>
      <c r="UUP41" s="53"/>
      <c r="UUQ41" s="53"/>
      <c r="UUR41" s="53"/>
      <c r="UUS41" s="53"/>
      <c r="UUT41" s="53"/>
      <c r="UUU41" s="53"/>
      <c r="UUV41" s="53"/>
      <c r="UUW41" s="53"/>
      <c r="UUX41" s="53"/>
      <c r="UUY41" s="53"/>
      <c r="UUZ41" s="53"/>
      <c r="UVA41" s="53"/>
      <c r="UVB41" s="53"/>
      <c r="UVC41" s="53"/>
      <c r="UVD41" s="53"/>
      <c r="UVE41" s="53"/>
      <c r="UVF41" s="53"/>
      <c r="UVG41" s="53"/>
      <c r="UVH41" s="53"/>
      <c r="UVI41" s="53"/>
      <c r="UVJ41" s="53"/>
      <c r="UVK41" s="53"/>
      <c r="UVL41" s="53"/>
      <c r="UVM41" s="53"/>
      <c r="UVN41" s="53"/>
      <c r="UVO41" s="53"/>
      <c r="UVP41" s="53"/>
      <c r="UVQ41" s="53"/>
      <c r="UVR41" s="53"/>
      <c r="UVS41" s="53"/>
      <c r="UVT41" s="53"/>
      <c r="UVU41" s="53"/>
      <c r="UVV41" s="53"/>
      <c r="UVW41" s="53"/>
      <c r="UVX41" s="53"/>
      <c r="UVY41" s="53"/>
      <c r="UVZ41" s="53"/>
      <c r="UWA41" s="53"/>
      <c r="UWB41" s="53"/>
      <c r="UWC41" s="53"/>
      <c r="UWD41" s="53"/>
      <c r="UWE41" s="53"/>
      <c r="UWF41" s="53"/>
      <c r="UWG41" s="53"/>
      <c r="UWH41" s="53"/>
      <c r="UWI41" s="53"/>
      <c r="UWJ41" s="53"/>
      <c r="UWK41" s="53"/>
      <c r="UWL41" s="53"/>
      <c r="UWM41" s="53"/>
      <c r="UWN41" s="53"/>
      <c r="UWO41" s="53"/>
      <c r="UWP41" s="53"/>
      <c r="UWQ41" s="53"/>
      <c r="UWR41" s="53"/>
      <c r="UWS41" s="53"/>
      <c r="UWT41" s="53"/>
      <c r="UWU41" s="53"/>
      <c r="UWV41" s="53"/>
      <c r="UWW41" s="53"/>
      <c r="UWX41" s="53"/>
      <c r="UWY41" s="53"/>
      <c r="UWZ41" s="53"/>
      <c r="UXA41" s="53"/>
      <c r="UXB41" s="53"/>
      <c r="UXC41" s="53"/>
      <c r="UXD41" s="53"/>
      <c r="UXE41" s="53"/>
      <c r="UXF41" s="53"/>
      <c r="UXG41" s="53"/>
      <c r="UXH41" s="53"/>
      <c r="UXI41" s="53"/>
      <c r="UXJ41" s="53"/>
      <c r="UXK41" s="53"/>
      <c r="UXL41" s="53"/>
      <c r="UXM41" s="53"/>
      <c r="UXN41" s="53"/>
      <c r="UXO41" s="53"/>
      <c r="UXP41" s="53"/>
      <c r="UXQ41" s="53"/>
      <c r="UXR41" s="53"/>
      <c r="UXS41" s="53"/>
      <c r="UXT41" s="53"/>
      <c r="UXU41" s="53"/>
      <c r="UXV41" s="53"/>
      <c r="UXW41" s="53"/>
      <c r="UXX41" s="53"/>
      <c r="UXY41" s="53"/>
      <c r="UXZ41" s="53"/>
      <c r="UYA41" s="53"/>
      <c r="UYB41" s="53"/>
      <c r="UYC41" s="53"/>
      <c r="UYD41" s="53"/>
      <c r="UYE41" s="53"/>
      <c r="UYF41" s="53"/>
      <c r="UYG41" s="53"/>
      <c r="UYH41" s="53"/>
      <c r="UYI41" s="53"/>
      <c r="UYJ41" s="53"/>
      <c r="UYK41" s="53"/>
      <c r="UYL41" s="53"/>
      <c r="UYM41" s="53"/>
      <c r="UYN41" s="53"/>
      <c r="UYO41" s="53"/>
      <c r="UYP41" s="53"/>
      <c r="UYQ41" s="53"/>
      <c r="UYR41" s="53"/>
      <c r="UYS41" s="53"/>
      <c r="UYT41" s="53"/>
      <c r="UYU41" s="53"/>
      <c r="UYV41" s="53"/>
      <c r="UYW41" s="53"/>
      <c r="UYX41" s="53"/>
      <c r="UYY41" s="53"/>
      <c r="UYZ41" s="53"/>
      <c r="UZA41" s="53"/>
      <c r="UZB41" s="53"/>
      <c r="UZC41" s="53"/>
      <c r="UZD41" s="53"/>
      <c r="UZE41" s="53"/>
      <c r="UZF41" s="53"/>
      <c r="UZG41" s="53"/>
      <c r="UZH41" s="53"/>
      <c r="UZI41" s="53"/>
      <c r="UZJ41" s="53"/>
      <c r="UZK41" s="53"/>
      <c r="UZL41" s="53"/>
      <c r="UZM41" s="53"/>
      <c r="UZN41" s="53"/>
      <c r="UZO41" s="53"/>
      <c r="UZP41" s="53"/>
      <c r="UZQ41" s="53"/>
      <c r="UZR41" s="53"/>
      <c r="UZS41" s="53"/>
      <c r="UZT41" s="53"/>
      <c r="UZU41" s="53"/>
      <c r="UZV41" s="53"/>
      <c r="UZW41" s="53"/>
      <c r="UZX41" s="53"/>
      <c r="UZY41" s="53"/>
      <c r="UZZ41" s="53"/>
      <c r="VAA41" s="53"/>
      <c r="VAB41" s="53"/>
      <c r="VAC41" s="53"/>
      <c r="VAD41" s="53"/>
      <c r="VAE41" s="53"/>
      <c r="VAF41" s="53"/>
      <c r="VAG41" s="53"/>
      <c r="VAH41" s="53"/>
      <c r="VAI41" s="53"/>
      <c r="VAJ41" s="53"/>
      <c r="VAK41" s="53"/>
      <c r="VAL41" s="53"/>
      <c r="VAM41" s="53"/>
      <c r="VAN41" s="53"/>
      <c r="VAO41" s="53"/>
      <c r="VAP41" s="53"/>
      <c r="VAQ41" s="53"/>
      <c r="VAR41" s="53"/>
      <c r="VAS41" s="53"/>
      <c r="VAT41" s="53"/>
      <c r="VAU41" s="53"/>
      <c r="VAV41" s="53"/>
      <c r="VAW41" s="53"/>
      <c r="VAX41" s="53"/>
      <c r="VAY41" s="53"/>
      <c r="VAZ41" s="53"/>
      <c r="VBA41" s="53"/>
      <c r="VBB41" s="53"/>
      <c r="VBC41" s="53"/>
      <c r="VBD41" s="53"/>
      <c r="VBE41" s="53"/>
      <c r="VBF41" s="53"/>
      <c r="VBG41" s="53"/>
      <c r="VBH41" s="53"/>
      <c r="VBI41" s="53"/>
      <c r="VBJ41" s="53"/>
      <c r="VBK41" s="53"/>
      <c r="VBL41" s="53"/>
      <c r="VBM41" s="53"/>
      <c r="VBN41" s="53"/>
      <c r="VBO41" s="53"/>
      <c r="VBP41" s="53"/>
      <c r="VBQ41" s="53"/>
      <c r="VBR41" s="53"/>
      <c r="VBS41" s="53"/>
      <c r="VBT41" s="53"/>
      <c r="VBU41" s="53"/>
      <c r="VBV41" s="53"/>
      <c r="VBW41" s="53"/>
      <c r="VBX41" s="53"/>
      <c r="VBY41" s="53"/>
      <c r="VBZ41" s="53"/>
      <c r="VCA41" s="53"/>
      <c r="VCB41" s="53"/>
      <c r="VCC41" s="53"/>
      <c r="VCD41" s="53"/>
      <c r="VCE41" s="53"/>
      <c r="VCF41" s="53"/>
      <c r="VCG41" s="53"/>
      <c r="VCH41" s="53"/>
      <c r="VCI41" s="53"/>
      <c r="VCJ41" s="53"/>
      <c r="VCK41" s="53"/>
      <c r="VCL41" s="53"/>
      <c r="VCM41" s="53"/>
      <c r="VCN41" s="53"/>
      <c r="VCO41" s="53"/>
      <c r="VCP41" s="53"/>
      <c r="VCQ41" s="53"/>
      <c r="VCR41" s="53"/>
      <c r="VCS41" s="53"/>
      <c r="VCT41" s="53"/>
      <c r="VCU41" s="53"/>
      <c r="VCV41" s="53"/>
      <c r="VCW41" s="53"/>
      <c r="VCX41" s="53"/>
      <c r="VCY41" s="53"/>
      <c r="VCZ41" s="53"/>
      <c r="VDA41" s="53"/>
      <c r="VDB41" s="53"/>
      <c r="VDC41" s="53"/>
      <c r="VDD41" s="53"/>
      <c r="VDE41" s="53"/>
      <c r="VDF41" s="53"/>
      <c r="VDG41" s="53"/>
      <c r="VDH41" s="53"/>
      <c r="VDI41" s="53"/>
      <c r="VDJ41" s="53"/>
      <c r="VDK41" s="53"/>
      <c r="VDL41" s="53"/>
      <c r="VDM41" s="53"/>
      <c r="VDN41" s="53"/>
      <c r="VDO41" s="53"/>
      <c r="VDP41" s="53"/>
      <c r="VDQ41" s="53"/>
      <c r="VDR41" s="53"/>
      <c r="VDS41" s="53"/>
      <c r="VDT41" s="53"/>
      <c r="VDU41" s="53"/>
      <c r="VDV41" s="53"/>
      <c r="VDW41" s="53"/>
      <c r="VDX41" s="53"/>
      <c r="VDY41" s="53"/>
      <c r="VDZ41" s="53"/>
      <c r="VEA41" s="53"/>
      <c r="VEB41" s="53"/>
      <c r="VEC41" s="53"/>
      <c r="VED41" s="53"/>
      <c r="VEE41" s="53"/>
      <c r="VEF41" s="53"/>
      <c r="VEG41" s="53"/>
      <c r="VEH41" s="53"/>
      <c r="VEI41" s="53"/>
      <c r="VEJ41" s="53"/>
      <c r="VEK41" s="53"/>
      <c r="VEL41" s="53"/>
      <c r="VEM41" s="53"/>
      <c r="VEN41" s="53"/>
      <c r="VEO41" s="53"/>
      <c r="VEP41" s="53"/>
      <c r="VEQ41" s="53"/>
      <c r="VER41" s="53"/>
      <c r="VES41" s="53"/>
      <c r="VET41" s="53"/>
      <c r="VEU41" s="53"/>
      <c r="VEV41" s="53"/>
      <c r="VEW41" s="53"/>
      <c r="VEX41" s="53"/>
      <c r="VEY41" s="53"/>
      <c r="VEZ41" s="53"/>
      <c r="VFA41" s="53"/>
      <c r="VFB41" s="53"/>
      <c r="VFC41" s="53"/>
      <c r="VFD41" s="53"/>
      <c r="VFE41" s="53"/>
      <c r="VFF41" s="53"/>
      <c r="VFG41" s="53"/>
      <c r="VFH41" s="53"/>
      <c r="VFI41" s="53"/>
      <c r="VFJ41" s="53"/>
      <c r="VFK41" s="53"/>
      <c r="VFL41" s="53"/>
      <c r="VFM41" s="53"/>
      <c r="VFN41" s="53"/>
      <c r="VFO41" s="53"/>
      <c r="VFP41" s="53"/>
      <c r="VFQ41" s="53"/>
      <c r="VFR41" s="53"/>
      <c r="VFS41" s="53"/>
      <c r="VFT41" s="53"/>
      <c r="VFU41" s="53"/>
      <c r="VFV41" s="53"/>
      <c r="VFW41" s="53"/>
      <c r="VFX41" s="53"/>
      <c r="VFY41" s="53"/>
      <c r="VFZ41" s="53"/>
      <c r="VGA41" s="53"/>
      <c r="VGB41" s="53"/>
      <c r="VGC41" s="53"/>
      <c r="VGD41" s="53"/>
      <c r="VGE41" s="53"/>
      <c r="VGF41" s="53"/>
      <c r="VGG41" s="53"/>
      <c r="VGH41" s="53"/>
      <c r="VGI41" s="53"/>
      <c r="VGJ41" s="53"/>
      <c r="VGK41" s="53"/>
      <c r="VGL41" s="53"/>
      <c r="VGM41" s="53"/>
      <c r="VGN41" s="53"/>
      <c r="VGO41" s="53"/>
      <c r="VGP41" s="53"/>
      <c r="VGQ41" s="53"/>
      <c r="VGR41" s="53"/>
      <c r="VGS41" s="53"/>
      <c r="VGT41" s="53"/>
      <c r="VGU41" s="53"/>
      <c r="VGV41" s="53"/>
      <c r="VGW41" s="53"/>
      <c r="VGX41" s="53"/>
      <c r="VGY41" s="53"/>
      <c r="VGZ41" s="53"/>
      <c r="VHA41" s="53"/>
      <c r="VHB41" s="53"/>
      <c r="VHC41" s="53"/>
      <c r="VHD41" s="53"/>
      <c r="VHE41" s="53"/>
      <c r="VHF41" s="53"/>
      <c r="VHG41" s="53"/>
      <c r="VHH41" s="53"/>
      <c r="VHI41" s="53"/>
      <c r="VHJ41" s="53"/>
      <c r="VHK41" s="53"/>
      <c r="VHL41" s="53"/>
      <c r="VHM41" s="53"/>
      <c r="VHN41" s="53"/>
      <c r="VHO41" s="53"/>
      <c r="VHP41" s="53"/>
      <c r="VHQ41" s="53"/>
      <c r="VHR41" s="53"/>
      <c r="VHS41" s="53"/>
      <c r="VHT41" s="53"/>
      <c r="VHU41" s="53"/>
      <c r="VHV41" s="53"/>
      <c r="VHW41" s="53"/>
      <c r="VHX41" s="53"/>
      <c r="VHY41" s="53"/>
      <c r="VHZ41" s="53"/>
      <c r="VIA41" s="53"/>
      <c r="VIB41" s="53"/>
      <c r="VIC41" s="53"/>
      <c r="VID41" s="53"/>
      <c r="VIE41" s="53"/>
      <c r="VIF41" s="53"/>
      <c r="VIG41" s="53"/>
      <c r="VIH41" s="53"/>
      <c r="VII41" s="53"/>
      <c r="VIJ41" s="53"/>
      <c r="VIK41" s="53"/>
      <c r="VIL41" s="53"/>
      <c r="VIM41" s="53"/>
      <c r="VIN41" s="53"/>
      <c r="VIO41" s="53"/>
      <c r="VIP41" s="53"/>
      <c r="VIQ41" s="53"/>
      <c r="VIR41" s="53"/>
      <c r="VIS41" s="53"/>
      <c r="VIT41" s="53"/>
      <c r="VIU41" s="53"/>
      <c r="VIV41" s="53"/>
      <c r="VIW41" s="53"/>
      <c r="VIX41" s="53"/>
      <c r="VIY41" s="53"/>
      <c r="VIZ41" s="53"/>
      <c r="VJA41" s="53"/>
      <c r="VJB41" s="53"/>
      <c r="VJC41" s="53"/>
      <c r="VJD41" s="53"/>
      <c r="VJE41" s="53"/>
      <c r="VJF41" s="53"/>
      <c r="VJG41" s="53"/>
      <c r="VJH41" s="53"/>
      <c r="VJI41" s="53"/>
      <c r="VJJ41" s="53"/>
      <c r="VJK41" s="53"/>
      <c r="VJL41" s="53"/>
      <c r="VJM41" s="53"/>
      <c r="VJN41" s="53"/>
      <c r="VJO41" s="53"/>
      <c r="VJP41" s="53"/>
      <c r="VJQ41" s="53"/>
      <c r="VJR41" s="53"/>
      <c r="VJS41" s="53"/>
      <c r="VJT41" s="53"/>
      <c r="VJU41" s="53"/>
      <c r="VJV41" s="53"/>
      <c r="VJW41" s="53"/>
      <c r="VJX41" s="53"/>
      <c r="VJY41" s="53"/>
      <c r="VJZ41" s="53"/>
      <c r="VKA41" s="53"/>
      <c r="VKB41" s="53"/>
      <c r="VKC41" s="53"/>
      <c r="VKD41" s="53"/>
      <c r="VKE41" s="53"/>
      <c r="VKF41" s="53"/>
      <c r="VKG41" s="53"/>
      <c r="VKH41" s="53"/>
      <c r="VKI41" s="53"/>
      <c r="VKJ41" s="53"/>
      <c r="VKK41" s="53"/>
      <c r="VKL41" s="53"/>
      <c r="VKM41" s="53"/>
      <c r="VKN41" s="53"/>
      <c r="VKO41" s="53"/>
      <c r="VKP41" s="53"/>
      <c r="VKQ41" s="53"/>
      <c r="VKR41" s="53"/>
      <c r="VKS41" s="53"/>
      <c r="VKT41" s="53"/>
      <c r="VKU41" s="53"/>
      <c r="VKV41" s="53"/>
      <c r="VKW41" s="53"/>
      <c r="VKX41" s="53"/>
      <c r="VKY41" s="53"/>
      <c r="VKZ41" s="53"/>
      <c r="VLA41" s="53"/>
      <c r="VLB41" s="53"/>
      <c r="VLC41" s="53"/>
      <c r="VLD41" s="53"/>
      <c r="VLE41" s="53"/>
      <c r="VLF41" s="53"/>
      <c r="VLG41" s="53"/>
      <c r="VLH41" s="53"/>
      <c r="VLI41" s="53"/>
      <c r="VLJ41" s="53"/>
      <c r="VLK41" s="53"/>
      <c r="VLL41" s="53"/>
      <c r="VLM41" s="53"/>
      <c r="VLN41" s="53"/>
      <c r="VLO41" s="53"/>
      <c r="VLP41" s="53"/>
      <c r="VLQ41" s="53"/>
      <c r="VLR41" s="53"/>
      <c r="VLS41" s="53"/>
      <c r="VLT41" s="53"/>
      <c r="VLU41" s="53"/>
      <c r="VLV41" s="53"/>
      <c r="VLW41" s="53"/>
      <c r="VLX41" s="53"/>
      <c r="VLY41" s="53"/>
      <c r="VLZ41" s="53"/>
      <c r="VMA41" s="53"/>
      <c r="VMB41" s="53"/>
      <c r="VMC41" s="53"/>
      <c r="VMD41" s="53"/>
      <c r="VME41" s="53"/>
      <c r="VMF41" s="53"/>
      <c r="VMG41" s="53"/>
      <c r="VMH41" s="53"/>
      <c r="VMI41" s="53"/>
      <c r="VMJ41" s="53"/>
      <c r="VMK41" s="53"/>
      <c r="VML41" s="53"/>
      <c r="VMM41" s="53"/>
      <c r="VMN41" s="53"/>
      <c r="VMO41" s="53"/>
      <c r="VMP41" s="53"/>
      <c r="VMQ41" s="53"/>
      <c r="VMR41" s="53"/>
      <c r="VMS41" s="53"/>
      <c r="VMT41" s="53"/>
      <c r="VMU41" s="53"/>
      <c r="VMV41" s="53"/>
      <c r="VMW41" s="53"/>
      <c r="VMX41" s="53"/>
      <c r="VMY41" s="53"/>
      <c r="VMZ41" s="53"/>
      <c r="VNA41" s="53"/>
      <c r="VNB41" s="53"/>
      <c r="VNC41" s="53"/>
      <c r="VND41" s="53"/>
      <c r="VNE41" s="53"/>
      <c r="VNF41" s="53"/>
      <c r="VNG41" s="53"/>
      <c r="VNH41" s="53"/>
      <c r="VNI41" s="53"/>
      <c r="VNJ41" s="53"/>
      <c r="VNK41" s="53"/>
      <c r="VNL41" s="53"/>
      <c r="VNM41" s="53"/>
      <c r="VNN41" s="53"/>
      <c r="VNO41" s="53"/>
      <c r="VNP41" s="53"/>
      <c r="VNQ41" s="53"/>
      <c r="VNR41" s="53"/>
      <c r="VNS41" s="53"/>
      <c r="VNT41" s="53"/>
      <c r="VNU41" s="53"/>
      <c r="VNV41" s="53"/>
      <c r="VNW41" s="53"/>
      <c r="VNX41" s="53"/>
      <c r="VNY41" s="53"/>
      <c r="VNZ41" s="53"/>
      <c r="VOA41" s="53"/>
      <c r="VOB41" s="53"/>
      <c r="VOC41" s="53"/>
      <c r="VOD41" s="53"/>
      <c r="VOE41" s="53"/>
      <c r="VOF41" s="53"/>
      <c r="VOG41" s="53"/>
      <c r="VOH41" s="53"/>
      <c r="VOI41" s="53"/>
      <c r="VOJ41" s="53"/>
      <c r="VOK41" s="53"/>
      <c r="VOL41" s="53"/>
      <c r="VOM41" s="53"/>
      <c r="VON41" s="53"/>
      <c r="VOO41" s="53"/>
      <c r="VOP41" s="53"/>
      <c r="VOQ41" s="53"/>
      <c r="VOR41" s="53"/>
      <c r="VOS41" s="53"/>
      <c r="VOT41" s="53"/>
      <c r="VOU41" s="53"/>
      <c r="VOV41" s="53"/>
      <c r="VOW41" s="53"/>
      <c r="VOX41" s="53"/>
      <c r="VOY41" s="53"/>
      <c r="VOZ41" s="53"/>
      <c r="VPA41" s="53"/>
      <c r="VPB41" s="53"/>
      <c r="VPC41" s="53"/>
      <c r="VPD41" s="53"/>
      <c r="VPE41" s="53"/>
      <c r="VPF41" s="53"/>
      <c r="VPG41" s="53"/>
      <c r="VPH41" s="53"/>
      <c r="VPI41" s="53"/>
      <c r="VPJ41" s="53"/>
      <c r="VPK41" s="53"/>
      <c r="VPL41" s="53"/>
      <c r="VPM41" s="53"/>
      <c r="VPN41" s="53"/>
      <c r="VPO41" s="53"/>
      <c r="VPP41" s="53"/>
      <c r="VPQ41" s="53"/>
      <c r="VPR41" s="53"/>
      <c r="VPS41" s="53"/>
      <c r="VPT41" s="53"/>
      <c r="VPU41" s="53"/>
      <c r="VPV41" s="53"/>
      <c r="VPW41" s="53"/>
      <c r="VPX41" s="53"/>
      <c r="VPY41" s="53"/>
      <c r="VPZ41" s="53"/>
      <c r="VQA41" s="53"/>
      <c r="VQB41" s="53"/>
      <c r="VQC41" s="53"/>
      <c r="VQD41" s="53"/>
      <c r="VQE41" s="53"/>
      <c r="VQF41" s="53"/>
      <c r="VQG41" s="53"/>
      <c r="VQH41" s="53"/>
      <c r="VQI41" s="53"/>
      <c r="VQJ41" s="53"/>
      <c r="VQK41" s="53"/>
      <c r="VQL41" s="53"/>
      <c r="VQM41" s="53"/>
      <c r="VQN41" s="53"/>
      <c r="VQO41" s="53"/>
      <c r="VQP41" s="53"/>
      <c r="VQQ41" s="53"/>
      <c r="VQR41" s="53"/>
      <c r="VQS41" s="53"/>
      <c r="VQT41" s="53"/>
      <c r="VQU41" s="53"/>
      <c r="VQV41" s="53"/>
      <c r="VQW41" s="53"/>
      <c r="VQX41" s="53"/>
      <c r="VQY41" s="53"/>
      <c r="VQZ41" s="53"/>
      <c r="VRA41" s="53"/>
      <c r="VRB41" s="53"/>
      <c r="VRC41" s="53"/>
      <c r="VRD41" s="53"/>
      <c r="VRE41" s="53"/>
      <c r="VRF41" s="53"/>
      <c r="VRG41" s="53"/>
      <c r="VRH41" s="53"/>
      <c r="VRI41" s="53"/>
      <c r="VRJ41" s="53"/>
      <c r="VRK41" s="53"/>
      <c r="VRL41" s="53"/>
      <c r="VRM41" s="53"/>
      <c r="VRN41" s="53"/>
      <c r="VRO41" s="53"/>
      <c r="VRP41" s="53"/>
      <c r="VRQ41" s="53"/>
      <c r="VRR41" s="53"/>
      <c r="VRS41" s="53"/>
      <c r="VRT41" s="53"/>
      <c r="VRU41" s="53"/>
      <c r="VRV41" s="53"/>
      <c r="VRW41" s="53"/>
      <c r="VRX41" s="53"/>
      <c r="VRY41" s="53"/>
      <c r="VRZ41" s="53"/>
      <c r="VSA41" s="53"/>
      <c r="VSB41" s="53"/>
      <c r="VSC41" s="53"/>
      <c r="VSD41" s="53"/>
      <c r="VSE41" s="53"/>
      <c r="VSF41" s="53"/>
      <c r="VSG41" s="53"/>
      <c r="VSH41" s="53"/>
      <c r="VSI41" s="53"/>
      <c r="VSJ41" s="53"/>
      <c r="VSK41" s="53"/>
      <c r="VSL41" s="53"/>
      <c r="VSM41" s="53"/>
      <c r="VSN41" s="53"/>
      <c r="VSO41" s="53"/>
      <c r="VSP41" s="53"/>
      <c r="VSQ41" s="53"/>
      <c r="VSR41" s="53"/>
      <c r="VSS41" s="53"/>
      <c r="VST41" s="53"/>
      <c r="VSU41" s="53"/>
      <c r="VSV41" s="53"/>
      <c r="VSW41" s="53"/>
      <c r="VSX41" s="53"/>
      <c r="VSY41" s="53"/>
      <c r="VSZ41" s="53"/>
      <c r="VTA41" s="53"/>
      <c r="VTB41" s="53"/>
      <c r="VTC41" s="53"/>
      <c r="VTD41" s="53"/>
      <c r="VTE41" s="53"/>
      <c r="VTF41" s="53"/>
      <c r="VTG41" s="53"/>
      <c r="VTH41" s="53"/>
      <c r="VTI41" s="53"/>
      <c r="VTJ41" s="53"/>
      <c r="VTK41" s="53"/>
      <c r="VTL41" s="53"/>
      <c r="VTM41" s="53"/>
      <c r="VTN41" s="53"/>
      <c r="VTO41" s="53"/>
      <c r="VTP41" s="53"/>
      <c r="VTQ41" s="53"/>
      <c r="VTR41" s="53"/>
      <c r="VTS41" s="53"/>
      <c r="VTT41" s="53"/>
      <c r="VTU41" s="53"/>
      <c r="VTV41" s="53"/>
      <c r="VTW41" s="53"/>
      <c r="VTX41" s="53"/>
      <c r="VTY41" s="53"/>
      <c r="VTZ41" s="53"/>
      <c r="VUA41" s="53"/>
      <c r="VUB41" s="53"/>
      <c r="VUC41" s="53"/>
      <c r="VUD41" s="53"/>
      <c r="VUE41" s="53"/>
      <c r="VUF41" s="53"/>
      <c r="VUG41" s="53"/>
      <c r="VUH41" s="53"/>
      <c r="VUI41" s="53"/>
      <c r="VUJ41" s="53"/>
      <c r="VUK41" s="53"/>
      <c r="VUL41" s="53"/>
      <c r="VUM41" s="53"/>
      <c r="VUN41" s="53"/>
      <c r="VUO41" s="53"/>
      <c r="VUP41" s="53"/>
      <c r="VUQ41" s="53"/>
      <c r="VUR41" s="53"/>
      <c r="VUS41" s="53"/>
      <c r="VUT41" s="53"/>
      <c r="VUU41" s="53"/>
      <c r="VUV41" s="53"/>
      <c r="VUW41" s="53"/>
      <c r="VUX41" s="53"/>
      <c r="VUY41" s="53"/>
      <c r="VUZ41" s="53"/>
      <c r="VVA41" s="53"/>
      <c r="VVB41" s="53"/>
      <c r="VVC41" s="53"/>
      <c r="VVD41" s="53"/>
      <c r="VVE41" s="53"/>
      <c r="VVF41" s="53"/>
      <c r="VVG41" s="53"/>
      <c r="VVH41" s="53"/>
      <c r="VVI41" s="53"/>
      <c r="VVJ41" s="53"/>
      <c r="VVK41" s="53"/>
      <c r="VVL41" s="53"/>
      <c r="VVM41" s="53"/>
      <c r="VVN41" s="53"/>
      <c r="VVO41" s="53"/>
      <c r="VVP41" s="53"/>
      <c r="VVQ41" s="53"/>
      <c r="VVR41" s="53"/>
      <c r="VVS41" s="53"/>
      <c r="VVT41" s="53"/>
      <c r="VVU41" s="53"/>
      <c r="VVV41" s="53"/>
      <c r="VVW41" s="53"/>
      <c r="VVX41" s="53"/>
      <c r="VVY41" s="53"/>
      <c r="VVZ41" s="53"/>
      <c r="VWA41" s="53"/>
      <c r="VWB41" s="53"/>
      <c r="VWC41" s="53"/>
      <c r="VWD41" s="53"/>
      <c r="VWE41" s="53"/>
      <c r="VWF41" s="53"/>
      <c r="VWG41" s="53"/>
      <c r="VWH41" s="53"/>
      <c r="VWI41" s="53"/>
      <c r="VWJ41" s="53"/>
      <c r="VWK41" s="53"/>
      <c r="VWL41" s="53"/>
      <c r="VWM41" s="53"/>
      <c r="VWN41" s="53"/>
      <c r="VWO41" s="53"/>
      <c r="VWP41" s="53"/>
      <c r="VWQ41" s="53"/>
      <c r="VWR41" s="53"/>
      <c r="VWS41" s="53"/>
      <c r="VWT41" s="53"/>
      <c r="VWU41" s="53"/>
      <c r="VWV41" s="53"/>
      <c r="VWW41" s="53"/>
      <c r="VWX41" s="53"/>
      <c r="VWY41" s="53"/>
      <c r="VWZ41" s="53"/>
      <c r="VXA41" s="53"/>
      <c r="VXB41" s="53"/>
      <c r="VXC41" s="53"/>
      <c r="VXD41" s="53"/>
      <c r="VXE41" s="53"/>
      <c r="VXF41" s="53"/>
      <c r="VXG41" s="53"/>
      <c r="VXH41" s="53"/>
      <c r="VXI41" s="53"/>
      <c r="VXJ41" s="53"/>
      <c r="VXK41" s="53"/>
      <c r="VXL41" s="53"/>
      <c r="VXM41" s="53"/>
      <c r="VXN41" s="53"/>
      <c r="VXO41" s="53"/>
      <c r="VXP41" s="53"/>
      <c r="VXQ41" s="53"/>
      <c r="VXR41" s="53"/>
      <c r="VXS41" s="53"/>
      <c r="VXT41" s="53"/>
      <c r="VXU41" s="53"/>
      <c r="VXV41" s="53"/>
      <c r="VXW41" s="53"/>
      <c r="VXX41" s="53"/>
      <c r="VXY41" s="53"/>
      <c r="VXZ41" s="53"/>
      <c r="VYA41" s="53"/>
      <c r="VYB41" s="53"/>
      <c r="VYC41" s="53"/>
      <c r="VYD41" s="53"/>
      <c r="VYE41" s="53"/>
      <c r="VYF41" s="53"/>
      <c r="VYG41" s="53"/>
      <c r="VYH41" s="53"/>
      <c r="VYI41" s="53"/>
      <c r="VYJ41" s="53"/>
      <c r="VYK41" s="53"/>
      <c r="VYL41" s="53"/>
      <c r="VYM41" s="53"/>
      <c r="VYN41" s="53"/>
      <c r="VYO41" s="53"/>
      <c r="VYP41" s="53"/>
      <c r="VYQ41" s="53"/>
      <c r="VYR41" s="53"/>
      <c r="VYS41" s="53"/>
      <c r="VYT41" s="53"/>
      <c r="VYU41" s="53"/>
      <c r="VYV41" s="53"/>
      <c r="VYW41" s="53"/>
      <c r="VYX41" s="53"/>
      <c r="VYY41" s="53"/>
      <c r="VYZ41" s="53"/>
      <c r="VZA41" s="53"/>
      <c r="VZB41" s="53"/>
      <c r="VZC41" s="53"/>
      <c r="VZD41" s="53"/>
      <c r="VZE41" s="53"/>
      <c r="VZF41" s="53"/>
      <c r="VZG41" s="53"/>
      <c r="VZH41" s="53"/>
      <c r="VZI41" s="53"/>
      <c r="VZJ41" s="53"/>
      <c r="VZK41" s="53"/>
      <c r="VZL41" s="53"/>
      <c r="VZM41" s="53"/>
      <c r="VZN41" s="53"/>
      <c r="VZO41" s="53"/>
      <c r="VZP41" s="53"/>
      <c r="VZQ41" s="53"/>
      <c r="VZR41" s="53"/>
      <c r="VZS41" s="53"/>
      <c r="VZT41" s="53"/>
      <c r="VZU41" s="53"/>
      <c r="VZV41" s="53"/>
      <c r="VZW41" s="53"/>
      <c r="VZX41" s="53"/>
      <c r="VZY41" s="53"/>
      <c r="VZZ41" s="53"/>
      <c r="WAA41" s="53"/>
      <c r="WAB41" s="53"/>
      <c r="WAC41" s="53"/>
      <c r="WAD41" s="53"/>
      <c r="WAE41" s="53"/>
      <c r="WAF41" s="53"/>
      <c r="WAG41" s="53"/>
      <c r="WAH41" s="53"/>
      <c r="WAI41" s="53"/>
      <c r="WAJ41" s="53"/>
      <c r="WAK41" s="53"/>
      <c r="WAL41" s="53"/>
      <c r="WAM41" s="53"/>
      <c r="WAN41" s="53"/>
      <c r="WAO41" s="53"/>
      <c r="WAP41" s="53"/>
      <c r="WAQ41" s="53"/>
      <c r="WAR41" s="53"/>
      <c r="WAS41" s="53"/>
      <c r="WAT41" s="53"/>
      <c r="WAU41" s="53"/>
      <c r="WAV41" s="53"/>
      <c r="WAW41" s="53"/>
      <c r="WAX41" s="53"/>
      <c r="WAY41" s="53"/>
      <c r="WAZ41" s="53"/>
      <c r="WBA41" s="53"/>
      <c r="WBB41" s="53"/>
      <c r="WBC41" s="53"/>
      <c r="WBD41" s="53"/>
      <c r="WBE41" s="53"/>
      <c r="WBF41" s="53"/>
      <c r="WBG41" s="53"/>
      <c r="WBH41" s="53"/>
      <c r="WBI41" s="53"/>
      <c r="WBJ41" s="53"/>
      <c r="WBK41" s="53"/>
      <c r="WBL41" s="53"/>
      <c r="WBM41" s="53"/>
      <c r="WBN41" s="53"/>
      <c r="WBO41" s="53"/>
      <c r="WBP41" s="53"/>
      <c r="WBQ41" s="53"/>
      <c r="WBR41" s="53"/>
      <c r="WBS41" s="53"/>
      <c r="WBT41" s="53"/>
      <c r="WBU41" s="53"/>
      <c r="WBV41" s="53"/>
      <c r="WBW41" s="53"/>
      <c r="WBX41" s="53"/>
      <c r="WBY41" s="53"/>
      <c r="WBZ41" s="53"/>
      <c r="WCA41" s="53"/>
      <c r="WCB41" s="53"/>
      <c r="WCC41" s="53"/>
      <c r="WCD41" s="53"/>
      <c r="WCE41" s="53"/>
      <c r="WCF41" s="53"/>
      <c r="WCG41" s="53"/>
      <c r="WCH41" s="53"/>
      <c r="WCI41" s="53"/>
      <c r="WCJ41" s="53"/>
      <c r="WCK41" s="53"/>
      <c r="WCL41" s="53"/>
      <c r="WCM41" s="53"/>
      <c r="WCN41" s="53"/>
      <c r="WCO41" s="53"/>
      <c r="WCP41" s="53"/>
      <c r="WCQ41" s="53"/>
      <c r="WCR41" s="53"/>
      <c r="WCS41" s="53"/>
      <c r="WCT41" s="53"/>
      <c r="WCU41" s="53"/>
      <c r="WCV41" s="53"/>
      <c r="WCW41" s="53"/>
      <c r="WCX41" s="53"/>
      <c r="WCY41" s="53"/>
      <c r="WCZ41" s="53"/>
      <c r="WDA41" s="53"/>
      <c r="WDB41" s="53"/>
      <c r="WDC41" s="53"/>
      <c r="WDD41" s="53"/>
      <c r="WDE41" s="53"/>
      <c r="WDF41" s="53"/>
      <c r="WDG41" s="53"/>
      <c r="WDH41" s="53"/>
      <c r="WDI41" s="53"/>
      <c r="WDJ41" s="53"/>
      <c r="WDK41" s="53"/>
      <c r="WDL41" s="53"/>
      <c r="WDM41" s="53"/>
      <c r="WDN41" s="53"/>
      <c r="WDO41" s="53"/>
      <c r="WDP41" s="53"/>
      <c r="WDQ41" s="53"/>
      <c r="WDR41" s="53"/>
      <c r="WDS41" s="53"/>
      <c r="WDT41" s="53"/>
      <c r="WDU41" s="53"/>
      <c r="WDV41" s="53"/>
      <c r="WDW41" s="53"/>
      <c r="WDX41" s="53"/>
      <c r="WDY41" s="53"/>
      <c r="WDZ41" s="53"/>
      <c r="WEA41" s="53"/>
      <c r="WEB41" s="53"/>
      <c r="WEC41" s="53"/>
      <c r="WED41" s="53"/>
      <c r="WEE41" s="53"/>
      <c r="WEF41" s="53"/>
      <c r="WEG41" s="53"/>
      <c r="WEH41" s="53"/>
      <c r="WEI41" s="53"/>
      <c r="WEJ41" s="53"/>
      <c r="WEK41" s="53"/>
      <c r="WEL41" s="53"/>
      <c r="WEM41" s="53"/>
      <c r="WEN41" s="53"/>
      <c r="WEO41" s="53"/>
      <c r="WEP41" s="53"/>
      <c r="WEQ41" s="53"/>
      <c r="WER41" s="53"/>
      <c r="WES41" s="53"/>
      <c r="WET41" s="53"/>
      <c r="WEU41" s="53"/>
      <c r="WEV41" s="53"/>
      <c r="WEW41" s="53"/>
      <c r="WEX41" s="53"/>
      <c r="WEY41" s="53"/>
      <c r="WEZ41" s="53"/>
      <c r="WFA41" s="53"/>
      <c r="WFB41" s="53"/>
      <c r="WFC41" s="53"/>
      <c r="WFD41" s="53"/>
      <c r="WFE41" s="53"/>
      <c r="WFF41" s="53"/>
      <c r="WFG41" s="53"/>
      <c r="WFH41" s="53"/>
      <c r="WFI41" s="53"/>
      <c r="WFJ41" s="53"/>
      <c r="WFK41" s="53"/>
      <c r="WFL41" s="53"/>
      <c r="WFM41" s="53"/>
      <c r="WFN41" s="53"/>
      <c r="WFO41" s="53"/>
      <c r="WFP41" s="53"/>
      <c r="WFQ41" s="53"/>
      <c r="WFR41" s="53"/>
      <c r="WFS41" s="53"/>
      <c r="WFT41" s="53"/>
      <c r="WFU41" s="53"/>
      <c r="WFV41" s="53"/>
      <c r="WFW41" s="53"/>
      <c r="WFX41" s="53"/>
      <c r="WFY41" s="53"/>
      <c r="WFZ41" s="53"/>
      <c r="WGA41" s="53"/>
      <c r="WGB41" s="53"/>
      <c r="WGC41" s="53"/>
      <c r="WGD41" s="53"/>
      <c r="WGE41" s="53"/>
      <c r="WGF41" s="53"/>
      <c r="WGG41" s="53"/>
      <c r="WGH41" s="53"/>
      <c r="WGI41" s="53"/>
      <c r="WGJ41" s="53"/>
      <c r="WGK41" s="53"/>
      <c r="WGL41" s="53"/>
      <c r="WGM41" s="53"/>
      <c r="WGN41" s="53"/>
      <c r="WGO41" s="53"/>
      <c r="WGP41" s="53"/>
      <c r="WGQ41" s="53"/>
      <c r="WGR41" s="53"/>
      <c r="WGS41" s="53"/>
      <c r="WGT41" s="53"/>
      <c r="WGU41" s="53"/>
      <c r="WGV41" s="53"/>
      <c r="WGW41" s="53"/>
      <c r="WGX41" s="53"/>
      <c r="WGY41" s="53"/>
      <c r="WGZ41" s="53"/>
      <c r="WHA41" s="53"/>
      <c r="WHB41" s="53"/>
      <c r="WHC41" s="53"/>
      <c r="WHD41" s="53"/>
      <c r="WHE41" s="53"/>
      <c r="WHF41" s="53"/>
      <c r="WHG41" s="53"/>
      <c r="WHH41" s="53"/>
      <c r="WHI41" s="53"/>
      <c r="WHJ41" s="53"/>
      <c r="WHK41" s="53"/>
      <c r="WHL41" s="53"/>
      <c r="WHM41" s="53"/>
      <c r="WHN41" s="53"/>
      <c r="WHO41" s="53"/>
      <c r="WHP41" s="53"/>
      <c r="WHQ41" s="53"/>
      <c r="WHR41" s="53"/>
      <c r="WHS41" s="53"/>
      <c r="WHT41" s="53"/>
      <c r="WHU41" s="53"/>
      <c r="WHV41" s="53"/>
      <c r="WHW41" s="53"/>
      <c r="WHX41" s="53"/>
      <c r="WHY41" s="53"/>
      <c r="WHZ41" s="53"/>
      <c r="WIA41" s="53"/>
      <c r="WIB41" s="53"/>
      <c r="WIC41" s="53"/>
      <c r="WID41" s="53"/>
      <c r="WIE41" s="53"/>
      <c r="WIF41" s="53"/>
      <c r="WIG41" s="53"/>
      <c r="WIH41" s="53"/>
      <c r="WII41" s="53"/>
      <c r="WIJ41" s="53"/>
      <c r="WIK41" s="53"/>
      <c r="WIL41" s="53"/>
      <c r="WIM41" s="53"/>
      <c r="WIN41" s="53"/>
      <c r="WIO41" s="53"/>
      <c r="WIP41" s="53"/>
      <c r="WIQ41" s="53"/>
      <c r="WIR41" s="53"/>
      <c r="WIS41" s="53"/>
      <c r="WIT41" s="53"/>
      <c r="WIU41" s="53"/>
      <c r="WIV41" s="53"/>
      <c r="WIW41" s="53"/>
      <c r="WIX41" s="53"/>
      <c r="WIY41" s="53"/>
      <c r="WIZ41" s="53"/>
      <c r="WJA41" s="53"/>
      <c r="WJB41" s="53"/>
      <c r="WJC41" s="53"/>
      <c r="WJD41" s="53"/>
      <c r="WJE41" s="53"/>
      <c r="WJF41" s="53"/>
      <c r="WJG41" s="53"/>
      <c r="WJH41" s="53"/>
      <c r="WJI41" s="53"/>
      <c r="WJJ41" s="53"/>
      <c r="WJK41" s="53"/>
      <c r="WJL41" s="53"/>
      <c r="WJM41" s="53"/>
      <c r="WJN41" s="53"/>
      <c r="WJO41" s="53"/>
      <c r="WJP41" s="53"/>
      <c r="WJQ41" s="53"/>
      <c r="WJR41" s="53"/>
      <c r="WJS41" s="53"/>
      <c r="WJT41" s="53"/>
      <c r="WJU41" s="53"/>
      <c r="WJV41" s="53"/>
      <c r="WJW41" s="53"/>
      <c r="WJX41" s="53"/>
      <c r="WJY41" s="53"/>
      <c r="WJZ41" s="53"/>
      <c r="WKA41" s="53"/>
      <c r="WKB41" s="53"/>
      <c r="WKC41" s="53"/>
      <c r="WKD41" s="53"/>
      <c r="WKE41" s="53"/>
      <c r="WKF41" s="53"/>
      <c r="WKG41" s="53"/>
      <c r="WKH41" s="53"/>
      <c r="WKI41" s="53"/>
      <c r="WKJ41" s="53"/>
      <c r="WKK41" s="53"/>
      <c r="WKL41" s="53"/>
      <c r="WKM41" s="53"/>
      <c r="WKN41" s="53"/>
      <c r="WKO41" s="53"/>
      <c r="WKP41" s="53"/>
      <c r="WKQ41" s="53"/>
      <c r="WKR41" s="53"/>
      <c r="WKS41" s="53"/>
      <c r="WKT41" s="53"/>
      <c r="WKU41" s="53"/>
      <c r="WKV41" s="53"/>
      <c r="WKW41" s="53"/>
      <c r="WKX41" s="53"/>
      <c r="WKY41" s="53"/>
      <c r="WKZ41" s="53"/>
      <c r="WLA41" s="53"/>
      <c r="WLB41" s="53"/>
      <c r="WLC41" s="53"/>
      <c r="WLD41" s="53"/>
      <c r="WLE41" s="53"/>
      <c r="WLF41" s="53"/>
      <c r="WLG41" s="53"/>
      <c r="WLH41" s="53"/>
      <c r="WLI41" s="53"/>
      <c r="WLJ41" s="53"/>
      <c r="WLK41" s="53"/>
      <c r="WLL41" s="53"/>
      <c r="WLM41" s="53"/>
      <c r="WLN41" s="53"/>
      <c r="WLO41" s="53"/>
      <c r="WLP41" s="53"/>
      <c r="WLQ41" s="53"/>
      <c r="WLR41" s="53"/>
      <c r="WLS41" s="53"/>
      <c r="WLT41" s="53"/>
      <c r="WLU41" s="53"/>
      <c r="WLV41" s="53"/>
      <c r="WLW41" s="53"/>
      <c r="WLX41" s="53"/>
      <c r="WLY41" s="53"/>
      <c r="WLZ41" s="53"/>
      <c r="WMA41" s="53"/>
      <c r="WMB41" s="53"/>
      <c r="WMC41" s="53"/>
      <c r="WMD41" s="53"/>
      <c r="WME41" s="53"/>
      <c r="WMF41" s="53"/>
      <c r="WMG41" s="53"/>
      <c r="WMH41" s="53"/>
      <c r="WMI41" s="53"/>
      <c r="WMJ41" s="53"/>
      <c r="WMK41" s="53"/>
      <c r="WML41" s="53"/>
      <c r="WMM41" s="53"/>
      <c r="WMN41" s="53"/>
      <c r="WMO41" s="53"/>
      <c r="WMP41" s="53"/>
      <c r="WMQ41" s="53"/>
      <c r="WMR41" s="53"/>
      <c r="WMS41" s="53"/>
      <c r="WMT41" s="53"/>
      <c r="WMU41" s="53"/>
      <c r="WMV41" s="53"/>
      <c r="WMW41" s="53"/>
      <c r="WMX41" s="53"/>
      <c r="WMY41" s="53"/>
      <c r="WMZ41" s="53"/>
      <c r="WNA41" s="53"/>
      <c r="WNB41" s="53"/>
      <c r="WNC41" s="53"/>
      <c r="WND41" s="53"/>
      <c r="WNE41" s="53"/>
      <c r="WNF41" s="53"/>
      <c r="WNG41" s="53"/>
      <c r="WNH41" s="53"/>
      <c r="WNI41" s="53"/>
      <c r="WNJ41" s="53"/>
      <c r="WNK41" s="53"/>
      <c r="WNL41" s="53"/>
      <c r="WNM41" s="53"/>
      <c r="WNN41" s="53"/>
      <c r="WNO41" s="53"/>
      <c r="WNP41" s="53"/>
      <c r="WNQ41" s="53"/>
      <c r="WNR41" s="53"/>
      <c r="WNS41" s="53"/>
      <c r="WNT41" s="53"/>
      <c r="WNU41" s="53"/>
      <c r="WNV41" s="53"/>
      <c r="WNW41" s="53"/>
      <c r="WNX41" s="53"/>
      <c r="WNY41" s="53"/>
      <c r="WNZ41" s="53"/>
      <c r="WOA41" s="53"/>
      <c r="WOB41" s="53"/>
      <c r="WOC41" s="53"/>
      <c r="WOD41" s="53"/>
      <c r="WOE41" s="53"/>
      <c r="WOF41" s="53"/>
      <c r="WOG41" s="53"/>
      <c r="WOH41" s="53"/>
      <c r="WOI41" s="53"/>
      <c r="WOJ41" s="53"/>
      <c r="WOK41" s="53"/>
      <c r="WOL41" s="53"/>
      <c r="WOM41" s="53"/>
      <c r="WON41" s="53"/>
      <c r="WOO41" s="53"/>
      <c r="WOP41" s="53"/>
      <c r="WOQ41" s="53"/>
      <c r="WOR41" s="53"/>
      <c r="WOS41" s="53"/>
      <c r="WOT41" s="53"/>
      <c r="WOU41" s="53"/>
      <c r="WOV41" s="53"/>
      <c r="WOW41" s="53"/>
      <c r="WOX41" s="53"/>
      <c r="WOY41" s="53"/>
      <c r="WOZ41" s="53"/>
      <c r="WPA41" s="53"/>
      <c r="WPB41" s="53"/>
      <c r="WPC41" s="53"/>
      <c r="WPD41" s="53"/>
      <c r="WPE41" s="53"/>
      <c r="WPF41" s="53"/>
      <c r="WPG41" s="53"/>
      <c r="WPH41" s="53"/>
      <c r="WPI41" s="53"/>
      <c r="WPJ41" s="53"/>
      <c r="WPK41" s="53"/>
      <c r="WPL41" s="53"/>
      <c r="WPM41" s="53"/>
      <c r="WPN41" s="53"/>
      <c r="WPO41" s="53"/>
      <c r="WPP41" s="53"/>
      <c r="WPQ41" s="53"/>
      <c r="WPR41" s="53"/>
      <c r="WPS41" s="53"/>
      <c r="WPT41" s="53"/>
      <c r="WPU41" s="53"/>
      <c r="WPV41" s="53"/>
      <c r="WPW41" s="53"/>
      <c r="WPX41" s="53"/>
      <c r="WPY41" s="53"/>
      <c r="WPZ41" s="53"/>
      <c r="WQA41" s="53"/>
      <c r="WQB41" s="53"/>
      <c r="WQC41" s="53"/>
      <c r="WQD41" s="53"/>
      <c r="WQE41" s="53"/>
      <c r="WQF41" s="53"/>
      <c r="WQG41" s="53"/>
      <c r="WQH41" s="53"/>
      <c r="WQI41" s="53"/>
      <c r="WQJ41" s="53"/>
      <c r="WQK41" s="53"/>
      <c r="WQL41" s="53"/>
      <c r="WQM41" s="53"/>
      <c r="WQN41" s="53"/>
      <c r="WQO41" s="53"/>
      <c r="WQP41" s="53"/>
      <c r="WQQ41" s="53"/>
      <c r="WQR41" s="53"/>
      <c r="WQS41" s="53"/>
      <c r="WQT41" s="53"/>
      <c r="WQU41" s="53"/>
      <c r="WQV41" s="53"/>
      <c r="WQW41" s="53"/>
      <c r="WQX41" s="53"/>
      <c r="WQY41" s="53"/>
      <c r="WQZ41" s="53"/>
      <c r="WRA41" s="53"/>
      <c r="WRB41" s="53"/>
      <c r="WRC41" s="53"/>
      <c r="WRD41" s="53"/>
      <c r="WRE41" s="53"/>
      <c r="WRF41" s="53"/>
      <c r="WRG41" s="53"/>
      <c r="WRH41" s="53"/>
      <c r="WRI41" s="53"/>
      <c r="WRJ41" s="53"/>
      <c r="WRK41" s="53"/>
      <c r="WRL41" s="53"/>
      <c r="WRM41" s="53"/>
      <c r="WRN41" s="53"/>
      <c r="WRO41" s="53"/>
      <c r="WRP41" s="53"/>
      <c r="WRQ41" s="53"/>
      <c r="WRR41" s="53"/>
      <c r="WRS41" s="53"/>
      <c r="WRT41" s="53"/>
      <c r="WRU41" s="53"/>
      <c r="WRV41" s="53"/>
      <c r="WRW41" s="53"/>
      <c r="WRX41" s="53"/>
      <c r="WRY41" s="53"/>
      <c r="WRZ41" s="53"/>
      <c r="WSA41" s="53"/>
      <c r="WSB41" s="53"/>
      <c r="WSC41" s="53"/>
      <c r="WSD41" s="53"/>
      <c r="WSE41" s="53"/>
      <c r="WSF41" s="53"/>
      <c r="WSG41" s="53"/>
      <c r="WSH41" s="53"/>
      <c r="WSI41" s="53"/>
      <c r="WSJ41" s="53"/>
      <c r="WSK41" s="53"/>
      <c r="WSL41" s="53"/>
      <c r="WSM41" s="53"/>
      <c r="WSN41" s="53"/>
      <c r="WSO41" s="53"/>
      <c r="WSP41" s="53"/>
      <c r="WSQ41" s="53"/>
      <c r="WSR41" s="53"/>
      <c r="WSS41" s="53"/>
      <c r="WST41" s="53"/>
      <c r="WSU41" s="53"/>
      <c r="WSV41" s="53"/>
      <c r="WSW41" s="53"/>
      <c r="WSX41" s="53"/>
      <c r="WSY41" s="53"/>
      <c r="WSZ41" s="53"/>
      <c r="WTA41" s="53"/>
      <c r="WTB41" s="53"/>
      <c r="WTC41" s="53"/>
      <c r="WTD41" s="53"/>
      <c r="WTE41" s="53"/>
      <c r="WTF41" s="53"/>
      <c r="WTG41" s="53"/>
      <c r="WTH41" s="53"/>
      <c r="WTI41" s="53"/>
      <c r="WTJ41" s="53"/>
      <c r="WTK41" s="53"/>
      <c r="WTL41" s="53"/>
      <c r="WTM41" s="53"/>
      <c r="WTN41" s="53"/>
      <c r="WTO41" s="53"/>
      <c r="WTP41" s="53"/>
      <c r="WTQ41" s="53"/>
      <c r="WTR41" s="53"/>
      <c r="WTS41" s="53"/>
      <c r="WTT41" s="53"/>
      <c r="WTU41" s="53"/>
      <c r="WTV41" s="53"/>
      <c r="WTW41" s="53"/>
      <c r="WTX41" s="53"/>
      <c r="WTY41" s="53"/>
      <c r="WTZ41" s="53"/>
      <c r="WUA41" s="53"/>
      <c r="WUB41" s="53"/>
      <c r="WUC41" s="53"/>
      <c r="WUD41" s="53"/>
      <c r="WUE41" s="53"/>
      <c r="WUF41" s="53"/>
      <c r="WUG41" s="53"/>
      <c r="WUH41" s="53"/>
      <c r="WUI41" s="53"/>
      <c r="WUJ41" s="53"/>
      <c r="WUK41" s="53"/>
      <c r="WUL41" s="53"/>
      <c r="WUM41" s="53"/>
      <c r="WUN41" s="53"/>
      <c r="WUO41" s="53"/>
      <c r="WUP41" s="53"/>
      <c r="WUQ41" s="53"/>
      <c r="WUR41" s="53"/>
      <c r="WUS41" s="53"/>
      <c r="WUT41" s="53"/>
      <c r="WUU41" s="53"/>
      <c r="WUV41" s="53"/>
      <c r="WUW41" s="53"/>
      <c r="WUX41" s="53"/>
      <c r="WUY41" s="53"/>
      <c r="WUZ41" s="53"/>
      <c r="WVA41" s="53"/>
      <c r="WVB41" s="53"/>
      <c r="WVC41" s="53"/>
      <c r="WVD41" s="53"/>
      <c r="WVE41" s="53"/>
      <c r="WVF41" s="53"/>
      <c r="WVG41" s="53"/>
      <c r="WVH41" s="53"/>
      <c r="WVI41" s="53"/>
      <c r="WVJ41" s="53"/>
      <c r="WVK41" s="53"/>
      <c r="WVL41" s="53"/>
      <c r="WVM41" s="53"/>
      <c r="WVN41" s="53"/>
      <c r="WVO41" s="53"/>
      <c r="WVP41" s="53"/>
      <c r="WVQ41" s="53"/>
      <c r="WVR41" s="53"/>
      <c r="WVS41" s="53"/>
      <c r="WVT41" s="53"/>
      <c r="WVU41" s="53"/>
      <c r="WVV41" s="53"/>
      <c r="WVW41" s="53"/>
      <c r="WVX41" s="53"/>
      <c r="WVY41" s="53"/>
      <c r="WVZ41" s="53"/>
      <c r="WWA41" s="53"/>
      <c r="WWB41" s="53"/>
      <c r="WWC41" s="53"/>
      <c r="WWD41" s="53"/>
      <c r="WWE41" s="53"/>
      <c r="WWF41" s="53"/>
      <c r="WWG41" s="53"/>
      <c r="WWH41" s="53"/>
      <c r="WWI41" s="53"/>
      <c r="WWJ41" s="53"/>
      <c r="WWK41" s="53"/>
      <c r="WWL41" s="53"/>
      <c r="WWM41" s="53"/>
      <c r="WWN41" s="53"/>
      <c r="WWO41" s="53"/>
      <c r="WWP41" s="53"/>
      <c r="WWQ41" s="53"/>
      <c r="WWR41" s="53"/>
      <c r="WWS41" s="53"/>
      <c r="WWT41" s="53"/>
      <c r="WWU41" s="53"/>
      <c r="WWV41" s="53"/>
      <c r="WWW41" s="53"/>
      <c r="WWX41" s="53"/>
      <c r="WWY41" s="53"/>
      <c r="WWZ41" s="53"/>
      <c r="WXA41" s="53"/>
      <c r="WXB41" s="53"/>
      <c r="WXC41" s="53"/>
      <c r="WXD41" s="53"/>
      <c r="WXE41" s="53"/>
      <c r="WXF41" s="53"/>
      <c r="WXG41" s="53"/>
      <c r="WXH41" s="53"/>
      <c r="WXI41" s="53"/>
      <c r="WXJ41" s="53"/>
      <c r="WXK41" s="53"/>
      <c r="WXL41" s="53"/>
      <c r="WXM41" s="53"/>
      <c r="WXN41" s="53"/>
      <c r="WXO41" s="53"/>
      <c r="WXP41" s="53"/>
      <c r="WXQ41" s="53"/>
      <c r="WXR41" s="53"/>
      <c r="WXS41" s="53"/>
      <c r="WXT41" s="53"/>
      <c r="WXU41" s="53"/>
      <c r="WXV41" s="53"/>
      <c r="WXW41" s="53"/>
      <c r="WXX41" s="53"/>
      <c r="WXY41" s="53"/>
      <c r="WXZ41" s="53"/>
      <c r="WYA41" s="53"/>
      <c r="WYB41" s="53"/>
      <c r="WYC41" s="53"/>
      <c r="WYD41" s="53"/>
      <c r="WYE41" s="53"/>
      <c r="WYF41" s="53"/>
      <c r="WYG41" s="53"/>
      <c r="WYH41" s="53"/>
      <c r="WYI41" s="53"/>
      <c r="WYJ41" s="53"/>
      <c r="WYK41" s="53"/>
      <c r="WYL41" s="53"/>
      <c r="WYM41" s="53"/>
      <c r="WYN41" s="53"/>
      <c r="WYO41" s="53"/>
      <c r="WYP41" s="53"/>
      <c r="WYQ41" s="53"/>
      <c r="WYR41" s="53"/>
      <c r="WYS41" s="53"/>
      <c r="WYT41" s="53"/>
      <c r="WYU41" s="53"/>
      <c r="WYV41" s="53"/>
      <c r="WYW41" s="53"/>
      <c r="WYX41" s="53"/>
      <c r="WYY41" s="53"/>
      <c r="WYZ41" s="53"/>
      <c r="WZA41" s="53"/>
      <c r="WZB41" s="53"/>
      <c r="WZC41" s="53"/>
      <c r="WZD41" s="53"/>
      <c r="WZE41" s="53"/>
      <c r="WZF41" s="53"/>
      <c r="WZG41" s="53"/>
      <c r="WZH41" s="53"/>
      <c r="WZI41" s="53"/>
      <c r="WZJ41" s="53"/>
      <c r="WZK41" s="53"/>
      <c r="WZL41" s="53"/>
      <c r="WZM41" s="53"/>
      <c r="WZN41" s="53"/>
      <c r="WZO41" s="53"/>
      <c r="WZP41" s="53"/>
      <c r="WZQ41" s="53"/>
      <c r="WZR41" s="53"/>
      <c r="WZS41" s="53"/>
      <c r="WZT41" s="53"/>
      <c r="WZU41" s="53"/>
      <c r="WZV41" s="53"/>
      <c r="WZW41" s="53"/>
      <c r="WZX41" s="53"/>
      <c r="WZY41" s="53"/>
      <c r="WZZ41" s="53"/>
      <c r="XAA41" s="53"/>
      <c r="XAB41" s="53"/>
      <c r="XAC41" s="53"/>
      <c r="XAD41" s="53"/>
      <c r="XAE41" s="53"/>
      <c r="XAF41" s="53"/>
      <c r="XAG41" s="53"/>
      <c r="XAH41" s="53"/>
      <c r="XAI41" s="53"/>
      <c r="XAJ41" s="53"/>
      <c r="XAK41" s="53"/>
      <c r="XAL41" s="53"/>
      <c r="XAM41" s="53"/>
      <c r="XAN41" s="53"/>
      <c r="XAO41" s="53"/>
      <c r="XAP41" s="53"/>
      <c r="XAQ41" s="53"/>
      <c r="XAR41" s="53"/>
      <c r="XAS41" s="53"/>
      <c r="XAT41" s="53"/>
      <c r="XAU41" s="53"/>
      <c r="XAV41" s="53"/>
      <c r="XAW41" s="53"/>
      <c r="XAX41" s="53"/>
      <c r="XAY41" s="53"/>
      <c r="XAZ41" s="53"/>
      <c r="XBA41" s="53"/>
      <c r="XBB41" s="53"/>
      <c r="XBC41" s="53"/>
      <c r="XBD41" s="53"/>
      <c r="XBE41" s="53"/>
      <c r="XBF41" s="53"/>
      <c r="XBG41" s="53"/>
      <c r="XBH41" s="53"/>
      <c r="XBI41" s="53"/>
      <c r="XBJ41" s="53"/>
      <c r="XBK41" s="53"/>
      <c r="XBL41" s="53"/>
      <c r="XBM41" s="53"/>
      <c r="XBN41" s="53"/>
      <c r="XBO41" s="53"/>
      <c r="XBP41" s="53"/>
      <c r="XBQ41" s="53"/>
      <c r="XBR41" s="53"/>
      <c r="XBS41" s="53"/>
      <c r="XBT41" s="53"/>
      <c r="XBU41" s="53"/>
      <c r="XBV41" s="53"/>
      <c r="XBW41" s="53"/>
      <c r="XBX41" s="53"/>
      <c r="XBY41" s="53"/>
      <c r="XBZ41" s="53"/>
      <c r="XCA41" s="53"/>
      <c r="XCB41" s="53"/>
      <c r="XCC41" s="53"/>
      <c r="XCD41" s="53"/>
      <c r="XCE41" s="53"/>
      <c r="XCF41" s="53"/>
      <c r="XCG41" s="53"/>
      <c r="XCH41" s="53"/>
      <c r="XCI41" s="53"/>
      <c r="XCJ41" s="53"/>
      <c r="XCK41" s="53"/>
      <c r="XCL41" s="53"/>
      <c r="XCM41" s="53"/>
      <c r="XCN41" s="53"/>
      <c r="XCO41" s="53"/>
      <c r="XCP41" s="53"/>
      <c r="XCQ41" s="53"/>
      <c r="XCR41" s="53"/>
      <c r="XCS41" s="53"/>
      <c r="XCT41" s="53"/>
      <c r="XCU41" s="53"/>
      <c r="XCV41" s="53"/>
      <c r="XCW41" s="53"/>
      <c r="XCX41" s="53"/>
      <c r="XCY41" s="53"/>
      <c r="XCZ41" s="53"/>
      <c r="XDA41" s="53"/>
      <c r="XDB41" s="53"/>
      <c r="XDC41" s="53"/>
      <c r="XDD41" s="53"/>
      <c r="XDE41" s="53"/>
      <c r="XDF41" s="53"/>
      <c r="XDG41" s="53"/>
      <c r="XDH41" s="53"/>
      <c r="XDI41" s="53"/>
      <c r="XDJ41" s="53"/>
      <c r="XDK41" s="53"/>
      <c r="XDL41" s="53"/>
      <c r="XDM41" s="53"/>
      <c r="XDN41" s="53"/>
      <c r="XDO41" s="53"/>
      <c r="XDP41" s="53"/>
      <c r="XDQ41" s="53"/>
      <c r="XDR41" s="53"/>
      <c r="XDS41" s="53"/>
      <c r="XDT41" s="53"/>
      <c r="XDU41" s="53"/>
      <c r="XDV41" s="53"/>
      <c r="XDW41" s="53"/>
      <c r="XDX41" s="53"/>
      <c r="XDY41" s="53"/>
      <c r="XDZ41" s="53"/>
      <c r="XEA41" s="53"/>
      <c r="XEB41" s="53"/>
    </row>
    <row r="42" s="35" customFormat="1" ht="39.95" customHeight="1" spans="1:6">
      <c r="A42" s="62">
        <v>35</v>
      </c>
      <c r="B42" s="63" t="s">
        <v>389</v>
      </c>
      <c r="C42" s="64" t="s">
        <v>395</v>
      </c>
      <c r="D42" s="64" t="s">
        <v>396</v>
      </c>
      <c r="E42" s="65">
        <v>900</v>
      </c>
      <c r="F42" s="66" t="s">
        <v>328</v>
      </c>
    </row>
    <row r="43" s="35" customFormat="1" ht="39.95" customHeight="1" spans="1:6">
      <c r="A43" s="62">
        <v>36</v>
      </c>
      <c r="B43" s="63" t="s">
        <v>389</v>
      </c>
      <c r="C43" s="64" t="s">
        <v>390</v>
      </c>
      <c r="D43" s="64" t="s">
        <v>458</v>
      </c>
      <c r="E43" s="65">
        <v>1000</v>
      </c>
      <c r="F43" s="66" t="s">
        <v>328</v>
      </c>
    </row>
    <row r="44" s="35" customFormat="1" ht="39.95" customHeight="1" spans="1:6">
      <c r="A44" s="62">
        <v>37</v>
      </c>
      <c r="B44" s="63" t="s">
        <v>389</v>
      </c>
      <c r="C44" s="64" t="s">
        <v>390</v>
      </c>
      <c r="D44" s="64" t="s">
        <v>394</v>
      </c>
      <c r="E44" s="65">
        <v>1000</v>
      </c>
      <c r="F44" s="66" t="s">
        <v>328</v>
      </c>
    </row>
    <row r="45" s="35" customFormat="1" ht="39.95" customHeight="1" spans="1:6">
      <c r="A45" s="62">
        <v>38</v>
      </c>
      <c r="B45" s="63" t="s">
        <v>389</v>
      </c>
      <c r="C45" s="64" t="s">
        <v>390</v>
      </c>
      <c r="D45" s="64" t="s">
        <v>459</v>
      </c>
      <c r="E45" s="65">
        <v>1000</v>
      </c>
      <c r="F45" s="66" t="s">
        <v>328</v>
      </c>
    </row>
    <row r="46" s="35" customFormat="1" ht="39.95" customHeight="1" spans="1:6">
      <c r="A46" s="62">
        <v>39</v>
      </c>
      <c r="B46" s="63" t="s">
        <v>389</v>
      </c>
      <c r="C46" s="64" t="s">
        <v>460</v>
      </c>
      <c r="D46" s="64" t="s">
        <v>461</v>
      </c>
      <c r="E46" s="65">
        <v>1000</v>
      </c>
      <c r="F46" s="66" t="s">
        <v>328</v>
      </c>
    </row>
    <row r="47" s="35" customFormat="1" ht="39.95" customHeight="1" spans="1:6">
      <c r="A47" s="62">
        <v>40</v>
      </c>
      <c r="B47" s="63" t="s">
        <v>389</v>
      </c>
      <c r="C47" s="64" t="s">
        <v>397</v>
      </c>
      <c r="D47" s="64" t="s">
        <v>462</v>
      </c>
      <c r="E47" s="65">
        <v>1000</v>
      </c>
      <c r="F47" s="66" t="s">
        <v>328</v>
      </c>
    </row>
    <row r="48" s="35" customFormat="1" ht="39.95" customHeight="1" spans="1:6">
      <c r="A48" s="62">
        <v>41</v>
      </c>
      <c r="B48" s="63" t="s">
        <v>389</v>
      </c>
      <c r="C48" s="64" t="s">
        <v>463</v>
      </c>
      <c r="D48" s="64" t="s">
        <v>464</v>
      </c>
      <c r="E48" s="65">
        <v>1000</v>
      </c>
      <c r="F48" s="66" t="s">
        <v>328</v>
      </c>
    </row>
    <row r="49" s="35" customFormat="1" ht="39.95" customHeight="1" spans="1:6">
      <c r="A49" s="62">
        <v>42</v>
      </c>
      <c r="B49" s="63" t="s">
        <v>389</v>
      </c>
      <c r="C49" s="64" t="s">
        <v>390</v>
      </c>
      <c r="D49" s="64" t="s">
        <v>465</v>
      </c>
      <c r="E49" s="65">
        <v>1100</v>
      </c>
      <c r="F49" s="66" t="s">
        <v>328</v>
      </c>
    </row>
    <row r="50" s="35" customFormat="1" ht="39.95" customHeight="1" spans="1:6">
      <c r="A50" s="62">
        <v>43</v>
      </c>
      <c r="B50" s="63" t="s">
        <v>389</v>
      </c>
      <c r="C50" s="64" t="s">
        <v>390</v>
      </c>
      <c r="D50" s="64" t="s">
        <v>393</v>
      </c>
      <c r="E50" s="65">
        <v>1500</v>
      </c>
      <c r="F50" s="66" t="s">
        <v>328</v>
      </c>
    </row>
    <row r="51" s="35" customFormat="1" ht="39.95" customHeight="1" spans="1:6">
      <c r="A51" s="62">
        <v>44</v>
      </c>
      <c r="B51" s="63" t="s">
        <v>389</v>
      </c>
      <c r="C51" s="64" t="s">
        <v>308</v>
      </c>
      <c r="D51" s="64" t="s">
        <v>466</v>
      </c>
      <c r="E51" s="65">
        <v>1500</v>
      </c>
      <c r="F51" s="66" t="s">
        <v>328</v>
      </c>
    </row>
    <row r="52" s="35" customFormat="1" ht="39.95" customHeight="1" spans="1:6">
      <c r="A52" s="62">
        <v>45</v>
      </c>
      <c r="B52" s="63" t="s">
        <v>389</v>
      </c>
      <c r="C52" s="64" t="s">
        <v>390</v>
      </c>
      <c r="D52" s="64" t="s">
        <v>467</v>
      </c>
      <c r="E52" s="65">
        <v>5500</v>
      </c>
      <c r="F52" s="66" t="s">
        <v>328</v>
      </c>
    </row>
    <row r="53" s="35" customFormat="1" ht="39.95" customHeight="1" spans="1:6">
      <c r="A53" s="62">
        <v>46</v>
      </c>
      <c r="B53" s="63" t="s">
        <v>389</v>
      </c>
      <c r="C53" s="64" t="s">
        <v>397</v>
      </c>
      <c r="D53" s="64" t="s">
        <v>398</v>
      </c>
      <c r="E53" s="65">
        <v>10000</v>
      </c>
      <c r="F53" s="66" t="s">
        <v>328</v>
      </c>
    </row>
    <row r="54" s="35" customFormat="1" ht="39.95" customHeight="1" spans="1:6">
      <c r="A54" s="62">
        <v>47</v>
      </c>
      <c r="B54" s="63" t="s">
        <v>389</v>
      </c>
      <c r="C54" s="64" t="s">
        <v>390</v>
      </c>
      <c r="D54" s="64" t="s">
        <v>392</v>
      </c>
      <c r="E54" s="65">
        <v>11000</v>
      </c>
      <c r="F54" s="66" t="s">
        <v>328</v>
      </c>
    </row>
    <row r="55" s="35" customFormat="1" ht="39.95" customHeight="1" spans="1:6">
      <c r="A55" s="62">
        <v>48</v>
      </c>
      <c r="B55" s="67" t="s">
        <v>389</v>
      </c>
      <c r="C55" s="64" t="s">
        <v>454</v>
      </c>
      <c r="D55" s="66" t="s">
        <v>455</v>
      </c>
      <c r="E55" s="65">
        <v>1988.39</v>
      </c>
      <c r="F55" s="66" t="s">
        <v>328</v>
      </c>
    </row>
    <row r="56" s="35" customFormat="1" ht="39.95" customHeight="1" spans="1:6">
      <c r="A56" s="62">
        <v>49</v>
      </c>
      <c r="B56" s="63" t="s">
        <v>264</v>
      </c>
      <c r="C56" s="64" t="s">
        <v>301</v>
      </c>
      <c r="D56" s="64" t="s">
        <v>468</v>
      </c>
      <c r="E56" s="65">
        <v>2000</v>
      </c>
      <c r="F56" s="66" t="s">
        <v>328</v>
      </c>
    </row>
    <row r="57" s="35" customFormat="1" ht="39.95" customHeight="1" spans="1:6">
      <c r="A57" s="62">
        <v>50</v>
      </c>
      <c r="B57" s="63" t="s">
        <v>264</v>
      </c>
      <c r="C57" s="64" t="s">
        <v>297</v>
      </c>
      <c r="D57" s="64" t="s">
        <v>404</v>
      </c>
      <c r="E57" s="65">
        <v>8000</v>
      </c>
      <c r="F57" s="66" t="s">
        <v>328</v>
      </c>
    </row>
    <row r="58" s="35" customFormat="1" ht="39.95" customHeight="1" spans="1:6">
      <c r="A58" s="62">
        <v>51</v>
      </c>
      <c r="B58" s="67" t="s">
        <v>264</v>
      </c>
      <c r="C58" s="64" t="s">
        <v>454</v>
      </c>
      <c r="D58" s="66" t="s">
        <v>455</v>
      </c>
      <c r="E58" s="65">
        <v>331.57</v>
      </c>
      <c r="F58" s="66" t="s">
        <v>328</v>
      </c>
    </row>
    <row r="59" s="35" customFormat="1" ht="39.95" customHeight="1" spans="1:6">
      <c r="A59" s="62">
        <v>52</v>
      </c>
      <c r="B59" s="63" t="s">
        <v>268</v>
      </c>
      <c r="C59" s="64" t="s">
        <v>469</v>
      </c>
      <c r="D59" s="64" t="s">
        <v>409</v>
      </c>
      <c r="E59" s="65">
        <v>500</v>
      </c>
      <c r="F59" s="66" t="s">
        <v>328</v>
      </c>
    </row>
    <row r="60" s="35" customFormat="1" ht="39.95" customHeight="1" spans="1:6">
      <c r="A60" s="62">
        <v>53</v>
      </c>
      <c r="B60" s="63" t="s">
        <v>268</v>
      </c>
      <c r="C60" s="64" t="s">
        <v>412</v>
      </c>
      <c r="D60" s="64" t="s">
        <v>414</v>
      </c>
      <c r="E60" s="65">
        <v>1000</v>
      </c>
      <c r="F60" s="66" t="s">
        <v>328</v>
      </c>
    </row>
    <row r="61" s="35" customFormat="1" ht="39.95" customHeight="1" spans="1:6">
      <c r="A61" s="62">
        <v>54</v>
      </c>
      <c r="B61" s="63" t="s">
        <v>268</v>
      </c>
      <c r="C61" s="64" t="s">
        <v>469</v>
      </c>
      <c r="D61" s="64" t="s">
        <v>470</v>
      </c>
      <c r="E61" s="65">
        <v>1400</v>
      </c>
      <c r="F61" s="66" t="s">
        <v>328</v>
      </c>
    </row>
    <row r="62" s="35" customFormat="1" ht="39.95" customHeight="1" spans="1:6">
      <c r="A62" s="62">
        <v>55</v>
      </c>
      <c r="B62" s="63" t="s">
        <v>268</v>
      </c>
      <c r="C62" s="64" t="s">
        <v>469</v>
      </c>
      <c r="D62" s="64" t="s">
        <v>471</v>
      </c>
      <c r="E62" s="65">
        <v>1400</v>
      </c>
      <c r="F62" s="66" t="s">
        <v>328</v>
      </c>
    </row>
    <row r="63" s="35" customFormat="1" ht="39.95" customHeight="1" spans="1:6">
      <c r="A63" s="62">
        <v>56</v>
      </c>
      <c r="B63" s="63" t="s">
        <v>268</v>
      </c>
      <c r="C63" s="64" t="s">
        <v>469</v>
      </c>
      <c r="D63" s="64" t="s">
        <v>472</v>
      </c>
      <c r="E63" s="65">
        <v>1500</v>
      </c>
      <c r="F63" s="66" t="s">
        <v>328</v>
      </c>
    </row>
    <row r="64" s="35" customFormat="1" ht="39.95" customHeight="1" spans="1:6">
      <c r="A64" s="62">
        <v>57</v>
      </c>
      <c r="B64" s="63" t="s">
        <v>268</v>
      </c>
      <c r="C64" s="64" t="s">
        <v>469</v>
      </c>
      <c r="D64" s="64" t="s">
        <v>473</v>
      </c>
      <c r="E64" s="65">
        <v>1500</v>
      </c>
      <c r="F64" s="66" t="s">
        <v>328</v>
      </c>
    </row>
    <row r="65" s="35" customFormat="1" ht="39.95" customHeight="1" spans="1:6">
      <c r="A65" s="62">
        <v>58</v>
      </c>
      <c r="B65" s="63" t="s">
        <v>268</v>
      </c>
      <c r="C65" s="64" t="s">
        <v>469</v>
      </c>
      <c r="D65" s="64" t="s">
        <v>474</v>
      </c>
      <c r="E65" s="65">
        <v>1500</v>
      </c>
      <c r="F65" s="66" t="s">
        <v>328</v>
      </c>
    </row>
    <row r="66" s="35" customFormat="1" ht="39.95" customHeight="1" spans="1:6">
      <c r="A66" s="62">
        <v>59</v>
      </c>
      <c r="B66" s="63" t="s">
        <v>268</v>
      </c>
      <c r="C66" s="64" t="s">
        <v>469</v>
      </c>
      <c r="D66" s="64" t="s">
        <v>475</v>
      </c>
      <c r="E66" s="65">
        <v>1500</v>
      </c>
      <c r="F66" s="66" t="s">
        <v>328</v>
      </c>
    </row>
    <row r="67" s="35" customFormat="1" ht="39.95" customHeight="1" spans="1:6">
      <c r="A67" s="62">
        <v>60</v>
      </c>
      <c r="B67" s="63" t="s">
        <v>268</v>
      </c>
      <c r="C67" s="64" t="s">
        <v>469</v>
      </c>
      <c r="D67" s="64" t="s">
        <v>476</v>
      </c>
      <c r="E67" s="65">
        <v>1500</v>
      </c>
      <c r="F67" s="66" t="s">
        <v>328</v>
      </c>
    </row>
    <row r="68" s="35" customFormat="1" ht="39.95" customHeight="1" spans="1:6">
      <c r="A68" s="62">
        <v>61</v>
      </c>
      <c r="B68" s="63" t="s">
        <v>268</v>
      </c>
      <c r="C68" s="64" t="s">
        <v>412</v>
      </c>
      <c r="D68" s="64" t="s">
        <v>413</v>
      </c>
      <c r="E68" s="65">
        <v>20100</v>
      </c>
      <c r="F68" s="66" t="s">
        <v>328</v>
      </c>
    </row>
    <row r="69" s="35" customFormat="1" ht="39.95" customHeight="1" spans="1:6">
      <c r="A69" s="62">
        <v>62</v>
      </c>
      <c r="B69" s="67" t="s">
        <v>268</v>
      </c>
      <c r="C69" s="64" t="s">
        <v>454</v>
      </c>
      <c r="D69" s="66" t="s">
        <v>455</v>
      </c>
      <c r="E69" s="65">
        <v>5330.854317</v>
      </c>
      <c r="F69" s="66" t="s">
        <v>328</v>
      </c>
    </row>
    <row r="70" s="35" customFormat="1" ht="39.95" customHeight="1" spans="1:6">
      <c r="A70" s="62">
        <v>63</v>
      </c>
      <c r="B70" s="63" t="s">
        <v>274</v>
      </c>
      <c r="C70" s="64" t="s">
        <v>321</v>
      </c>
      <c r="D70" s="64" t="s">
        <v>430</v>
      </c>
      <c r="E70" s="65">
        <v>600</v>
      </c>
      <c r="F70" s="66" t="s">
        <v>328</v>
      </c>
    </row>
    <row r="71" s="35" customFormat="1" ht="39.95" customHeight="1" spans="1:6">
      <c r="A71" s="62">
        <v>64</v>
      </c>
      <c r="B71" s="63" t="s">
        <v>274</v>
      </c>
      <c r="C71" s="64" t="s">
        <v>321</v>
      </c>
      <c r="D71" s="64" t="s">
        <v>428</v>
      </c>
      <c r="E71" s="65">
        <v>600</v>
      </c>
      <c r="F71" s="66" t="s">
        <v>328</v>
      </c>
    </row>
    <row r="72" s="35" customFormat="1" ht="39.95" customHeight="1" spans="1:6">
      <c r="A72" s="62">
        <v>65</v>
      </c>
      <c r="B72" s="63" t="s">
        <v>274</v>
      </c>
      <c r="C72" s="64" t="s">
        <v>434</v>
      </c>
      <c r="D72" s="64" t="s">
        <v>435</v>
      </c>
      <c r="E72" s="65">
        <v>1000</v>
      </c>
      <c r="F72" s="66" t="s">
        <v>328</v>
      </c>
    </row>
    <row r="73" s="35" customFormat="1" ht="39.95" customHeight="1" spans="1:6">
      <c r="A73" s="62">
        <v>66</v>
      </c>
      <c r="B73" s="63" t="s">
        <v>274</v>
      </c>
      <c r="C73" s="64" t="s">
        <v>321</v>
      </c>
      <c r="D73" s="64" t="s">
        <v>432</v>
      </c>
      <c r="E73" s="65">
        <v>1000</v>
      </c>
      <c r="F73" s="66" t="s">
        <v>328</v>
      </c>
    </row>
    <row r="74" s="35" customFormat="1" ht="39.95" customHeight="1" spans="1:6">
      <c r="A74" s="62">
        <v>67</v>
      </c>
      <c r="B74" s="63" t="s">
        <v>274</v>
      </c>
      <c r="C74" s="64" t="s">
        <v>308</v>
      </c>
      <c r="D74" s="64" t="s">
        <v>477</v>
      </c>
      <c r="E74" s="65">
        <v>1500</v>
      </c>
      <c r="F74" s="66" t="s">
        <v>328</v>
      </c>
    </row>
    <row r="75" s="35" customFormat="1" ht="39.95" customHeight="1" spans="1:6">
      <c r="A75" s="62">
        <v>68</v>
      </c>
      <c r="B75" s="63" t="s">
        <v>274</v>
      </c>
      <c r="C75" s="64" t="s">
        <v>478</v>
      </c>
      <c r="D75" s="64" t="s">
        <v>479</v>
      </c>
      <c r="E75" s="65">
        <v>1500</v>
      </c>
      <c r="F75" s="66" t="s">
        <v>328</v>
      </c>
    </row>
    <row r="76" s="35" customFormat="1" ht="39.95" customHeight="1" spans="1:6">
      <c r="A76" s="62">
        <v>69</v>
      </c>
      <c r="B76" s="63" t="s">
        <v>274</v>
      </c>
      <c r="C76" s="64" t="s">
        <v>321</v>
      </c>
      <c r="D76" s="64" t="s">
        <v>429</v>
      </c>
      <c r="E76" s="65">
        <v>2000</v>
      </c>
      <c r="F76" s="66" t="s">
        <v>328</v>
      </c>
    </row>
    <row r="77" s="35" customFormat="1" ht="39.95" customHeight="1" spans="1:6">
      <c r="A77" s="62">
        <v>70</v>
      </c>
      <c r="B77" s="63" t="s">
        <v>274</v>
      </c>
      <c r="C77" s="64" t="s">
        <v>321</v>
      </c>
      <c r="D77" s="64" t="s">
        <v>425</v>
      </c>
      <c r="E77" s="65">
        <v>3000</v>
      </c>
      <c r="F77" s="66" t="s">
        <v>328</v>
      </c>
    </row>
    <row r="78" s="35" customFormat="1" ht="39.95" customHeight="1" spans="1:6">
      <c r="A78" s="62">
        <v>71</v>
      </c>
      <c r="B78" s="63" t="s">
        <v>274</v>
      </c>
      <c r="C78" s="64" t="s">
        <v>321</v>
      </c>
      <c r="D78" s="64" t="s">
        <v>431</v>
      </c>
      <c r="E78" s="65">
        <v>4000</v>
      </c>
      <c r="F78" s="66" t="s">
        <v>328</v>
      </c>
    </row>
    <row r="79" s="35" customFormat="1" ht="39.95" customHeight="1" spans="1:6">
      <c r="A79" s="62">
        <v>72</v>
      </c>
      <c r="B79" s="63" t="s">
        <v>274</v>
      </c>
      <c r="C79" s="64" t="s">
        <v>321</v>
      </c>
      <c r="D79" s="64" t="s">
        <v>422</v>
      </c>
      <c r="E79" s="65">
        <v>5000</v>
      </c>
      <c r="F79" s="66" t="s">
        <v>328</v>
      </c>
    </row>
    <row r="80" s="35" customFormat="1" ht="39.95" customHeight="1" spans="1:6">
      <c r="A80" s="62">
        <v>73</v>
      </c>
      <c r="B80" s="63" t="s">
        <v>274</v>
      </c>
      <c r="C80" s="64" t="s">
        <v>321</v>
      </c>
      <c r="D80" s="64" t="s">
        <v>424</v>
      </c>
      <c r="E80" s="65">
        <v>7900</v>
      </c>
      <c r="F80" s="66" t="s">
        <v>328</v>
      </c>
    </row>
    <row r="81" s="35" customFormat="1" ht="39.95" customHeight="1" spans="1:6">
      <c r="A81" s="62">
        <v>74</v>
      </c>
      <c r="B81" s="63" t="s">
        <v>274</v>
      </c>
      <c r="C81" s="64" t="s">
        <v>321</v>
      </c>
      <c r="D81" s="64" t="s">
        <v>420</v>
      </c>
      <c r="E81" s="65">
        <v>8000</v>
      </c>
      <c r="F81" s="66" t="s">
        <v>328</v>
      </c>
    </row>
    <row r="82" s="35" customFormat="1" ht="39.95" customHeight="1" spans="1:6">
      <c r="A82" s="62">
        <v>75</v>
      </c>
      <c r="B82" s="63" t="s">
        <v>274</v>
      </c>
      <c r="C82" s="64" t="s">
        <v>321</v>
      </c>
      <c r="D82" s="64" t="s">
        <v>426</v>
      </c>
      <c r="E82" s="65">
        <v>9000</v>
      </c>
      <c r="F82" s="66" t="s">
        <v>328</v>
      </c>
    </row>
    <row r="83" s="35" customFormat="1" ht="39.95" customHeight="1" spans="1:6">
      <c r="A83" s="62">
        <v>76</v>
      </c>
      <c r="B83" s="63" t="s">
        <v>274</v>
      </c>
      <c r="C83" s="64" t="s">
        <v>321</v>
      </c>
      <c r="D83" s="64" t="s">
        <v>421</v>
      </c>
      <c r="E83" s="65">
        <v>12000</v>
      </c>
      <c r="F83" s="66" t="s">
        <v>328</v>
      </c>
    </row>
    <row r="84" s="35" customFormat="1" ht="39.95" customHeight="1" spans="1:6">
      <c r="A84" s="62">
        <v>77</v>
      </c>
      <c r="B84" s="67" t="s">
        <v>274</v>
      </c>
      <c r="C84" s="64" t="s">
        <v>454</v>
      </c>
      <c r="D84" s="66" t="s">
        <v>455</v>
      </c>
      <c r="E84" s="65">
        <v>391.557</v>
      </c>
      <c r="F84" s="66" t="s">
        <v>328</v>
      </c>
    </row>
  </sheetData>
  <mergeCells count="6">
    <mergeCell ref="A2:F2"/>
    <mergeCell ref="A3:D3"/>
    <mergeCell ref="E3:F3"/>
    <mergeCell ref="B5:D5"/>
    <mergeCell ref="B6:D6"/>
    <mergeCell ref="B41:D41"/>
  </mergeCells>
  <pageMargins left="0.751388888888889" right="0.751388888888889" top="1" bottom="1" header="0.5" footer="0.5"/>
  <pageSetup paperSize="9" scale="71" firstPageNumber="27"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7"/>
  <sheetViews>
    <sheetView tabSelected="1" zoomScale="70" zoomScaleNormal="70" workbookViewId="0">
      <selection activeCell="A1" sqref="A1:B1"/>
    </sheetView>
  </sheetViews>
  <sheetFormatPr defaultColWidth="9" defaultRowHeight="15.6"/>
  <cols>
    <col min="1" max="1" width="5.62962962962963" style="1" customWidth="1"/>
    <col min="2" max="2" width="20" style="5" customWidth="1"/>
    <col min="3" max="3" width="36" style="6" customWidth="1"/>
    <col min="4" max="5" width="16.6296296296296" style="7" customWidth="1"/>
    <col min="6" max="6" width="14.75" style="8" customWidth="1"/>
    <col min="7" max="8" width="55.1296296296296" style="9" customWidth="1"/>
    <col min="9" max="250" width="9" style="1"/>
    <col min="251" max="16382" width="9" style="10"/>
  </cols>
  <sheetData>
    <row r="1" s="1" customFormat="1" ht="21" customHeight="1" spans="1:8">
      <c r="A1" s="11" t="s">
        <v>480</v>
      </c>
      <c r="B1" s="12"/>
      <c r="C1" s="6"/>
      <c r="D1" s="7"/>
      <c r="E1" s="7"/>
      <c r="F1" s="8"/>
      <c r="G1" s="9"/>
      <c r="H1" s="9"/>
    </row>
    <row r="2" s="1" customFormat="1" ht="30" customHeight="1" spans="1:8">
      <c r="A2" s="13" t="s">
        <v>481</v>
      </c>
      <c r="B2" s="14"/>
      <c r="C2" s="14"/>
      <c r="D2" s="15"/>
      <c r="E2" s="15"/>
      <c r="F2" s="13"/>
      <c r="G2" s="13"/>
      <c r="H2" s="13"/>
    </row>
    <row r="3" s="1" customFormat="1" ht="15.95" customHeight="1" spans="1:8">
      <c r="A3" s="16"/>
      <c r="B3" s="17"/>
      <c r="C3" s="17"/>
      <c r="D3" s="18"/>
      <c r="E3" s="18"/>
      <c r="F3" s="19"/>
      <c r="G3" s="20"/>
      <c r="H3" s="21"/>
    </row>
    <row r="4" s="2" customFormat="1" ht="51" customHeight="1" spans="1:8">
      <c r="A4" s="22" t="s">
        <v>248</v>
      </c>
      <c r="B4" s="23" t="s">
        <v>482</v>
      </c>
      <c r="C4" s="24" t="s">
        <v>251</v>
      </c>
      <c r="D4" s="22" t="s">
        <v>483</v>
      </c>
      <c r="E4" s="22" t="s">
        <v>484</v>
      </c>
      <c r="F4" s="22" t="s">
        <v>485</v>
      </c>
      <c r="G4" s="24" t="s">
        <v>486</v>
      </c>
      <c r="H4" s="24" t="s">
        <v>487</v>
      </c>
    </row>
    <row r="5" s="2" customFormat="1" ht="33" customHeight="1" spans="1:8">
      <c r="A5" s="22"/>
      <c r="B5" s="25" t="s">
        <v>488</v>
      </c>
      <c r="C5" s="26"/>
      <c r="D5" s="27">
        <f>SUM(D6:D17)</f>
        <v>62464.42</v>
      </c>
      <c r="E5" s="27"/>
      <c r="F5" s="27"/>
      <c r="G5" s="24"/>
      <c r="H5" s="24"/>
    </row>
    <row r="6" s="3" customFormat="1" ht="65.1" customHeight="1" spans="1:16382">
      <c r="A6" s="28">
        <v>1</v>
      </c>
      <c r="B6" s="29" t="s">
        <v>489</v>
      </c>
      <c r="C6" s="29" t="s">
        <v>490</v>
      </c>
      <c r="D6" s="30">
        <v>15000</v>
      </c>
      <c r="E6" s="30" t="s">
        <v>491</v>
      </c>
      <c r="F6" s="31" t="s">
        <v>492</v>
      </c>
      <c r="G6" s="29" t="s">
        <v>493</v>
      </c>
      <c r="H6" s="29" t="s">
        <v>494</v>
      </c>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c r="XEZ6" s="34"/>
      <c r="XFA6" s="34"/>
      <c r="XFB6" s="34"/>
    </row>
    <row r="7" s="3" customFormat="1" ht="65.1" customHeight="1" spans="1:16382">
      <c r="A7" s="28">
        <v>2</v>
      </c>
      <c r="B7" s="29" t="s">
        <v>290</v>
      </c>
      <c r="C7" s="29" t="s">
        <v>495</v>
      </c>
      <c r="D7" s="30">
        <v>12000</v>
      </c>
      <c r="E7" s="30" t="s">
        <v>491</v>
      </c>
      <c r="F7" s="31" t="s">
        <v>496</v>
      </c>
      <c r="G7" s="29" t="s">
        <v>497</v>
      </c>
      <c r="H7" s="29" t="s">
        <v>498</v>
      </c>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c r="XEN7" s="34"/>
      <c r="XEO7" s="34"/>
      <c r="XEP7" s="34"/>
      <c r="XEQ7" s="34"/>
      <c r="XER7" s="34"/>
      <c r="XES7" s="34"/>
      <c r="XET7" s="34"/>
      <c r="XEU7" s="34"/>
      <c r="XEV7" s="34"/>
      <c r="XEW7" s="34"/>
      <c r="XEX7" s="34"/>
      <c r="XEY7" s="34"/>
      <c r="XEZ7" s="34"/>
      <c r="XFA7" s="34"/>
      <c r="XFB7" s="34"/>
    </row>
    <row r="8" s="3" customFormat="1" ht="163" customHeight="1" spans="1:16382">
      <c r="A8" s="28">
        <v>3</v>
      </c>
      <c r="B8" s="29" t="s">
        <v>499</v>
      </c>
      <c r="C8" s="29" t="s">
        <v>500</v>
      </c>
      <c r="D8" s="30">
        <v>7000</v>
      </c>
      <c r="E8" s="30" t="s">
        <v>491</v>
      </c>
      <c r="F8" s="31" t="s">
        <v>492</v>
      </c>
      <c r="G8" s="29" t="s">
        <v>501</v>
      </c>
      <c r="H8" s="29" t="s">
        <v>502</v>
      </c>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4"/>
      <c r="XEL8" s="34"/>
      <c r="XEM8" s="34"/>
      <c r="XEN8" s="34"/>
      <c r="XEO8" s="34"/>
      <c r="XEP8" s="34"/>
      <c r="XEQ8" s="34"/>
      <c r="XER8" s="34"/>
      <c r="XES8" s="34"/>
      <c r="XET8" s="34"/>
      <c r="XEU8" s="34"/>
      <c r="XEV8" s="34"/>
      <c r="XEW8" s="34"/>
      <c r="XEX8" s="34"/>
      <c r="XEY8" s="34"/>
      <c r="XEZ8" s="34"/>
      <c r="XFA8" s="34"/>
      <c r="XFB8" s="34"/>
    </row>
    <row r="9" s="4" customFormat="1" ht="65.1" customHeight="1" spans="1:16382">
      <c r="A9" s="28">
        <v>4</v>
      </c>
      <c r="B9" s="29" t="s">
        <v>257</v>
      </c>
      <c r="C9" s="29" t="s">
        <v>503</v>
      </c>
      <c r="D9" s="30">
        <v>4000</v>
      </c>
      <c r="E9" s="30" t="s">
        <v>491</v>
      </c>
      <c r="F9" s="31" t="s">
        <v>496</v>
      </c>
      <c r="G9" s="29" t="s">
        <v>504</v>
      </c>
      <c r="H9" s="29" t="s">
        <v>505</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row>
    <row r="10" s="4" customFormat="1" ht="65.1" customHeight="1" spans="1:16382">
      <c r="A10" s="28">
        <v>5</v>
      </c>
      <c r="B10" s="29" t="s">
        <v>257</v>
      </c>
      <c r="C10" s="29" t="s">
        <v>294</v>
      </c>
      <c r="D10" s="30">
        <v>3795.9</v>
      </c>
      <c r="E10" s="30" t="s">
        <v>491</v>
      </c>
      <c r="F10" s="31" t="s">
        <v>496</v>
      </c>
      <c r="G10" s="29" t="s">
        <v>506</v>
      </c>
      <c r="H10" s="29" t="s">
        <v>507</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row>
    <row r="11" s="4" customFormat="1" ht="65.1" customHeight="1" spans="1:16382">
      <c r="A11" s="28">
        <v>6</v>
      </c>
      <c r="B11" s="29" t="s">
        <v>260</v>
      </c>
      <c r="C11" s="29" t="s">
        <v>261</v>
      </c>
      <c r="D11" s="30">
        <v>3000</v>
      </c>
      <c r="E11" s="30" t="s">
        <v>491</v>
      </c>
      <c r="F11" s="31" t="s">
        <v>496</v>
      </c>
      <c r="G11" s="29" t="s">
        <v>508</v>
      </c>
      <c r="H11" s="29" t="s">
        <v>509</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row>
    <row r="12" s="4" customFormat="1" ht="119.25" customHeight="1" spans="1:16382">
      <c r="A12" s="28">
        <v>7</v>
      </c>
      <c r="B12" s="29" t="s">
        <v>510</v>
      </c>
      <c r="C12" s="29" t="s">
        <v>511</v>
      </c>
      <c r="D12" s="30">
        <v>2782.5</v>
      </c>
      <c r="E12" s="30" t="s">
        <v>491</v>
      </c>
      <c r="F12" s="30" t="s">
        <v>496</v>
      </c>
      <c r="G12" s="32" t="s">
        <v>512</v>
      </c>
      <c r="H12" s="33" t="s">
        <v>513</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row>
    <row r="13" s="4" customFormat="1" ht="114" customHeight="1" spans="1:16382">
      <c r="A13" s="28">
        <v>8</v>
      </c>
      <c r="B13" s="29" t="s">
        <v>514</v>
      </c>
      <c r="C13" s="29" t="s">
        <v>515</v>
      </c>
      <c r="D13" s="30">
        <v>2040.32</v>
      </c>
      <c r="E13" s="30" t="s">
        <v>491</v>
      </c>
      <c r="F13" s="31" t="s">
        <v>496</v>
      </c>
      <c r="G13" s="29" t="s">
        <v>516</v>
      </c>
      <c r="H13" s="29" t="s">
        <v>517</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row>
    <row r="14" s="4" customFormat="1" ht="120" customHeight="1" spans="1:16382">
      <c r="A14" s="28">
        <v>9</v>
      </c>
      <c r="B14" s="29" t="s">
        <v>260</v>
      </c>
      <c r="C14" s="29" t="s">
        <v>518</v>
      </c>
      <c r="D14" s="30">
        <v>2000</v>
      </c>
      <c r="E14" s="30" t="s">
        <v>491</v>
      </c>
      <c r="F14" s="31" t="s">
        <v>492</v>
      </c>
      <c r="G14" s="29" t="s">
        <v>519</v>
      </c>
      <c r="H14" s="29" t="s">
        <v>520</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4"/>
      <c r="IR14" s="34"/>
      <c r="IS14" s="34"/>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4" customFormat="1" ht="65.1" customHeight="1" spans="1:16382">
      <c r="A15" s="28">
        <v>10</v>
      </c>
      <c r="B15" s="29" t="s">
        <v>514</v>
      </c>
      <c r="C15" s="29" t="s">
        <v>521</v>
      </c>
      <c r="D15" s="30">
        <v>2000</v>
      </c>
      <c r="E15" s="30" t="s">
        <v>491</v>
      </c>
      <c r="F15" s="31" t="s">
        <v>522</v>
      </c>
      <c r="G15" s="29" t="s">
        <v>523</v>
      </c>
      <c r="H15" s="29" t="s">
        <v>524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row>
    <row r="16" s="4" customFormat="1" ht="154" customHeight="1" spans="1:16382">
      <c r="A16" s="28">
        <v>11</v>
      </c>
      <c r="B16" s="29" t="s">
        <v>525</v>
      </c>
      <c r="C16" s="29" t="s">
        <v>526</v>
      </c>
      <c r="D16" s="30">
        <f>1380+6470</f>
        <v>7850</v>
      </c>
      <c r="E16" s="30" t="s">
        <v>491</v>
      </c>
      <c r="F16" s="31" t="s">
        <v>496</v>
      </c>
      <c r="G16" s="29" t="s">
        <v>527</v>
      </c>
      <c r="H16" s="29" t="s">
        <v>528</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row>
    <row r="17" s="4" customFormat="1" ht="123.75" customHeight="1" spans="1:16382">
      <c r="A17" s="28">
        <v>12</v>
      </c>
      <c r="B17" s="29" t="s">
        <v>525</v>
      </c>
      <c r="C17" s="29" t="s">
        <v>529</v>
      </c>
      <c r="D17" s="30">
        <v>995.7</v>
      </c>
      <c r="E17" s="30" t="s">
        <v>491</v>
      </c>
      <c r="F17" s="31" t="s">
        <v>496</v>
      </c>
      <c r="G17" s="29" t="s">
        <v>530</v>
      </c>
      <c r="H17" s="29" t="s">
        <v>531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row>
  </sheetData>
  <mergeCells count="4">
    <mergeCell ref="A1:B1"/>
    <mergeCell ref="A2:H2"/>
    <mergeCell ref="A3:C3"/>
    <mergeCell ref="B5:C5"/>
  </mergeCells>
  <dataValidations count="1">
    <dataValidation type="list" allowBlank="1" showInputMessage="1" showErrorMessage="1" sqref="H11 F6:F10 F12:F13">
      <formula1>"基建项目,环保督察,其他"</formula1>
    </dataValidation>
  </dataValidations>
  <pageMargins left="0.751388888888889" right="0.751388888888889" top="1" bottom="1" header="0.5" footer="0.5"/>
  <pageSetup paperSize="9" scale="60" firstPageNumber="33"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Company>三亚市直属党政机关单位</Company>
  <Application>WPS 表格</Application>
  <HeadingPairs>
    <vt:vector size="2" baseType="variant">
      <vt:variant>
        <vt:lpstr>工作表</vt:lpstr>
      </vt:variant>
      <vt:variant>
        <vt:i4>9</vt:i4>
      </vt:variant>
    </vt:vector>
  </HeadingPairs>
  <TitlesOfParts>
    <vt:vector size="9" baseType="lpstr">
      <vt:lpstr>1.2025年三亚市一般公共预算收支表  </vt:lpstr>
      <vt:lpstr>2.2025年三亚市政府性基金预算收支表 </vt:lpstr>
      <vt:lpstr>3.2025年三亚市市本级一般公共预算收支表</vt:lpstr>
      <vt:lpstr>4.2025年三亚市市本级政府性基金预算收支表</vt:lpstr>
      <vt:lpstr>5.提前批一般债项目调整明细表</vt:lpstr>
      <vt:lpstr>6.第二批一般债项目调整明细表</vt:lpstr>
      <vt:lpstr>7.提前批专项债项目调整明细表</vt:lpstr>
      <vt:lpstr>8.第二批专项债项目调整明细表</vt:lpstr>
      <vt:lpstr>9.从化债奖补资金和公共预留中安排的项目经费统计表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王晟楠</dc:creator>
  <cp:lastModifiedBy>王晟楠</cp:lastModifiedBy>
  <dcterms:created xsi:type="dcterms:W3CDTF">2025-06-03T08:59:00Z</dcterms:created>
  <dcterms:modified xsi:type="dcterms:W3CDTF">2025-07-02T10:07:08Z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